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mc:AlternateContent xmlns:mc="http://schemas.openxmlformats.org/markup-compatibility/2006">
    <mc:Choice Requires="x15">
      <x15ac:absPath xmlns:x15ac="http://schemas.microsoft.com/office/spreadsheetml/2010/11/ac" url="D:\EXAMINATION TIMETABLES\MAY - AUG 2023\"/>
    </mc:Choice>
  </mc:AlternateContent>
  <xr:revisionPtr revIDLastSave="0" documentId="13_ncr:80001_{27464DF1-CDC1-44AB-8101-BA0C49AF4362}" xr6:coauthVersionLast="36" xr6:coauthVersionMax="47" xr10:uidLastSave="{00000000-0000-0000-0000-000000000000}"/>
  <bookViews>
    <workbookView xWindow="-108" yWindow="-108" windowWidth="23256" windowHeight="12576" tabRatio="835" firstSheet="1" activeTab="6" xr2:uid="{00000000-000D-0000-FFFF-FFFF00000000}"/>
  </bookViews>
  <sheets>
    <sheet name="JAN-APRIL 2023 WLOAD" sheetId="1" state="hidden" r:id="rId1"/>
    <sheet name="UG FT MAIN &amp; WESTERN" sheetId="8" r:id="rId2"/>
    <sheet name="UG FT KITE" sheetId="13" r:id="rId3"/>
    <sheet name="UG FT TOWN" sheetId="14" r:id="rId4"/>
    <sheet name="UG PT MAIN &amp; WESTERN" sheetId="15" r:id="rId5"/>
    <sheet name="UG PT KITE" sheetId="16" r:id="rId6"/>
    <sheet name="UG PT TOWN" sheetId="17" r:id="rId7"/>
    <sheet name="LECTURER CLASHES" sheetId="4" state="hidden" r:id="rId8"/>
    <sheet name="ROOMS USE" sheetId="5" state="hidden" r:id="rId9"/>
    <sheet name="ENTER STAFF #S HERE" sheetId="6" state="hidden" r:id="rId10"/>
  </sheets>
  <externalReferences>
    <externalReference r:id="rId11"/>
  </externalReferences>
  <definedNames>
    <definedName name="_xlnm._FilterDatabase" localSheetId="9" hidden="1">'ENTER STAFF #S HERE'!$A$1:$B$685</definedName>
    <definedName name="_xlnm._FilterDatabase" localSheetId="7" hidden="1">'LECTURER CLASHES'!$A$3:$GY$656</definedName>
    <definedName name="_xlnm._FilterDatabase" localSheetId="2" hidden="1">'UG FT KITE'!$D$1:$D$69</definedName>
    <definedName name="_xlnm._FilterDatabase" localSheetId="1" hidden="1">'UG FT MAIN &amp; WESTERN'!$D$1:$D$155</definedName>
    <definedName name="_xlnm._FilterDatabase" localSheetId="3" hidden="1">'UG FT TOWN'!$D$1:$D$197</definedName>
    <definedName name="_xlnm._FilterDatabase" localSheetId="5" hidden="1">'UG PT KITE'!$A$1:$AF$123</definedName>
    <definedName name="_xlnm._FilterDatabase" localSheetId="4" hidden="1">'UG PT MAIN &amp; WESTERN'!$B$1:$B$256</definedName>
    <definedName name="_xlnm._FilterDatabase" localSheetId="6" hidden="1">'UG PT TOWN'!$A$8:$N$169</definedName>
    <definedName name="Z_93CF8A8A_1EA8_44EA_8400_08AE5070196B_.wvu.FilterData" localSheetId="9" hidden="1">'ENTER STAFF #S HERE'!$A$1:$B$685</definedName>
    <definedName name="Z_F0D64753_5E32_4BB4_BC4E_2D0CDDD003DF_.wvu.FilterData" localSheetId="8" hidden="1">'ROOMS USE'!$A$1:$AG$117</definedName>
  </definedNames>
  <calcPr calcId="191029"/>
  <customWorkbookViews>
    <customWorkbookView name="Martin" guid="{0D34D96B-20A5-4C6D-A438-9945C710683D}" maximized="1" windowWidth="0" windowHeight="0" activeSheetId="0"/>
    <customWorkbookView name="Griffin" guid="{CCCF76B9-36BB-4978-894B-C621E2619560}" maximized="1" windowWidth="0" windowHeight="0" activeSheetId="0"/>
    <customWorkbookView name="Filter 1" guid="{93CF8A8A-1EA8-44EA-8400-08AE5070196B}" maximized="1" windowWidth="0" windowHeight="0" activeSheetId="0"/>
    <customWorkbookView name="Gitahi" guid="{9523C99D-60A9-48DD-B823-156299EC1E35}" maximized="1" windowWidth="0" windowHeight="0" activeSheetId="0"/>
    <customWorkbookView name="Anthony" guid="{C838B3BF-C687-4193-96D1-334E93BB73CC}" maximized="1" windowWidth="0" windowHeight="0" activeSheetId="0"/>
    <customWorkbookView name="Kinuthia" guid="{F0D64753-5E32-4BB4-BC4E-2D0CDDD003DF}" maximized="1" windowWidth="0" windowHeight="0" activeSheetId="0"/>
  </customWorkbookViews>
  <pivotCaches>
    <pivotCache cacheId="0" r:id="rId12"/>
  </pivotCaches>
</workbook>
</file>

<file path=xl/calcChain.xml><?xml version="1.0" encoding="utf-8"?>
<calcChain xmlns="http://schemas.openxmlformats.org/spreadsheetml/2006/main">
  <c r="B534" i="6" l="1"/>
  <c r="B523" i="6"/>
  <c r="AF117" i="5"/>
  <c r="AE117" i="5"/>
  <c r="AD117" i="5"/>
  <c r="AB117" i="5"/>
  <c r="AA117" i="5"/>
  <c r="Z117" i="5"/>
  <c r="Y117" i="5"/>
  <c r="X117" i="5"/>
  <c r="W117" i="5"/>
  <c r="V117" i="5"/>
  <c r="U117" i="5"/>
  <c r="T117" i="5"/>
  <c r="S117" i="5"/>
  <c r="R117" i="5"/>
  <c r="Q117" i="5"/>
  <c r="P117" i="5"/>
  <c r="O117" i="5"/>
  <c r="N117" i="5"/>
  <c r="M117" i="5"/>
  <c r="L117" i="5"/>
  <c r="K117" i="5"/>
  <c r="J117" i="5"/>
  <c r="I117" i="5"/>
  <c r="H117" i="5"/>
  <c r="G117" i="5"/>
  <c r="F117" i="5"/>
  <c r="AF116" i="5"/>
  <c r="AE116" i="5"/>
  <c r="AD116" i="5"/>
  <c r="AB116" i="5"/>
  <c r="AA116" i="5"/>
  <c r="Z116" i="5"/>
  <c r="Y116" i="5"/>
  <c r="X116" i="5"/>
  <c r="W116" i="5"/>
  <c r="V116" i="5"/>
  <c r="U116" i="5"/>
  <c r="T116" i="5"/>
  <c r="S116" i="5"/>
  <c r="R116" i="5"/>
  <c r="Q116" i="5"/>
  <c r="P116" i="5"/>
  <c r="O116" i="5"/>
  <c r="N116" i="5"/>
  <c r="M116" i="5"/>
  <c r="L116" i="5"/>
  <c r="K116" i="5"/>
  <c r="J116" i="5"/>
  <c r="I116" i="5"/>
  <c r="H116" i="5"/>
  <c r="G116" i="5"/>
  <c r="F116" i="5"/>
  <c r="AF115" i="5"/>
  <c r="AE115" i="5"/>
  <c r="AD115" i="5"/>
  <c r="AB115" i="5"/>
  <c r="AA115" i="5"/>
  <c r="Z115" i="5"/>
  <c r="Y115" i="5"/>
  <c r="X115" i="5"/>
  <c r="W115" i="5"/>
  <c r="V115" i="5"/>
  <c r="U115" i="5"/>
  <c r="T115" i="5"/>
  <c r="S115" i="5"/>
  <c r="R115" i="5"/>
  <c r="Q115" i="5"/>
  <c r="P115" i="5"/>
  <c r="O115" i="5"/>
  <c r="N115" i="5"/>
  <c r="M115" i="5"/>
  <c r="L115" i="5"/>
  <c r="K115" i="5"/>
  <c r="J115" i="5"/>
  <c r="I115" i="5"/>
  <c r="H115" i="5"/>
  <c r="G115" i="5"/>
  <c r="F115" i="5"/>
  <c r="AF114" i="5"/>
  <c r="AE114" i="5"/>
  <c r="AD114" i="5"/>
  <c r="AB114" i="5"/>
  <c r="AA114" i="5"/>
  <c r="Z114" i="5"/>
  <c r="Y114" i="5"/>
  <c r="X114" i="5"/>
  <c r="W114" i="5"/>
  <c r="V114" i="5"/>
  <c r="U114" i="5"/>
  <c r="T114" i="5"/>
  <c r="S114" i="5"/>
  <c r="R114" i="5"/>
  <c r="Q114" i="5"/>
  <c r="P114" i="5"/>
  <c r="O114" i="5"/>
  <c r="N114" i="5"/>
  <c r="M114" i="5"/>
  <c r="L114" i="5"/>
  <c r="K114" i="5"/>
  <c r="J114" i="5"/>
  <c r="I114" i="5"/>
  <c r="H114" i="5"/>
  <c r="G114" i="5"/>
  <c r="F114" i="5"/>
  <c r="AF113" i="5"/>
  <c r="AE113" i="5"/>
  <c r="AD113" i="5"/>
  <c r="AB113" i="5"/>
  <c r="AA113" i="5"/>
  <c r="Z113" i="5"/>
  <c r="Y113" i="5"/>
  <c r="X113" i="5"/>
  <c r="W113" i="5"/>
  <c r="V113" i="5"/>
  <c r="U113" i="5"/>
  <c r="T113" i="5"/>
  <c r="S113" i="5"/>
  <c r="R113" i="5"/>
  <c r="Q113" i="5"/>
  <c r="P113" i="5"/>
  <c r="O113" i="5"/>
  <c r="N113" i="5"/>
  <c r="M113" i="5"/>
  <c r="L113" i="5"/>
  <c r="K113" i="5"/>
  <c r="J113" i="5"/>
  <c r="I113" i="5"/>
  <c r="H113" i="5"/>
  <c r="G113" i="5"/>
  <c r="F113" i="5"/>
  <c r="AF112" i="5"/>
  <c r="AE112" i="5"/>
  <c r="AD112" i="5"/>
  <c r="AB112" i="5"/>
  <c r="AA112" i="5"/>
  <c r="Z112" i="5"/>
  <c r="Y112" i="5"/>
  <c r="X112" i="5"/>
  <c r="W112" i="5"/>
  <c r="V112" i="5"/>
  <c r="U112" i="5"/>
  <c r="T112" i="5"/>
  <c r="S112" i="5"/>
  <c r="R112" i="5"/>
  <c r="Q112" i="5"/>
  <c r="P112" i="5"/>
  <c r="O112" i="5"/>
  <c r="N112" i="5"/>
  <c r="M112" i="5"/>
  <c r="L112" i="5"/>
  <c r="K112" i="5"/>
  <c r="J112" i="5"/>
  <c r="I112" i="5"/>
  <c r="H112" i="5"/>
  <c r="G112" i="5"/>
  <c r="F112" i="5"/>
  <c r="AF111" i="5"/>
  <c r="AE111" i="5"/>
  <c r="AD111" i="5"/>
  <c r="AB111" i="5"/>
  <c r="AA111" i="5"/>
  <c r="Z111" i="5"/>
  <c r="Y111" i="5"/>
  <c r="X111" i="5"/>
  <c r="W111" i="5"/>
  <c r="V111" i="5"/>
  <c r="U111" i="5"/>
  <c r="T111" i="5"/>
  <c r="S111" i="5"/>
  <c r="R111" i="5"/>
  <c r="Q111" i="5"/>
  <c r="P111" i="5"/>
  <c r="O111" i="5"/>
  <c r="N111" i="5"/>
  <c r="M111" i="5"/>
  <c r="L111" i="5"/>
  <c r="K111" i="5"/>
  <c r="J111" i="5"/>
  <c r="I111" i="5"/>
  <c r="H111" i="5"/>
  <c r="G111" i="5"/>
  <c r="F111" i="5"/>
  <c r="AF110" i="5"/>
  <c r="AE110" i="5"/>
  <c r="AD110" i="5"/>
  <c r="AB110" i="5"/>
  <c r="AA110" i="5"/>
  <c r="Z110" i="5"/>
  <c r="Y110" i="5"/>
  <c r="X110" i="5"/>
  <c r="W110" i="5"/>
  <c r="V110" i="5"/>
  <c r="U110" i="5"/>
  <c r="T110" i="5"/>
  <c r="S110" i="5"/>
  <c r="R110" i="5"/>
  <c r="Q110" i="5"/>
  <c r="P110" i="5"/>
  <c r="O110" i="5"/>
  <c r="N110" i="5"/>
  <c r="M110" i="5"/>
  <c r="L110" i="5"/>
  <c r="K110" i="5"/>
  <c r="J110" i="5"/>
  <c r="I110" i="5"/>
  <c r="H110" i="5"/>
  <c r="G110" i="5"/>
  <c r="F110" i="5"/>
  <c r="AF109" i="5"/>
  <c r="AE109" i="5"/>
  <c r="AD109" i="5"/>
  <c r="AB109" i="5"/>
  <c r="AA109" i="5"/>
  <c r="Z109" i="5"/>
  <c r="Y109" i="5"/>
  <c r="X109" i="5"/>
  <c r="W109" i="5"/>
  <c r="V109" i="5"/>
  <c r="U109" i="5"/>
  <c r="T109" i="5"/>
  <c r="S109" i="5"/>
  <c r="R109" i="5"/>
  <c r="Q109" i="5"/>
  <c r="P109" i="5"/>
  <c r="O109" i="5"/>
  <c r="N109" i="5"/>
  <c r="M109" i="5"/>
  <c r="L109" i="5"/>
  <c r="K109" i="5"/>
  <c r="J109" i="5"/>
  <c r="I109" i="5"/>
  <c r="H109" i="5"/>
  <c r="G109" i="5"/>
  <c r="F109" i="5"/>
  <c r="AF108" i="5"/>
  <c r="AE108" i="5"/>
  <c r="AD108" i="5"/>
  <c r="AB108" i="5"/>
  <c r="AA108" i="5"/>
  <c r="Z108" i="5"/>
  <c r="Y108" i="5"/>
  <c r="X108" i="5"/>
  <c r="W108" i="5"/>
  <c r="V108" i="5"/>
  <c r="U108" i="5"/>
  <c r="T108" i="5"/>
  <c r="S108" i="5"/>
  <c r="R108" i="5"/>
  <c r="Q108" i="5"/>
  <c r="P108" i="5"/>
  <c r="O108" i="5"/>
  <c r="N108" i="5"/>
  <c r="M108" i="5"/>
  <c r="L108" i="5"/>
  <c r="K108" i="5"/>
  <c r="J108" i="5"/>
  <c r="I108" i="5"/>
  <c r="H108" i="5"/>
  <c r="G108" i="5"/>
  <c r="F108" i="5"/>
  <c r="AF107" i="5"/>
  <c r="AE107" i="5"/>
  <c r="AD107" i="5"/>
  <c r="AB107" i="5"/>
  <c r="AA107" i="5"/>
  <c r="Z107" i="5"/>
  <c r="Y107" i="5"/>
  <c r="X107" i="5"/>
  <c r="W107" i="5"/>
  <c r="V107" i="5"/>
  <c r="U107" i="5"/>
  <c r="T107" i="5"/>
  <c r="S107" i="5"/>
  <c r="R107" i="5"/>
  <c r="Q107" i="5"/>
  <c r="P107" i="5"/>
  <c r="O107" i="5"/>
  <c r="N107" i="5"/>
  <c r="M107" i="5"/>
  <c r="L107" i="5"/>
  <c r="K107" i="5"/>
  <c r="J107" i="5"/>
  <c r="I107" i="5"/>
  <c r="H107" i="5"/>
  <c r="G107" i="5"/>
  <c r="F107" i="5"/>
  <c r="AF106" i="5"/>
  <c r="AE106" i="5"/>
  <c r="AD106" i="5"/>
  <c r="AB106" i="5"/>
  <c r="AA106" i="5"/>
  <c r="Z106" i="5"/>
  <c r="Y106" i="5"/>
  <c r="X106" i="5"/>
  <c r="W106" i="5"/>
  <c r="V106" i="5"/>
  <c r="U106" i="5"/>
  <c r="T106" i="5"/>
  <c r="S106" i="5"/>
  <c r="R106" i="5"/>
  <c r="Q106" i="5"/>
  <c r="P106" i="5"/>
  <c r="O106" i="5"/>
  <c r="N106" i="5"/>
  <c r="M106" i="5"/>
  <c r="L106" i="5"/>
  <c r="K106" i="5"/>
  <c r="J106" i="5"/>
  <c r="I106" i="5"/>
  <c r="H106" i="5"/>
  <c r="G106" i="5"/>
  <c r="F106" i="5"/>
  <c r="AF105" i="5"/>
  <c r="AE105" i="5"/>
  <c r="AD105" i="5"/>
  <c r="AB105" i="5"/>
  <c r="AA105" i="5"/>
  <c r="Z105" i="5"/>
  <c r="Y105" i="5"/>
  <c r="X105" i="5"/>
  <c r="W105" i="5"/>
  <c r="V105" i="5"/>
  <c r="U105" i="5"/>
  <c r="T105" i="5"/>
  <c r="S105" i="5"/>
  <c r="R105" i="5"/>
  <c r="Q105" i="5"/>
  <c r="P105" i="5"/>
  <c r="O105" i="5"/>
  <c r="N105" i="5"/>
  <c r="M105" i="5"/>
  <c r="L105" i="5"/>
  <c r="K105" i="5"/>
  <c r="J105" i="5"/>
  <c r="I105" i="5"/>
  <c r="H105" i="5"/>
  <c r="G105" i="5"/>
  <c r="F105" i="5"/>
  <c r="AF104" i="5"/>
  <c r="AE104" i="5"/>
  <c r="AD104" i="5"/>
  <c r="AB104" i="5"/>
  <c r="AA104" i="5"/>
  <c r="Z104" i="5"/>
  <c r="Y104" i="5"/>
  <c r="X104" i="5"/>
  <c r="W104" i="5"/>
  <c r="V104" i="5"/>
  <c r="U104" i="5"/>
  <c r="T104" i="5"/>
  <c r="S104" i="5"/>
  <c r="R104" i="5"/>
  <c r="Q104" i="5"/>
  <c r="P104" i="5"/>
  <c r="O104" i="5"/>
  <c r="N104" i="5"/>
  <c r="M104" i="5"/>
  <c r="L104" i="5"/>
  <c r="K104" i="5"/>
  <c r="J104" i="5"/>
  <c r="I104" i="5"/>
  <c r="H104" i="5"/>
  <c r="G104" i="5"/>
  <c r="F104" i="5"/>
  <c r="AF103" i="5"/>
  <c r="AE103" i="5"/>
  <c r="AD103" i="5"/>
  <c r="AB103" i="5"/>
  <c r="AA103" i="5"/>
  <c r="Z103" i="5"/>
  <c r="Y103" i="5"/>
  <c r="X103" i="5"/>
  <c r="W103" i="5"/>
  <c r="V103" i="5"/>
  <c r="U103" i="5"/>
  <c r="T103" i="5"/>
  <c r="S103" i="5"/>
  <c r="R103" i="5"/>
  <c r="Q103" i="5"/>
  <c r="P103" i="5"/>
  <c r="O103" i="5"/>
  <c r="N103" i="5"/>
  <c r="M103" i="5"/>
  <c r="L103" i="5"/>
  <c r="K103" i="5"/>
  <c r="J103" i="5"/>
  <c r="I103" i="5"/>
  <c r="H103" i="5"/>
  <c r="G103" i="5"/>
  <c r="F103" i="5"/>
  <c r="AF102" i="5"/>
  <c r="AE102" i="5"/>
  <c r="AD102" i="5"/>
  <c r="AB102" i="5"/>
  <c r="AA102" i="5"/>
  <c r="Z102" i="5"/>
  <c r="Y102" i="5"/>
  <c r="X102" i="5"/>
  <c r="W102" i="5"/>
  <c r="V102" i="5"/>
  <c r="U102" i="5"/>
  <c r="T102" i="5"/>
  <c r="S102" i="5"/>
  <c r="R102" i="5"/>
  <c r="Q102" i="5"/>
  <c r="P102" i="5"/>
  <c r="O102" i="5"/>
  <c r="N102" i="5"/>
  <c r="M102" i="5"/>
  <c r="L102" i="5"/>
  <c r="K102" i="5"/>
  <c r="J102" i="5"/>
  <c r="I102" i="5"/>
  <c r="H102" i="5"/>
  <c r="G102" i="5"/>
  <c r="F102" i="5"/>
  <c r="AF101" i="5"/>
  <c r="AE101" i="5"/>
  <c r="AD101" i="5"/>
  <c r="AB101" i="5"/>
  <c r="AA101" i="5"/>
  <c r="Z101" i="5"/>
  <c r="Y101" i="5"/>
  <c r="X101" i="5"/>
  <c r="W101" i="5"/>
  <c r="V101" i="5"/>
  <c r="U101" i="5"/>
  <c r="T101" i="5"/>
  <c r="S101" i="5"/>
  <c r="R101" i="5"/>
  <c r="Q101" i="5"/>
  <c r="P101" i="5"/>
  <c r="O101" i="5"/>
  <c r="N101" i="5"/>
  <c r="M101" i="5"/>
  <c r="L101" i="5"/>
  <c r="K101" i="5"/>
  <c r="J101" i="5"/>
  <c r="I101" i="5"/>
  <c r="H101" i="5"/>
  <c r="G101" i="5"/>
  <c r="F101" i="5"/>
  <c r="AF100" i="5"/>
  <c r="AE100" i="5"/>
  <c r="AD100" i="5"/>
  <c r="AB100" i="5"/>
  <c r="AA100" i="5"/>
  <c r="Z100" i="5"/>
  <c r="Y100" i="5"/>
  <c r="X100" i="5"/>
  <c r="W100" i="5"/>
  <c r="V100" i="5"/>
  <c r="U100" i="5"/>
  <c r="T100" i="5"/>
  <c r="S100" i="5"/>
  <c r="R100" i="5"/>
  <c r="Q100" i="5"/>
  <c r="P100" i="5"/>
  <c r="O100" i="5"/>
  <c r="N100" i="5"/>
  <c r="M100" i="5"/>
  <c r="L100" i="5"/>
  <c r="K100" i="5"/>
  <c r="J100" i="5"/>
  <c r="I100" i="5"/>
  <c r="H100" i="5"/>
  <c r="G100" i="5"/>
  <c r="F100" i="5"/>
  <c r="AF99" i="5"/>
  <c r="AE99" i="5"/>
  <c r="AD99" i="5"/>
  <c r="AB99" i="5"/>
  <c r="AA99" i="5"/>
  <c r="Z99" i="5"/>
  <c r="Y99" i="5"/>
  <c r="X99" i="5"/>
  <c r="W99" i="5"/>
  <c r="V99" i="5"/>
  <c r="U99" i="5"/>
  <c r="T99" i="5"/>
  <c r="S99" i="5"/>
  <c r="R99" i="5"/>
  <c r="Q99" i="5"/>
  <c r="P99" i="5"/>
  <c r="O99" i="5"/>
  <c r="N99" i="5"/>
  <c r="M99" i="5"/>
  <c r="L99" i="5"/>
  <c r="K99" i="5"/>
  <c r="J99" i="5"/>
  <c r="I99" i="5"/>
  <c r="H99" i="5"/>
  <c r="G99" i="5"/>
  <c r="F99" i="5"/>
  <c r="AF98" i="5"/>
  <c r="AE98" i="5"/>
  <c r="AD98" i="5"/>
  <c r="AB98" i="5"/>
  <c r="AA98" i="5"/>
  <c r="Z98" i="5"/>
  <c r="Y98" i="5"/>
  <c r="X98" i="5"/>
  <c r="W98" i="5"/>
  <c r="V98" i="5"/>
  <c r="U98" i="5"/>
  <c r="T98" i="5"/>
  <c r="S98" i="5"/>
  <c r="R98" i="5"/>
  <c r="Q98" i="5"/>
  <c r="P98" i="5"/>
  <c r="O98" i="5"/>
  <c r="N98" i="5"/>
  <c r="M98" i="5"/>
  <c r="L98" i="5"/>
  <c r="K98" i="5"/>
  <c r="J98" i="5"/>
  <c r="I98" i="5"/>
  <c r="H98" i="5"/>
  <c r="G98" i="5"/>
  <c r="F98" i="5"/>
  <c r="AF97" i="5"/>
  <c r="AE97" i="5"/>
  <c r="AD97" i="5"/>
  <c r="AB97" i="5"/>
  <c r="AA97" i="5"/>
  <c r="Z97" i="5"/>
  <c r="Y97" i="5"/>
  <c r="X97" i="5"/>
  <c r="W97" i="5"/>
  <c r="V97" i="5"/>
  <c r="U97" i="5"/>
  <c r="T97" i="5"/>
  <c r="S97" i="5"/>
  <c r="R97" i="5"/>
  <c r="Q97" i="5"/>
  <c r="P97" i="5"/>
  <c r="O97" i="5"/>
  <c r="N97" i="5"/>
  <c r="M97" i="5"/>
  <c r="L97" i="5"/>
  <c r="K97" i="5"/>
  <c r="J97" i="5"/>
  <c r="I97" i="5"/>
  <c r="H97" i="5"/>
  <c r="G97" i="5"/>
  <c r="F97" i="5"/>
  <c r="AF96" i="5"/>
  <c r="AE96" i="5"/>
  <c r="AD96" i="5"/>
  <c r="AB96" i="5"/>
  <c r="AA96" i="5"/>
  <c r="Z96" i="5"/>
  <c r="Y96" i="5"/>
  <c r="X96" i="5"/>
  <c r="W96" i="5"/>
  <c r="V96" i="5"/>
  <c r="U96" i="5"/>
  <c r="T96" i="5"/>
  <c r="S96" i="5"/>
  <c r="R96" i="5"/>
  <c r="Q96" i="5"/>
  <c r="P96" i="5"/>
  <c r="O96" i="5"/>
  <c r="N96" i="5"/>
  <c r="M96" i="5"/>
  <c r="L96" i="5"/>
  <c r="K96" i="5"/>
  <c r="J96" i="5"/>
  <c r="I96" i="5"/>
  <c r="H96" i="5"/>
  <c r="G96" i="5"/>
  <c r="F96" i="5"/>
  <c r="AF95" i="5" a="1"/>
  <c r="AF95" i="5" s="1"/>
  <c r="AE95" i="5" a="1"/>
  <c r="AE95" i="5" s="1"/>
  <c r="AD95" i="5" a="1"/>
  <c r="AD95" i="5" s="1"/>
  <c r="AB95" i="5" a="1"/>
  <c r="AB95" i="5" s="1"/>
  <c r="AA95" i="5" a="1"/>
  <c r="AA95" i="5" s="1"/>
  <c r="Z95" i="5" a="1"/>
  <c r="Z95" i="5" s="1"/>
  <c r="Y95" i="5" a="1"/>
  <c r="Y95" i="5" s="1"/>
  <c r="X95" i="5" a="1"/>
  <c r="X95" i="5" s="1"/>
  <c r="W95" i="5" a="1"/>
  <c r="W95" i="5" s="1"/>
  <c r="V95" i="5" a="1"/>
  <c r="V95" i="5" s="1"/>
  <c r="U95" i="5" a="1"/>
  <c r="U95" i="5" s="1"/>
  <c r="T95" i="5" a="1"/>
  <c r="T95" i="5" s="1"/>
  <c r="S95" i="5" a="1"/>
  <c r="S95" i="5" s="1"/>
  <c r="R95" i="5" a="1"/>
  <c r="R95" i="5" s="1"/>
  <c r="Q95" i="5" a="1"/>
  <c r="Q95" i="5" s="1"/>
  <c r="P95" i="5" a="1"/>
  <c r="P95" i="5" s="1"/>
  <c r="O95" i="5" a="1"/>
  <c r="O95" i="5" s="1"/>
  <c r="N95" i="5" a="1"/>
  <c r="N95" i="5" s="1"/>
  <c r="M95" i="5" a="1"/>
  <c r="M95" i="5" s="1"/>
  <c r="L95" i="5" a="1"/>
  <c r="L95" i="5" s="1"/>
  <c r="K95" i="5" a="1"/>
  <c r="K95" i="5" s="1"/>
  <c r="J95" i="5" a="1"/>
  <c r="J95" i="5" s="1"/>
  <c r="I95" i="5" a="1"/>
  <c r="I95" i="5" s="1"/>
  <c r="H95" i="5" a="1"/>
  <c r="H95" i="5" s="1"/>
  <c r="G95" i="5" a="1"/>
  <c r="G95" i="5" s="1"/>
  <c r="F95" i="5" a="1"/>
  <c r="F95" i="5" s="1"/>
  <c r="AF94" i="5" a="1"/>
  <c r="AF94" i="5" s="1"/>
  <c r="AE94" i="5" a="1"/>
  <c r="AE94" i="5" s="1"/>
  <c r="AD94" i="5" a="1"/>
  <c r="AD94" i="5" s="1"/>
  <c r="AB94" i="5"/>
  <c r="AA94" i="5"/>
  <c r="Z94" i="5"/>
  <c r="Y94" i="5"/>
  <c r="X94" i="5"/>
  <c r="W94" i="5"/>
  <c r="V94" i="5"/>
  <c r="U94" i="5"/>
  <c r="T94" i="5"/>
  <c r="S94" i="5"/>
  <c r="R94" i="5"/>
  <c r="Q94" i="5"/>
  <c r="P94" i="5"/>
  <c r="O94" i="5"/>
  <c r="N94" i="5"/>
  <c r="M94" i="5"/>
  <c r="L94" i="5"/>
  <c r="K94" i="5"/>
  <c r="J94" i="5"/>
  <c r="I94" i="5"/>
  <c r="H94" i="5"/>
  <c r="G94" i="5"/>
  <c r="F94" i="5"/>
  <c r="AF93" i="5" a="1"/>
  <c r="AF93" i="5" s="1"/>
  <c r="AE93" i="5" a="1"/>
  <c r="AE93" i="5" s="1"/>
  <c r="AD93" i="5" a="1"/>
  <c r="AD93" i="5" s="1"/>
  <c r="AB93" i="5"/>
  <c r="AA93" i="5"/>
  <c r="Z93" i="5"/>
  <c r="Y93" i="5"/>
  <c r="X93" i="5"/>
  <c r="W93" i="5"/>
  <c r="V93" i="5"/>
  <c r="U93" i="5"/>
  <c r="T93" i="5"/>
  <c r="S93" i="5"/>
  <c r="R93" i="5"/>
  <c r="Q93" i="5"/>
  <c r="P93" i="5"/>
  <c r="O93" i="5"/>
  <c r="N93" i="5"/>
  <c r="M93" i="5"/>
  <c r="L93" i="5"/>
  <c r="K93" i="5"/>
  <c r="J93" i="5"/>
  <c r="I93" i="5"/>
  <c r="H93" i="5"/>
  <c r="G93" i="5"/>
  <c r="F93" i="5"/>
  <c r="AF92" i="5" a="1"/>
  <c r="AF92" i="5" s="1"/>
  <c r="AE92" i="5" a="1"/>
  <c r="AE92" i="5" s="1"/>
  <c r="AD92" i="5" a="1"/>
  <c r="AD92" i="5" s="1"/>
  <c r="AB92" i="5"/>
  <c r="AA92" i="5"/>
  <c r="Z92" i="5"/>
  <c r="Y92" i="5"/>
  <c r="X92" i="5"/>
  <c r="W92" i="5"/>
  <c r="V92" i="5"/>
  <c r="U92" i="5"/>
  <c r="T92" i="5"/>
  <c r="S92" i="5"/>
  <c r="R92" i="5"/>
  <c r="Q92" i="5"/>
  <c r="P92" i="5"/>
  <c r="O92" i="5"/>
  <c r="N92" i="5"/>
  <c r="M92" i="5"/>
  <c r="L92" i="5"/>
  <c r="K92" i="5"/>
  <c r="J92" i="5"/>
  <c r="I92" i="5"/>
  <c r="H92" i="5"/>
  <c r="G92" i="5"/>
  <c r="F92" i="5"/>
  <c r="AF91" i="5" a="1"/>
  <c r="AF91" i="5" s="1"/>
  <c r="AE91" i="5" a="1"/>
  <c r="AE91" i="5" s="1"/>
  <c r="AD91" i="5" a="1"/>
  <c r="AD91" i="5" s="1"/>
  <c r="AB91" i="5"/>
  <c r="AA91" i="5"/>
  <c r="Z91" i="5"/>
  <c r="Y91" i="5"/>
  <c r="X91" i="5"/>
  <c r="W91" i="5"/>
  <c r="V91" i="5"/>
  <c r="U91" i="5"/>
  <c r="T91" i="5"/>
  <c r="S91" i="5"/>
  <c r="R91" i="5"/>
  <c r="Q91" i="5"/>
  <c r="P91" i="5"/>
  <c r="O91" i="5"/>
  <c r="N91" i="5"/>
  <c r="M91" i="5"/>
  <c r="L91" i="5"/>
  <c r="K91" i="5"/>
  <c r="J91" i="5"/>
  <c r="I91" i="5"/>
  <c r="H91" i="5"/>
  <c r="G91" i="5"/>
  <c r="F91" i="5"/>
  <c r="AF90" i="5" a="1"/>
  <c r="AF90" i="5" s="1"/>
  <c r="AE90" i="5" a="1"/>
  <c r="AE90" i="5" s="1"/>
  <c r="AD90" i="5" a="1"/>
  <c r="AD90" i="5" s="1"/>
  <c r="AB90" i="5"/>
  <c r="AA90" i="5"/>
  <c r="Z90" i="5"/>
  <c r="Y90" i="5"/>
  <c r="X90" i="5"/>
  <c r="W90" i="5"/>
  <c r="V90" i="5"/>
  <c r="U90" i="5"/>
  <c r="T90" i="5"/>
  <c r="S90" i="5"/>
  <c r="R90" i="5"/>
  <c r="Q90" i="5"/>
  <c r="P90" i="5"/>
  <c r="O90" i="5"/>
  <c r="N90" i="5"/>
  <c r="M90" i="5"/>
  <c r="L90" i="5"/>
  <c r="K90" i="5"/>
  <c r="J90" i="5"/>
  <c r="I90" i="5"/>
  <c r="H90" i="5"/>
  <c r="G90" i="5"/>
  <c r="F90" i="5"/>
  <c r="AF89" i="5" a="1"/>
  <c r="AF89" i="5" s="1"/>
  <c r="AE89" i="5" a="1"/>
  <c r="AE89" i="5" s="1"/>
  <c r="AD89" i="5" a="1"/>
  <c r="AD89" i="5" s="1"/>
  <c r="AB89" i="5"/>
  <c r="AA89" i="5"/>
  <c r="Z89" i="5"/>
  <c r="Y89" i="5"/>
  <c r="X89" i="5"/>
  <c r="W89" i="5"/>
  <c r="V89" i="5"/>
  <c r="U89" i="5"/>
  <c r="T89" i="5"/>
  <c r="S89" i="5"/>
  <c r="R89" i="5"/>
  <c r="Q89" i="5"/>
  <c r="P89" i="5"/>
  <c r="O89" i="5"/>
  <c r="N89" i="5"/>
  <c r="M89" i="5"/>
  <c r="L89" i="5"/>
  <c r="K89" i="5"/>
  <c r="J89" i="5"/>
  <c r="I89" i="5"/>
  <c r="H89" i="5"/>
  <c r="G89" i="5"/>
  <c r="F89" i="5"/>
  <c r="AF88" i="5" a="1"/>
  <c r="AF88" i="5" s="1"/>
  <c r="AE88" i="5" a="1"/>
  <c r="AE88" i="5" s="1"/>
  <c r="AD88" i="5" a="1"/>
  <c r="AD88" i="5" s="1"/>
  <c r="AB88" i="5"/>
  <c r="AA88" i="5"/>
  <c r="Z88" i="5"/>
  <c r="Y88" i="5"/>
  <c r="X88" i="5"/>
  <c r="W88" i="5"/>
  <c r="V88" i="5"/>
  <c r="U88" i="5"/>
  <c r="T88" i="5"/>
  <c r="S88" i="5"/>
  <c r="R88" i="5"/>
  <c r="Q88" i="5"/>
  <c r="P88" i="5"/>
  <c r="O88" i="5"/>
  <c r="N88" i="5"/>
  <c r="M88" i="5"/>
  <c r="L88" i="5"/>
  <c r="K88" i="5"/>
  <c r="J88" i="5"/>
  <c r="I88" i="5"/>
  <c r="H88" i="5"/>
  <c r="G88" i="5"/>
  <c r="F88" i="5"/>
  <c r="AF87" i="5" a="1"/>
  <c r="AF87" i="5" s="1"/>
  <c r="AE87" i="5" a="1"/>
  <c r="AE87" i="5" s="1"/>
  <c r="AD87" i="5" a="1"/>
  <c r="AD87" i="5" s="1"/>
  <c r="AB87" i="5"/>
  <c r="AA87" i="5"/>
  <c r="Z87" i="5"/>
  <c r="Y87" i="5"/>
  <c r="X87" i="5"/>
  <c r="W87" i="5"/>
  <c r="V87" i="5"/>
  <c r="U87" i="5"/>
  <c r="T87" i="5"/>
  <c r="S87" i="5"/>
  <c r="R87" i="5"/>
  <c r="Q87" i="5"/>
  <c r="P87" i="5"/>
  <c r="O87" i="5"/>
  <c r="N87" i="5"/>
  <c r="M87" i="5"/>
  <c r="L87" i="5"/>
  <c r="K87" i="5"/>
  <c r="J87" i="5"/>
  <c r="I87" i="5"/>
  <c r="H87" i="5"/>
  <c r="G87" i="5"/>
  <c r="F87" i="5"/>
  <c r="AF86" i="5"/>
  <c r="AE86" i="5"/>
  <c r="AD86" i="5"/>
  <c r="AB86" i="5"/>
  <c r="AA86" i="5"/>
  <c r="Z86" i="5"/>
  <c r="Y86" i="5"/>
  <c r="X86" i="5"/>
  <c r="W86" i="5"/>
  <c r="V86" i="5"/>
  <c r="U86" i="5"/>
  <c r="T86" i="5"/>
  <c r="S86" i="5"/>
  <c r="R86" i="5"/>
  <c r="Q86" i="5"/>
  <c r="P86" i="5"/>
  <c r="O86" i="5"/>
  <c r="N86" i="5"/>
  <c r="M86" i="5"/>
  <c r="L86" i="5"/>
  <c r="K86" i="5"/>
  <c r="J86" i="5"/>
  <c r="I86" i="5"/>
  <c r="H86" i="5"/>
  <c r="G86" i="5"/>
  <c r="F86" i="5"/>
  <c r="AF85" i="5"/>
  <c r="AE85" i="5"/>
  <c r="AD85" i="5"/>
  <c r="AB85" i="5"/>
  <c r="AA85" i="5"/>
  <c r="Z85" i="5"/>
  <c r="Y85" i="5"/>
  <c r="X85" i="5"/>
  <c r="W85" i="5"/>
  <c r="V85" i="5"/>
  <c r="U85" i="5"/>
  <c r="T85" i="5"/>
  <c r="S85" i="5"/>
  <c r="R85" i="5"/>
  <c r="Q85" i="5"/>
  <c r="P85" i="5"/>
  <c r="O85" i="5"/>
  <c r="N85" i="5"/>
  <c r="M85" i="5"/>
  <c r="L85" i="5"/>
  <c r="K85" i="5"/>
  <c r="J85" i="5"/>
  <c r="I85" i="5"/>
  <c r="H85" i="5"/>
  <c r="G85" i="5"/>
  <c r="F85" i="5"/>
  <c r="AF84" i="5"/>
  <c r="AE84" i="5"/>
  <c r="AD84" i="5"/>
  <c r="AB84" i="5"/>
  <c r="AA84" i="5"/>
  <c r="Z84" i="5"/>
  <c r="Y84" i="5"/>
  <c r="X84" i="5"/>
  <c r="W84" i="5"/>
  <c r="V84" i="5"/>
  <c r="U84" i="5"/>
  <c r="T84" i="5"/>
  <c r="S84" i="5"/>
  <c r="R84" i="5"/>
  <c r="Q84" i="5"/>
  <c r="P84" i="5"/>
  <c r="O84" i="5"/>
  <c r="N84" i="5"/>
  <c r="M84" i="5"/>
  <c r="L84" i="5"/>
  <c r="K84" i="5"/>
  <c r="J84" i="5"/>
  <c r="I84" i="5"/>
  <c r="H84" i="5"/>
  <c r="G84" i="5"/>
  <c r="F84" i="5"/>
  <c r="AF83" i="5"/>
  <c r="AE83" i="5"/>
  <c r="AD83" i="5"/>
  <c r="AB83" i="5"/>
  <c r="AA83" i="5"/>
  <c r="Z83" i="5"/>
  <c r="Y83" i="5"/>
  <c r="X83" i="5"/>
  <c r="W83" i="5"/>
  <c r="V83" i="5"/>
  <c r="U83" i="5"/>
  <c r="T83" i="5"/>
  <c r="S83" i="5"/>
  <c r="R83" i="5"/>
  <c r="Q83" i="5"/>
  <c r="P83" i="5"/>
  <c r="O83" i="5"/>
  <c r="N83" i="5"/>
  <c r="M83" i="5"/>
  <c r="L83" i="5"/>
  <c r="K83" i="5"/>
  <c r="J83" i="5"/>
  <c r="I83" i="5"/>
  <c r="H83" i="5"/>
  <c r="G83" i="5"/>
  <c r="F83" i="5"/>
  <c r="AF82" i="5"/>
  <c r="AE82" i="5"/>
  <c r="AD82" i="5"/>
  <c r="AB82" i="5"/>
  <c r="AA82" i="5"/>
  <c r="Z82" i="5"/>
  <c r="Y82" i="5"/>
  <c r="X82" i="5"/>
  <c r="W82" i="5"/>
  <c r="V82" i="5"/>
  <c r="U82" i="5"/>
  <c r="T82" i="5"/>
  <c r="S82" i="5"/>
  <c r="R82" i="5"/>
  <c r="Q82" i="5"/>
  <c r="P82" i="5"/>
  <c r="O82" i="5"/>
  <c r="N82" i="5"/>
  <c r="M82" i="5"/>
  <c r="L82" i="5"/>
  <c r="K82" i="5"/>
  <c r="J82" i="5"/>
  <c r="I82" i="5"/>
  <c r="H82" i="5"/>
  <c r="G82" i="5"/>
  <c r="F82" i="5"/>
  <c r="AF81" i="5"/>
  <c r="AE81" i="5"/>
  <c r="AD81" i="5"/>
  <c r="AB81" i="5"/>
  <c r="AA81" i="5"/>
  <c r="Z81" i="5"/>
  <c r="Y81" i="5"/>
  <c r="X81" i="5"/>
  <c r="W81" i="5"/>
  <c r="V81" i="5"/>
  <c r="U81" i="5"/>
  <c r="T81" i="5"/>
  <c r="S81" i="5"/>
  <c r="R81" i="5"/>
  <c r="Q81" i="5"/>
  <c r="P81" i="5"/>
  <c r="O81" i="5"/>
  <c r="N81" i="5"/>
  <c r="M81" i="5"/>
  <c r="L81" i="5"/>
  <c r="K81" i="5"/>
  <c r="J81" i="5"/>
  <c r="I81" i="5"/>
  <c r="H81" i="5"/>
  <c r="G81" i="5"/>
  <c r="F81" i="5"/>
  <c r="AF80" i="5"/>
  <c r="AE80" i="5"/>
  <c r="AD80" i="5"/>
  <c r="AB80" i="5"/>
  <c r="AA80" i="5"/>
  <c r="Z80" i="5"/>
  <c r="Y80" i="5"/>
  <c r="X80" i="5"/>
  <c r="W80" i="5"/>
  <c r="V80" i="5"/>
  <c r="U80" i="5"/>
  <c r="T80" i="5"/>
  <c r="S80" i="5"/>
  <c r="R80" i="5"/>
  <c r="Q80" i="5"/>
  <c r="P80" i="5"/>
  <c r="O80" i="5"/>
  <c r="N80" i="5"/>
  <c r="M80" i="5"/>
  <c r="L80" i="5"/>
  <c r="K80" i="5"/>
  <c r="J80" i="5"/>
  <c r="I80" i="5"/>
  <c r="H80" i="5"/>
  <c r="G80" i="5"/>
  <c r="F80" i="5"/>
  <c r="AF79" i="5"/>
  <c r="AE79" i="5"/>
  <c r="AD79" i="5"/>
  <c r="AB79" i="5"/>
  <c r="AA79" i="5"/>
  <c r="Z79" i="5"/>
  <c r="Y79" i="5"/>
  <c r="X79" i="5"/>
  <c r="W79" i="5"/>
  <c r="V79" i="5"/>
  <c r="U79" i="5"/>
  <c r="T79" i="5"/>
  <c r="S79" i="5"/>
  <c r="R79" i="5"/>
  <c r="Q79" i="5"/>
  <c r="P79" i="5"/>
  <c r="O79" i="5"/>
  <c r="N79" i="5"/>
  <c r="M79" i="5"/>
  <c r="L79" i="5"/>
  <c r="K79" i="5"/>
  <c r="J79" i="5"/>
  <c r="I79" i="5"/>
  <c r="H79" i="5"/>
  <c r="G79" i="5"/>
  <c r="F79" i="5"/>
  <c r="AF78" i="5"/>
  <c r="AE78" i="5"/>
  <c r="AD78" i="5"/>
  <c r="AB78" i="5"/>
  <c r="AA78" i="5"/>
  <c r="Z78" i="5"/>
  <c r="Y78" i="5"/>
  <c r="X78" i="5"/>
  <c r="W78" i="5"/>
  <c r="V78" i="5"/>
  <c r="U78" i="5"/>
  <c r="T78" i="5"/>
  <c r="S78" i="5"/>
  <c r="R78" i="5"/>
  <c r="Q78" i="5"/>
  <c r="P78" i="5"/>
  <c r="O78" i="5"/>
  <c r="N78" i="5"/>
  <c r="M78" i="5"/>
  <c r="L78" i="5"/>
  <c r="K78" i="5"/>
  <c r="J78" i="5"/>
  <c r="I78" i="5"/>
  <c r="H78" i="5"/>
  <c r="G78" i="5"/>
  <c r="F78" i="5"/>
  <c r="AF77" i="5"/>
  <c r="AE77" i="5"/>
  <c r="AD77" i="5"/>
  <c r="AB77" i="5"/>
  <c r="AA77" i="5"/>
  <c r="Z77" i="5"/>
  <c r="Y77" i="5"/>
  <c r="X77" i="5"/>
  <c r="W77" i="5"/>
  <c r="V77" i="5"/>
  <c r="U77" i="5"/>
  <c r="T77" i="5"/>
  <c r="S77" i="5"/>
  <c r="R77" i="5"/>
  <c r="Q77" i="5"/>
  <c r="P77" i="5"/>
  <c r="O77" i="5"/>
  <c r="N77" i="5"/>
  <c r="M77" i="5"/>
  <c r="L77" i="5"/>
  <c r="K77" i="5"/>
  <c r="J77" i="5"/>
  <c r="I77" i="5"/>
  <c r="H77" i="5"/>
  <c r="G77" i="5"/>
  <c r="F77" i="5"/>
  <c r="AF76" i="5"/>
  <c r="AE76" i="5"/>
  <c r="AD76" i="5"/>
  <c r="AB76" i="5"/>
  <c r="AA76" i="5"/>
  <c r="Z76" i="5"/>
  <c r="Y76" i="5"/>
  <c r="X76" i="5"/>
  <c r="W76" i="5"/>
  <c r="V76" i="5"/>
  <c r="U76" i="5"/>
  <c r="T76" i="5"/>
  <c r="S76" i="5"/>
  <c r="R76" i="5"/>
  <c r="Q76" i="5"/>
  <c r="P76" i="5"/>
  <c r="O76" i="5"/>
  <c r="N76" i="5"/>
  <c r="M76" i="5"/>
  <c r="L76" i="5"/>
  <c r="K76" i="5"/>
  <c r="J76" i="5"/>
  <c r="I76" i="5"/>
  <c r="H76" i="5"/>
  <c r="G76" i="5"/>
  <c r="F76" i="5"/>
  <c r="AF75" i="5"/>
  <c r="AE75" i="5"/>
  <c r="AD75" i="5"/>
  <c r="AB75" i="5"/>
  <c r="AA75" i="5"/>
  <c r="Z75" i="5"/>
  <c r="Y75" i="5"/>
  <c r="X75" i="5"/>
  <c r="W75" i="5"/>
  <c r="V75" i="5"/>
  <c r="U75" i="5"/>
  <c r="T75" i="5"/>
  <c r="S75" i="5"/>
  <c r="R75" i="5"/>
  <c r="Q75" i="5"/>
  <c r="P75" i="5"/>
  <c r="O75" i="5"/>
  <c r="N75" i="5"/>
  <c r="M75" i="5"/>
  <c r="L75" i="5"/>
  <c r="K75" i="5"/>
  <c r="J75" i="5"/>
  <c r="I75" i="5"/>
  <c r="H75" i="5"/>
  <c r="G75" i="5"/>
  <c r="F75" i="5"/>
  <c r="AF74" i="5"/>
  <c r="AE74" i="5"/>
  <c r="AD74" i="5"/>
  <c r="AB74" i="5"/>
  <c r="AA74" i="5"/>
  <c r="Z74" i="5"/>
  <c r="Y74" i="5"/>
  <c r="X74" i="5"/>
  <c r="W74" i="5"/>
  <c r="V74" i="5"/>
  <c r="U74" i="5"/>
  <c r="T74" i="5"/>
  <c r="S74" i="5"/>
  <c r="R74" i="5"/>
  <c r="Q74" i="5"/>
  <c r="P74" i="5"/>
  <c r="O74" i="5"/>
  <c r="N74" i="5"/>
  <c r="M74" i="5"/>
  <c r="L74" i="5"/>
  <c r="K74" i="5"/>
  <c r="J74" i="5"/>
  <c r="I74" i="5"/>
  <c r="H74" i="5"/>
  <c r="G74" i="5"/>
  <c r="F74" i="5"/>
  <c r="AF73" i="5"/>
  <c r="AE73" i="5"/>
  <c r="AD73" i="5"/>
  <c r="AB73" i="5"/>
  <c r="AA73" i="5"/>
  <c r="Z73" i="5"/>
  <c r="Y73" i="5"/>
  <c r="X73" i="5"/>
  <c r="W73" i="5"/>
  <c r="V73" i="5"/>
  <c r="U73" i="5"/>
  <c r="T73" i="5"/>
  <c r="S73" i="5"/>
  <c r="R73" i="5"/>
  <c r="Q73" i="5"/>
  <c r="P73" i="5"/>
  <c r="O73" i="5"/>
  <c r="N73" i="5"/>
  <c r="M73" i="5"/>
  <c r="L73" i="5"/>
  <c r="K73" i="5"/>
  <c r="J73" i="5"/>
  <c r="I73" i="5"/>
  <c r="H73" i="5"/>
  <c r="G73" i="5"/>
  <c r="F73" i="5"/>
  <c r="AF72" i="5"/>
  <c r="AE72" i="5"/>
  <c r="AD72" i="5"/>
  <c r="AB72" i="5"/>
  <c r="AA72" i="5"/>
  <c r="Z72" i="5"/>
  <c r="Y72" i="5"/>
  <c r="X72" i="5"/>
  <c r="W72" i="5"/>
  <c r="V72" i="5"/>
  <c r="U72" i="5"/>
  <c r="T72" i="5"/>
  <c r="S72" i="5"/>
  <c r="R72" i="5"/>
  <c r="Q72" i="5"/>
  <c r="P72" i="5"/>
  <c r="O72" i="5"/>
  <c r="N72" i="5"/>
  <c r="M72" i="5"/>
  <c r="L72" i="5"/>
  <c r="K72" i="5"/>
  <c r="J72" i="5"/>
  <c r="I72" i="5"/>
  <c r="H72" i="5"/>
  <c r="G72" i="5"/>
  <c r="F72" i="5"/>
  <c r="AF71" i="5"/>
  <c r="AE71" i="5"/>
  <c r="AD71" i="5"/>
  <c r="AB71" i="5"/>
  <c r="AA71" i="5"/>
  <c r="Z71" i="5"/>
  <c r="Y71" i="5"/>
  <c r="X71" i="5"/>
  <c r="W71" i="5"/>
  <c r="V71" i="5"/>
  <c r="U71" i="5"/>
  <c r="T71" i="5"/>
  <c r="S71" i="5"/>
  <c r="R71" i="5"/>
  <c r="Q71" i="5"/>
  <c r="P71" i="5"/>
  <c r="O71" i="5"/>
  <c r="N71" i="5"/>
  <c r="M71" i="5"/>
  <c r="L71" i="5"/>
  <c r="K71" i="5"/>
  <c r="J71" i="5"/>
  <c r="I71" i="5"/>
  <c r="H71" i="5"/>
  <c r="G71" i="5"/>
  <c r="F71" i="5"/>
  <c r="AF70" i="5"/>
  <c r="AE70" i="5"/>
  <c r="AD70" i="5"/>
  <c r="AB70" i="5"/>
  <c r="AA70" i="5"/>
  <c r="Z70" i="5"/>
  <c r="Y70" i="5"/>
  <c r="X70" i="5"/>
  <c r="W70" i="5"/>
  <c r="V70" i="5"/>
  <c r="U70" i="5"/>
  <c r="T70" i="5"/>
  <c r="S70" i="5"/>
  <c r="R70" i="5"/>
  <c r="Q70" i="5"/>
  <c r="P70" i="5"/>
  <c r="O70" i="5"/>
  <c r="N70" i="5"/>
  <c r="M70" i="5"/>
  <c r="L70" i="5"/>
  <c r="K70" i="5"/>
  <c r="J70" i="5"/>
  <c r="I70" i="5"/>
  <c r="H70" i="5"/>
  <c r="G70" i="5"/>
  <c r="F70" i="5"/>
  <c r="AF69" i="5"/>
  <c r="AE69" i="5"/>
  <c r="AD69" i="5"/>
  <c r="AB69" i="5"/>
  <c r="AA69" i="5"/>
  <c r="Z69" i="5"/>
  <c r="Y69" i="5"/>
  <c r="X69" i="5"/>
  <c r="W69" i="5"/>
  <c r="V69" i="5"/>
  <c r="U69" i="5"/>
  <c r="T69" i="5"/>
  <c r="S69" i="5"/>
  <c r="R69" i="5"/>
  <c r="Q69" i="5"/>
  <c r="P69" i="5"/>
  <c r="O69" i="5"/>
  <c r="N69" i="5"/>
  <c r="M69" i="5"/>
  <c r="L69" i="5"/>
  <c r="K69" i="5"/>
  <c r="J69" i="5"/>
  <c r="I69" i="5"/>
  <c r="H69" i="5"/>
  <c r="G69" i="5"/>
  <c r="F69" i="5"/>
  <c r="AG68" i="5" a="1"/>
  <c r="AG68" i="5" s="1"/>
  <c r="AF68" i="5"/>
  <c r="AE68" i="5"/>
  <c r="AD68" i="5"/>
  <c r="AB68" i="5"/>
  <c r="AA68" i="5"/>
  <c r="Z68" i="5"/>
  <c r="Y68" i="5"/>
  <c r="X68" i="5"/>
  <c r="W68" i="5"/>
  <c r="V68" i="5"/>
  <c r="U68" i="5"/>
  <c r="T68" i="5"/>
  <c r="S68" i="5"/>
  <c r="R68" i="5"/>
  <c r="Q68" i="5"/>
  <c r="P68" i="5"/>
  <c r="O68" i="5"/>
  <c r="N68" i="5"/>
  <c r="M68" i="5"/>
  <c r="L68" i="5"/>
  <c r="K68" i="5"/>
  <c r="J68" i="5"/>
  <c r="I68" i="5"/>
  <c r="H68" i="5"/>
  <c r="G68" i="5"/>
  <c r="F68" i="5"/>
  <c r="AB66" i="5"/>
  <c r="AA66" i="5"/>
  <c r="Z66" i="5"/>
  <c r="Y66" i="5"/>
  <c r="X66" i="5"/>
  <c r="W66" i="5"/>
  <c r="V66" i="5"/>
  <c r="U66" i="5"/>
  <c r="T66" i="5"/>
  <c r="S66" i="5"/>
  <c r="R66" i="5"/>
  <c r="Q66" i="5"/>
  <c r="P66" i="5"/>
  <c r="O66" i="5"/>
  <c r="N66" i="5"/>
  <c r="M66" i="5"/>
  <c r="L66" i="5"/>
  <c r="K66" i="5"/>
  <c r="J66" i="5"/>
  <c r="I66" i="5"/>
  <c r="H66" i="5"/>
  <c r="G66" i="5"/>
  <c r="F66" i="5"/>
  <c r="AB65" i="5"/>
  <c r="AA65" i="5"/>
  <c r="Z65" i="5"/>
  <c r="Y65" i="5"/>
  <c r="X65" i="5"/>
  <c r="W65" i="5"/>
  <c r="V65" i="5"/>
  <c r="U65" i="5"/>
  <c r="T65" i="5"/>
  <c r="S65" i="5"/>
  <c r="R65" i="5"/>
  <c r="Q65" i="5"/>
  <c r="P65" i="5"/>
  <c r="O65" i="5"/>
  <c r="N65" i="5"/>
  <c r="M65" i="5"/>
  <c r="L65" i="5"/>
  <c r="K65" i="5"/>
  <c r="J65" i="5"/>
  <c r="I65" i="5"/>
  <c r="H65" i="5"/>
  <c r="G65" i="5"/>
  <c r="F65" i="5"/>
  <c r="AB64" i="5"/>
  <c r="AA64" i="5"/>
  <c r="Z64" i="5"/>
  <c r="Y64" i="5"/>
  <c r="X64" i="5"/>
  <c r="W64" i="5"/>
  <c r="V64" i="5"/>
  <c r="U64" i="5"/>
  <c r="T64" i="5"/>
  <c r="S64" i="5"/>
  <c r="R64" i="5"/>
  <c r="Q64" i="5"/>
  <c r="P64" i="5"/>
  <c r="O64" i="5"/>
  <c r="N64" i="5"/>
  <c r="M64" i="5"/>
  <c r="L64" i="5"/>
  <c r="K64" i="5"/>
  <c r="J64" i="5"/>
  <c r="I64" i="5"/>
  <c r="H64" i="5"/>
  <c r="G64" i="5"/>
  <c r="F64" i="5"/>
  <c r="AF63" i="5" a="1"/>
  <c r="AF63" i="5" s="1"/>
  <c r="AE63" i="5" a="1"/>
  <c r="AE63" i="5" s="1"/>
  <c r="AD63" i="5" a="1"/>
  <c r="AD63" i="5" s="1"/>
  <c r="AB63" i="5"/>
  <c r="AA63" i="5"/>
  <c r="Z63" i="5"/>
  <c r="Y63" i="5"/>
  <c r="X63" i="5"/>
  <c r="W63" i="5"/>
  <c r="V63" i="5"/>
  <c r="U63" i="5"/>
  <c r="T63" i="5"/>
  <c r="S63" i="5"/>
  <c r="R63" i="5"/>
  <c r="Q63" i="5"/>
  <c r="P63" i="5"/>
  <c r="O63" i="5"/>
  <c r="N63" i="5"/>
  <c r="M63" i="5"/>
  <c r="L63" i="5"/>
  <c r="K63" i="5"/>
  <c r="J63" i="5"/>
  <c r="I63" i="5"/>
  <c r="H63" i="5"/>
  <c r="G63" i="5"/>
  <c r="F63" i="5"/>
  <c r="AF62" i="5" a="1"/>
  <c r="AF62" i="5" s="1"/>
  <c r="AE62" i="5" a="1"/>
  <c r="AE62" i="5" s="1"/>
  <c r="AD62" i="5" a="1"/>
  <c r="AD62" i="5" s="1"/>
  <c r="AB62" i="5"/>
  <c r="AA62" i="5"/>
  <c r="Z62" i="5"/>
  <c r="Y62" i="5"/>
  <c r="X62" i="5"/>
  <c r="W62" i="5"/>
  <c r="V62" i="5"/>
  <c r="U62" i="5"/>
  <c r="T62" i="5"/>
  <c r="S62" i="5"/>
  <c r="R62" i="5"/>
  <c r="Q62" i="5"/>
  <c r="P62" i="5"/>
  <c r="O62" i="5"/>
  <c r="N62" i="5"/>
  <c r="M62" i="5"/>
  <c r="L62" i="5"/>
  <c r="K62" i="5"/>
  <c r="J62" i="5"/>
  <c r="I62" i="5"/>
  <c r="H62" i="5"/>
  <c r="G62" i="5"/>
  <c r="F62" i="5"/>
  <c r="AF61" i="5" a="1"/>
  <c r="AF61" i="5" s="1"/>
  <c r="AE61" i="5" a="1"/>
  <c r="AE61" i="5" s="1"/>
  <c r="AD61" i="5" a="1"/>
  <c r="AD61" i="5" s="1"/>
  <c r="AB61" i="5"/>
  <c r="AA61" i="5"/>
  <c r="Z61" i="5"/>
  <c r="Y61" i="5"/>
  <c r="X61" i="5"/>
  <c r="W61" i="5"/>
  <c r="V61" i="5"/>
  <c r="U61" i="5"/>
  <c r="T61" i="5"/>
  <c r="S61" i="5"/>
  <c r="R61" i="5"/>
  <c r="Q61" i="5"/>
  <c r="P61" i="5"/>
  <c r="O61" i="5"/>
  <c r="N61" i="5"/>
  <c r="M61" i="5"/>
  <c r="L61" i="5"/>
  <c r="K61" i="5"/>
  <c r="J61" i="5"/>
  <c r="I61" i="5"/>
  <c r="H61" i="5"/>
  <c r="G61" i="5"/>
  <c r="F61" i="5"/>
  <c r="AF60" i="5" a="1"/>
  <c r="AF60" i="5" s="1"/>
  <c r="AE60" i="5" a="1"/>
  <c r="AE60" i="5" s="1"/>
  <c r="AD60" i="5" a="1"/>
  <c r="AD60" i="5" s="1"/>
  <c r="AB60" i="5"/>
  <c r="AA60" i="5"/>
  <c r="Z60" i="5"/>
  <c r="Y60" i="5"/>
  <c r="X60" i="5"/>
  <c r="W60" i="5"/>
  <c r="V60" i="5"/>
  <c r="U60" i="5"/>
  <c r="T60" i="5"/>
  <c r="S60" i="5"/>
  <c r="R60" i="5"/>
  <c r="Q60" i="5"/>
  <c r="P60" i="5"/>
  <c r="O60" i="5"/>
  <c r="N60" i="5"/>
  <c r="M60" i="5"/>
  <c r="L60" i="5"/>
  <c r="K60" i="5"/>
  <c r="J60" i="5"/>
  <c r="I60" i="5"/>
  <c r="H60" i="5"/>
  <c r="G60" i="5"/>
  <c r="F60" i="5"/>
  <c r="AF59" i="5" a="1"/>
  <c r="AF59" i="5" s="1"/>
  <c r="AE59" i="5" a="1"/>
  <c r="AE59" i="5" s="1"/>
  <c r="AD59" i="5" a="1"/>
  <c r="AD59" i="5" s="1"/>
  <c r="AB59" i="5"/>
  <c r="AA59" i="5"/>
  <c r="Z59" i="5"/>
  <c r="Y59" i="5"/>
  <c r="X59" i="5"/>
  <c r="W59" i="5"/>
  <c r="V59" i="5"/>
  <c r="U59" i="5"/>
  <c r="T59" i="5"/>
  <c r="S59" i="5"/>
  <c r="R59" i="5"/>
  <c r="Q59" i="5"/>
  <c r="P59" i="5"/>
  <c r="O59" i="5"/>
  <c r="N59" i="5"/>
  <c r="M59" i="5"/>
  <c r="L59" i="5"/>
  <c r="K59" i="5"/>
  <c r="J59" i="5"/>
  <c r="I59" i="5"/>
  <c r="H59" i="5"/>
  <c r="G59" i="5"/>
  <c r="F59" i="5"/>
  <c r="AF57" i="5"/>
  <c r="AE57" i="5"/>
  <c r="AD57" i="5"/>
  <c r="AB57" i="5"/>
  <c r="AA57" i="5"/>
  <c r="Z57" i="5"/>
  <c r="Y57" i="5"/>
  <c r="X57" i="5"/>
  <c r="W57" i="5"/>
  <c r="V57" i="5"/>
  <c r="U57" i="5"/>
  <c r="T57" i="5"/>
  <c r="S57" i="5"/>
  <c r="R57" i="5"/>
  <c r="Q57" i="5"/>
  <c r="P57" i="5"/>
  <c r="O57" i="5"/>
  <c r="N57" i="5"/>
  <c r="M57" i="5"/>
  <c r="L57" i="5"/>
  <c r="K57" i="5"/>
  <c r="J57" i="5"/>
  <c r="I57" i="5"/>
  <c r="H57" i="5"/>
  <c r="G57" i="5"/>
  <c r="F57" i="5"/>
  <c r="AF56" i="5"/>
  <c r="AE56" i="5"/>
  <c r="AD56" i="5"/>
  <c r="AB56" i="5"/>
  <c r="AA56" i="5"/>
  <c r="Z56" i="5"/>
  <c r="Y56" i="5"/>
  <c r="X56" i="5"/>
  <c r="W56" i="5"/>
  <c r="V56" i="5"/>
  <c r="U56" i="5"/>
  <c r="T56" i="5"/>
  <c r="S56" i="5"/>
  <c r="R56" i="5"/>
  <c r="Q56" i="5"/>
  <c r="P56" i="5"/>
  <c r="O56" i="5"/>
  <c r="N56" i="5"/>
  <c r="M56" i="5"/>
  <c r="L56" i="5"/>
  <c r="K56" i="5"/>
  <c r="J56" i="5"/>
  <c r="I56" i="5"/>
  <c r="H56" i="5"/>
  <c r="G56" i="5"/>
  <c r="F56" i="5"/>
  <c r="AF55" i="5"/>
  <c r="AE55" i="5"/>
  <c r="AD55" i="5"/>
  <c r="AB55" i="5"/>
  <c r="AA55" i="5"/>
  <c r="Z55" i="5"/>
  <c r="Y55" i="5"/>
  <c r="X55" i="5"/>
  <c r="W55" i="5"/>
  <c r="V55" i="5"/>
  <c r="U55" i="5"/>
  <c r="T55" i="5"/>
  <c r="S55" i="5"/>
  <c r="R55" i="5"/>
  <c r="Q55" i="5"/>
  <c r="P55" i="5"/>
  <c r="O55" i="5"/>
  <c r="N55" i="5"/>
  <c r="M55" i="5"/>
  <c r="L55" i="5"/>
  <c r="K55" i="5"/>
  <c r="J55" i="5"/>
  <c r="I55" i="5"/>
  <c r="H55" i="5"/>
  <c r="G55" i="5"/>
  <c r="F55" i="5"/>
  <c r="AF54" i="5"/>
  <c r="AE54" i="5"/>
  <c r="AD54" i="5"/>
  <c r="AB54" i="5"/>
  <c r="AA54" i="5"/>
  <c r="Z54" i="5"/>
  <c r="Y54" i="5"/>
  <c r="X54" i="5"/>
  <c r="W54" i="5"/>
  <c r="V54" i="5"/>
  <c r="U54" i="5"/>
  <c r="T54" i="5"/>
  <c r="S54" i="5"/>
  <c r="R54" i="5"/>
  <c r="Q54" i="5"/>
  <c r="P54" i="5"/>
  <c r="O54" i="5"/>
  <c r="N54" i="5"/>
  <c r="M54" i="5"/>
  <c r="L54" i="5"/>
  <c r="K54" i="5"/>
  <c r="J54" i="5"/>
  <c r="I54" i="5"/>
  <c r="H54" i="5"/>
  <c r="G54" i="5"/>
  <c r="F54" i="5"/>
  <c r="AF53" i="5"/>
  <c r="AE53" i="5"/>
  <c r="AD53" i="5"/>
  <c r="AB53" i="5"/>
  <c r="AA53" i="5"/>
  <c r="Z53" i="5"/>
  <c r="Y53" i="5"/>
  <c r="X53" i="5"/>
  <c r="W53" i="5"/>
  <c r="V53" i="5"/>
  <c r="U53" i="5"/>
  <c r="T53" i="5"/>
  <c r="S53" i="5"/>
  <c r="R53" i="5"/>
  <c r="Q53" i="5"/>
  <c r="P53" i="5"/>
  <c r="O53" i="5"/>
  <c r="N53" i="5"/>
  <c r="M53" i="5"/>
  <c r="L53" i="5"/>
  <c r="K53" i="5"/>
  <c r="J53" i="5"/>
  <c r="I53" i="5"/>
  <c r="H53" i="5"/>
  <c r="G53" i="5"/>
  <c r="F53" i="5"/>
  <c r="AG52" i="5" a="1"/>
  <c r="AG52" i="5"/>
  <c r="AF52" i="5"/>
  <c r="AE52" i="5"/>
  <c r="AD52" i="5"/>
  <c r="AB52" i="5"/>
  <c r="AA52" i="5"/>
  <c r="Z52" i="5"/>
  <c r="Y52" i="5"/>
  <c r="X52" i="5"/>
  <c r="W52" i="5"/>
  <c r="V52" i="5"/>
  <c r="U52" i="5"/>
  <c r="T52" i="5"/>
  <c r="S52" i="5"/>
  <c r="R52" i="5"/>
  <c r="Q52" i="5"/>
  <c r="P52" i="5"/>
  <c r="O52" i="5"/>
  <c r="N52" i="5"/>
  <c r="M52" i="5"/>
  <c r="L52" i="5"/>
  <c r="K52" i="5"/>
  <c r="J52" i="5"/>
  <c r="I52" i="5"/>
  <c r="H52" i="5"/>
  <c r="G52" i="5"/>
  <c r="F52" i="5"/>
  <c r="AG51" i="5" a="1"/>
  <c r="AG51" i="5"/>
  <c r="AF51" i="5"/>
  <c r="AE51" i="5"/>
  <c r="AD51" i="5"/>
  <c r="AB51" i="5"/>
  <c r="AA51" i="5"/>
  <c r="Z51" i="5"/>
  <c r="Y51" i="5"/>
  <c r="X51" i="5"/>
  <c r="W51" i="5"/>
  <c r="V51" i="5"/>
  <c r="U51" i="5"/>
  <c r="T51" i="5"/>
  <c r="S51" i="5"/>
  <c r="R51" i="5"/>
  <c r="Q51" i="5"/>
  <c r="P51" i="5"/>
  <c r="O51" i="5"/>
  <c r="N51" i="5"/>
  <c r="M51" i="5"/>
  <c r="L51" i="5"/>
  <c r="K51" i="5"/>
  <c r="J51" i="5"/>
  <c r="I51" i="5"/>
  <c r="H51" i="5"/>
  <c r="G51" i="5"/>
  <c r="F51" i="5"/>
  <c r="AF50" i="5"/>
  <c r="AE50" i="5"/>
  <c r="AD50" i="5"/>
  <c r="AB50" i="5"/>
  <c r="AA50" i="5"/>
  <c r="Z50" i="5"/>
  <c r="Y50" i="5"/>
  <c r="X50" i="5"/>
  <c r="W50" i="5"/>
  <c r="V50" i="5"/>
  <c r="U50" i="5"/>
  <c r="T50" i="5"/>
  <c r="S50" i="5"/>
  <c r="R50" i="5"/>
  <c r="Q50" i="5"/>
  <c r="P50" i="5"/>
  <c r="O50" i="5"/>
  <c r="N50" i="5"/>
  <c r="M50" i="5"/>
  <c r="L50" i="5"/>
  <c r="K50" i="5"/>
  <c r="J50" i="5"/>
  <c r="I50" i="5"/>
  <c r="H50" i="5"/>
  <c r="G50" i="5"/>
  <c r="F50" i="5"/>
  <c r="AF49" i="5"/>
  <c r="AE49" i="5"/>
  <c r="AD49" i="5"/>
  <c r="AB49" i="5"/>
  <c r="AA49" i="5"/>
  <c r="Z49" i="5"/>
  <c r="Y49" i="5"/>
  <c r="X49" i="5"/>
  <c r="W49" i="5"/>
  <c r="V49" i="5"/>
  <c r="U49" i="5"/>
  <c r="T49" i="5"/>
  <c r="S49" i="5"/>
  <c r="R49" i="5"/>
  <c r="Q49" i="5"/>
  <c r="P49" i="5"/>
  <c r="O49" i="5"/>
  <c r="N49" i="5"/>
  <c r="M49" i="5"/>
  <c r="L49" i="5"/>
  <c r="K49" i="5"/>
  <c r="J49" i="5"/>
  <c r="I49" i="5"/>
  <c r="H49" i="5"/>
  <c r="G49" i="5"/>
  <c r="F49" i="5"/>
  <c r="AF48" i="5"/>
  <c r="AE48" i="5"/>
  <c r="AD48" i="5"/>
  <c r="AB48" i="5"/>
  <c r="AA48" i="5"/>
  <c r="Z48" i="5"/>
  <c r="Y48" i="5"/>
  <c r="X48" i="5"/>
  <c r="W48" i="5"/>
  <c r="V48" i="5"/>
  <c r="U48" i="5"/>
  <c r="T48" i="5"/>
  <c r="S48" i="5"/>
  <c r="R48" i="5"/>
  <c r="Q48" i="5"/>
  <c r="P48" i="5"/>
  <c r="O48" i="5"/>
  <c r="N48" i="5"/>
  <c r="M48" i="5"/>
  <c r="L48" i="5"/>
  <c r="K48" i="5"/>
  <c r="J48" i="5"/>
  <c r="I48" i="5"/>
  <c r="H48" i="5"/>
  <c r="G48" i="5"/>
  <c r="F48" i="5"/>
  <c r="AF47" i="5"/>
  <c r="AE47" i="5"/>
  <c r="AD47" i="5"/>
  <c r="AB47" i="5"/>
  <c r="AA47" i="5"/>
  <c r="Z47" i="5"/>
  <c r="Y47" i="5"/>
  <c r="X47" i="5"/>
  <c r="W47" i="5"/>
  <c r="V47" i="5"/>
  <c r="U47" i="5"/>
  <c r="T47" i="5"/>
  <c r="S47" i="5"/>
  <c r="R47" i="5"/>
  <c r="Q47" i="5"/>
  <c r="P47" i="5"/>
  <c r="O47" i="5"/>
  <c r="N47" i="5"/>
  <c r="M47" i="5"/>
  <c r="L47" i="5"/>
  <c r="K47" i="5"/>
  <c r="J47" i="5"/>
  <c r="I47" i="5"/>
  <c r="H47" i="5"/>
  <c r="G47" i="5"/>
  <c r="F47" i="5"/>
  <c r="AF46" i="5"/>
  <c r="AE46" i="5"/>
  <c r="AD46" i="5"/>
  <c r="AB46" i="5"/>
  <c r="AA46" i="5"/>
  <c r="Z46" i="5"/>
  <c r="Y46" i="5"/>
  <c r="X46" i="5"/>
  <c r="W46" i="5"/>
  <c r="V46" i="5"/>
  <c r="U46" i="5"/>
  <c r="T46" i="5"/>
  <c r="S46" i="5"/>
  <c r="R46" i="5"/>
  <c r="Q46" i="5"/>
  <c r="P46" i="5"/>
  <c r="O46" i="5"/>
  <c r="N46" i="5"/>
  <c r="M46" i="5"/>
  <c r="L46" i="5"/>
  <c r="K46" i="5"/>
  <c r="J46" i="5"/>
  <c r="I46" i="5"/>
  <c r="H46" i="5"/>
  <c r="G46" i="5"/>
  <c r="F46" i="5"/>
  <c r="AG45" i="5" a="1"/>
  <c r="AG45" i="5" s="1"/>
  <c r="AF45" i="5"/>
  <c r="AE45" i="5"/>
  <c r="AD45" i="5"/>
  <c r="AB45" i="5"/>
  <c r="AA45" i="5"/>
  <c r="Z45" i="5"/>
  <c r="Y45" i="5"/>
  <c r="X45" i="5"/>
  <c r="W45" i="5"/>
  <c r="V45" i="5"/>
  <c r="U45" i="5"/>
  <c r="T45" i="5"/>
  <c r="S45" i="5"/>
  <c r="R45" i="5"/>
  <c r="Q45" i="5"/>
  <c r="P45" i="5"/>
  <c r="O45" i="5"/>
  <c r="N45" i="5"/>
  <c r="M45" i="5"/>
  <c r="L45" i="5"/>
  <c r="K45" i="5"/>
  <c r="J45" i="5"/>
  <c r="I45" i="5"/>
  <c r="H45" i="5"/>
  <c r="G45" i="5"/>
  <c r="F45" i="5"/>
  <c r="AF44" i="5"/>
  <c r="AE44" i="5"/>
  <c r="AD44" i="5"/>
  <c r="AB44" i="5"/>
  <c r="AA44" i="5"/>
  <c r="Z44" i="5"/>
  <c r="Y44" i="5"/>
  <c r="X44" i="5"/>
  <c r="W44" i="5"/>
  <c r="V44" i="5"/>
  <c r="U44" i="5"/>
  <c r="T44" i="5"/>
  <c r="S44" i="5"/>
  <c r="R44" i="5"/>
  <c r="Q44" i="5"/>
  <c r="P44" i="5"/>
  <c r="O44" i="5"/>
  <c r="N44" i="5"/>
  <c r="M44" i="5"/>
  <c r="L44" i="5"/>
  <c r="K44" i="5"/>
  <c r="J44" i="5"/>
  <c r="I44" i="5"/>
  <c r="H44" i="5"/>
  <c r="G44" i="5"/>
  <c r="F44" i="5"/>
  <c r="AF42" i="5" a="1"/>
  <c r="AF42" i="5" s="1"/>
  <c r="AE42" i="5" a="1"/>
  <c r="AE42" i="5" s="1"/>
  <c r="AD42" i="5" a="1"/>
  <c r="AD42" i="5" s="1"/>
  <c r="AB42" i="5"/>
  <c r="AA42" i="5"/>
  <c r="Z42" i="5"/>
  <c r="Y42" i="5"/>
  <c r="X42" i="5"/>
  <c r="W42" i="5"/>
  <c r="V42" i="5"/>
  <c r="U42" i="5"/>
  <c r="T42" i="5"/>
  <c r="S42" i="5"/>
  <c r="R42" i="5"/>
  <c r="Q42" i="5"/>
  <c r="P42" i="5"/>
  <c r="O42" i="5"/>
  <c r="N42" i="5"/>
  <c r="M42" i="5"/>
  <c r="L42" i="5"/>
  <c r="K42" i="5"/>
  <c r="J42" i="5"/>
  <c r="I42" i="5"/>
  <c r="H42" i="5"/>
  <c r="G42" i="5"/>
  <c r="F42" i="5"/>
  <c r="AF41" i="5" a="1"/>
  <c r="AF41" i="5" s="1"/>
  <c r="AE41" i="5" a="1"/>
  <c r="AE41" i="5" s="1"/>
  <c r="AD41" i="5" a="1"/>
  <c r="AD41" i="5" s="1"/>
  <c r="AB41" i="5"/>
  <c r="AA41" i="5"/>
  <c r="Z41" i="5"/>
  <c r="Y41" i="5"/>
  <c r="X41" i="5"/>
  <c r="W41" i="5"/>
  <c r="V41" i="5"/>
  <c r="U41" i="5"/>
  <c r="T41" i="5"/>
  <c r="S41" i="5"/>
  <c r="R41" i="5"/>
  <c r="Q41" i="5"/>
  <c r="P41" i="5"/>
  <c r="O41" i="5"/>
  <c r="N41" i="5"/>
  <c r="M41" i="5"/>
  <c r="L41" i="5"/>
  <c r="K41" i="5"/>
  <c r="J41" i="5"/>
  <c r="I41" i="5"/>
  <c r="H41" i="5"/>
  <c r="G41" i="5"/>
  <c r="F41" i="5"/>
  <c r="AF40" i="5" a="1"/>
  <c r="AF40" i="5" s="1"/>
  <c r="AE40" i="5" a="1"/>
  <c r="AE40" i="5" s="1"/>
  <c r="AD40" i="5" a="1"/>
  <c r="AD40" i="5" s="1"/>
  <c r="AB40" i="5"/>
  <c r="AA40" i="5"/>
  <c r="Z40" i="5"/>
  <c r="Y40" i="5"/>
  <c r="X40" i="5"/>
  <c r="W40" i="5"/>
  <c r="V40" i="5"/>
  <c r="U40" i="5"/>
  <c r="T40" i="5"/>
  <c r="S40" i="5"/>
  <c r="R40" i="5"/>
  <c r="Q40" i="5"/>
  <c r="P40" i="5"/>
  <c r="O40" i="5"/>
  <c r="N40" i="5"/>
  <c r="M40" i="5"/>
  <c r="L40" i="5"/>
  <c r="K40" i="5"/>
  <c r="J40" i="5"/>
  <c r="I40" i="5"/>
  <c r="H40" i="5"/>
  <c r="G40" i="5"/>
  <c r="F40" i="5"/>
  <c r="AF39" i="5" a="1"/>
  <c r="AF39" i="5" s="1"/>
  <c r="AE39" i="5" a="1"/>
  <c r="AE39" i="5" s="1"/>
  <c r="AD39" i="5" a="1"/>
  <c r="AD39" i="5" s="1"/>
  <c r="AB39" i="5"/>
  <c r="AA39" i="5"/>
  <c r="Z39" i="5"/>
  <c r="Y39" i="5"/>
  <c r="X39" i="5"/>
  <c r="W39" i="5"/>
  <c r="V39" i="5"/>
  <c r="U39" i="5"/>
  <c r="T39" i="5"/>
  <c r="S39" i="5"/>
  <c r="R39" i="5"/>
  <c r="Q39" i="5"/>
  <c r="P39" i="5"/>
  <c r="O39" i="5"/>
  <c r="N39" i="5"/>
  <c r="M39" i="5"/>
  <c r="L39" i="5"/>
  <c r="K39" i="5"/>
  <c r="J39" i="5"/>
  <c r="I39" i="5"/>
  <c r="H39" i="5"/>
  <c r="G39" i="5"/>
  <c r="F39" i="5"/>
  <c r="AF38" i="5" a="1"/>
  <c r="AF38" i="5" s="1"/>
  <c r="AE38" i="5" a="1"/>
  <c r="AE38" i="5" s="1"/>
  <c r="AD38" i="5" a="1"/>
  <c r="AD38" i="5" s="1"/>
  <c r="AB38" i="5"/>
  <c r="AA38" i="5"/>
  <c r="Z38" i="5"/>
  <c r="Y38" i="5"/>
  <c r="X38" i="5"/>
  <c r="W38" i="5"/>
  <c r="V38" i="5"/>
  <c r="U38" i="5"/>
  <c r="T38" i="5"/>
  <c r="S38" i="5"/>
  <c r="R38" i="5"/>
  <c r="Q38" i="5"/>
  <c r="P38" i="5"/>
  <c r="O38" i="5"/>
  <c r="N38" i="5"/>
  <c r="M38" i="5"/>
  <c r="L38" i="5"/>
  <c r="K38" i="5"/>
  <c r="J38" i="5"/>
  <c r="I38" i="5"/>
  <c r="H38" i="5"/>
  <c r="G38" i="5"/>
  <c r="F38" i="5"/>
  <c r="AF37" i="5" a="1"/>
  <c r="AF37" i="5" s="1"/>
  <c r="AE37" i="5" a="1"/>
  <c r="AE37" i="5" s="1"/>
  <c r="AD37" i="5" a="1"/>
  <c r="AD37" i="5" s="1"/>
  <c r="AB37" i="5"/>
  <c r="AA37" i="5"/>
  <c r="Z37" i="5"/>
  <c r="Y37" i="5"/>
  <c r="X37" i="5"/>
  <c r="W37" i="5"/>
  <c r="V37" i="5"/>
  <c r="U37" i="5"/>
  <c r="T37" i="5"/>
  <c r="S37" i="5"/>
  <c r="R37" i="5"/>
  <c r="Q37" i="5"/>
  <c r="P37" i="5"/>
  <c r="O37" i="5"/>
  <c r="N37" i="5"/>
  <c r="M37" i="5"/>
  <c r="L37" i="5"/>
  <c r="K37" i="5"/>
  <c r="J37" i="5"/>
  <c r="I37" i="5"/>
  <c r="H37" i="5"/>
  <c r="G37" i="5"/>
  <c r="F37" i="5"/>
  <c r="AF36" i="5" a="1"/>
  <c r="AF36" i="5" s="1"/>
  <c r="AE36" i="5" a="1"/>
  <c r="AE36" i="5" s="1"/>
  <c r="AD36" i="5" a="1"/>
  <c r="AD36" i="5" s="1"/>
  <c r="AB36" i="5"/>
  <c r="AA36" i="5"/>
  <c r="Z36" i="5"/>
  <c r="Y36" i="5"/>
  <c r="X36" i="5"/>
  <c r="W36" i="5"/>
  <c r="V36" i="5"/>
  <c r="U36" i="5"/>
  <c r="T36" i="5"/>
  <c r="S36" i="5"/>
  <c r="R36" i="5"/>
  <c r="Q36" i="5"/>
  <c r="P36" i="5"/>
  <c r="O36" i="5"/>
  <c r="N36" i="5"/>
  <c r="M36" i="5"/>
  <c r="L36" i="5"/>
  <c r="K36" i="5"/>
  <c r="J36" i="5"/>
  <c r="I36" i="5"/>
  <c r="H36" i="5"/>
  <c r="G36" i="5"/>
  <c r="F36" i="5"/>
  <c r="AF35" i="5" a="1"/>
  <c r="AF35" i="5" s="1"/>
  <c r="AE35" i="5" a="1"/>
  <c r="AE35" i="5" s="1"/>
  <c r="AD35" i="5" a="1"/>
  <c r="AD35" i="5" s="1"/>
  <c r="AB35" i="5"/>
  <c r="AA35" i="5"/>
  <c r="Z35" i="5"/>
  <c r="Y35" i="5"/>
  <c r="X35" i="5"/>
  <c r="W35" i="5"/>
  <c r="V35" i="5"/>
  <c r="U35" i="5"/>
  <c r="T35" i="5"/>
  <c r="S35" i="5"/>
  <c r="R35" i="5"/>
  <c r="Q35" i="5"/>
  <c r="P35" i="5"/>
  <c r="O35" i="5"/>
  <c r="N35" i="5"/>
  <c r="M35" i="5"/>
  <c r="L35" i="5"/>
  <c r="K35" i="5"/>
  <c r="J35" i="5"/>
  <c r="I35" i="5"/>
  <c r="H35" i="5"/>
  <c r="G35" i="5"/>
  <c r="F35" i="5"/>
  <c r="AF34" i="5" a="1"/>
  <c r="AF34" i="5" s="1"/>
  <c r="AE34" i="5" a="1"/>
  <c r="AE34" i="5" s="1"/>
  <c r="AD34" i="5" a="1"/>
  <c r="AD34" i="5" s="1"/>
  <c r="AB34" i="5"/>
  <c r="AA34" i="5"/>
  <c r="Z34" i="5"/>
  <c r="Y34" i="5"/>
  <c r="X34" i="5"/>
  <c r="W34" i="5"/>
  <c r="V34" i="5"/>
  <c r="U34" i="5"/>
  <c r="T34" i="5"/>
  <c r="S34" i="5"/>
  <c r="R34" i="5"/>
  <c r="Q34" i="5"/>
  <c r="P34" i="5"/>
  <c r="O34" i="5"/>
  <c r="N34" i="5"/>
  <c r="M34" i="5"/>
  <c r="L34" i="5"/>
  <c r="K34" i="5"/>
  <c r="J34" i="5"/>
  <c r="I34" i="5"/>
  <c r="H34" i="5"/>
  <c r="G34" i="5"/>
  <c r="F34" i="5"/>
  <c r="AF33" i="5" a="1"/>
  <c r="AF33" i="5" s="1"/>
  <c r="AE33" i="5" a="1"/>
  <c r="AE33" i="5" s="1"/>
  <c r="AD33" i="5" a="1"/>
  <c r="AD33" i="5" s="1"/>
  <c r="AB33" i="5"/>
  <c r="AA33" i="5"/>
  <c r="Z33" i="5"/>
  <c r="Y33" i="5"/>
  <c r="X33" i="5"/>
  <c r="W33" i="5"/>
  <c r="V33" i="5"/>
  <c r="U33" i="5"/>
  <c r="T33" i="5"/>
  <c r="S33" i="5"/>
  <c r="R33" i="5"/>
  <c r="Q33" i="5"/>
  <c r="P33" i="5"/>
  <c r="O33" i="5"/>
  <c r="N33" i="5"/>
  <c r="M33" i="5"/>
  <c r="L33" i="5"/>
  <c r="K33" i="5"/>
  <c r="J33" i="5"/>
  <c r="I33" i="5"/>
  <c r="H33" i="5"/>
  <c r="G33" i="5"/>
  <c r="F33" i="5"/>
  <c r="AF32" i="5" a="1"/>
  <c r="AF32" i="5" s="1"/>
  <c r="AE32" i="5" a="1"/>
  <c r="AE32" i="5" s="1"/>
  <c r="AD32" i="5" a="1"/>
  <c r="AD32" i="5" s="1"/>
  <c r="AB32" i="5"/>
  <c r="AA32" i="5"/>
  <c r="Z32" i="5"/>
  <c r="Y32" i="5"/>
  <c r="X32" i="5"/>
  <c r="W32" i="5"/>
  <c r="V32" i="5"/>
  <c r="U32" i="5"/>
  <c r="T32" i="5"/>
  <c r="S32" i="5"/>
  <c r="R32" i="5"/>
  <c r="Q32" i="5"/>
  <c r="P32" i="5"/>
  <c r="O32" i="5"/>
  <c r="N32" i="5"/>
  <c r="M32" i="5"/>
  <c r="L32" i="5"/>
  <c r="K32" i="5"/>
  <c r="J32" i="5"/>
  <c r="I32" i="5"/>
  <c r="H32" i="5"/>
  <c r="G32" i="5"/>
  <c r="F32" i="5"/>
  <c r="AF31" i="5" a="1"/>
  <c r="AF31" i="5" s="1"/>
  <c r="AE31" i="5" a="1"/>
  <c r="AE31" i="5" s="1"/>
  <c r="AD31" i="5" a="1"/>
  <c r="AD31" i="5" s="1"/>
  <c r="AB31" i="5"/>
  <c r="AA31" i="5"/>
  <c r="Z31" i="5"/>
  <c r="Y31" i="5"/>
  <c r="X31" i="5"/>
  <c r="W31" i="5"/>
  <c r="V31" i="5"/>
  <c r="U31" i="5"/>
  <c r="T31" i="5"/>
  <c r="S31" i="5"/>
  <c r="R31" i="5"/>
  <c r="Q31" i="5"/>
  <c r="P31" i="5"/>
  <c r="O31" i="5"/>
  <c r="N31" i="5"/>
  <c r="M31" i="5"/>
  <c r="L31" i="5"/>
  <c r="K31" i="5"/>
  <c r="J31" i="5"/>
  <c r="I31" i="5"/>
  <c r="H31" i="5"/>
  <c r="G31" i="5"/>
  <c r="F31" i="5"/>
  <c r="AF30" i="5" a="1"/>
  <c r="AF30" i="5" s="1"/>
  <c r="AE30" i="5" a="1"/>
  <c r="AE30" i="5" s="1"/>
  <c r="AD30" i="5" a="1"/>
  <c r="AD30" i="5" s="1"/>
  <c r="AB30" i="5"/>
  <c r="AA30" i="5"/>
  <c r="Z30" i="5"/>
  <c r="Y30" i="5"/>
  <c r="X30" i="5"/>
  <c r="W30" i="5"/>
  <c r="V30" i="5"/>
  <c r="U30" i="5"/>
  <c r="T30" i="5"/>
  <c r="S30" i="5"/>
  <c r="R30" i="5"/>
  <c r="Q30" i="5"/>
  <c r="P30" i="5"/>
  <c r="O30" i="5"/>
  <c r="N30" i="5"/>
  <c r="M30" i="5"/>
  <c r="L30" i="5"/>
  <c r="K30" i="5"/>
  <c r="J30" i="5"/>
  <c r="I30" i="5"/>
  <c r="H30" i="5"/>
  <c r="G30" i="5"/>
  <c r="F30" i="5"/>
  <c r="AF29" i="5" a="1"/>
  <c r="AF29" i="5" s="1"/>
  <c r="AE29" i="5" a="1"/>
  <c r="AE29" i="5" s="1"/>
  <c r="AD29" i="5" a="1"/>
  <c r="AD29" i="5" s="1"/>
  <c r="AB29" i="5"/>
  <c r="AA29" i="5"/>
  <c r="Z29" i="5"/>
  <c r="Y29" i="5"/>
  <c r="X29" i="5"/>
  <c r="W29" i="5"/>
  <c r="V29" i="5"/>
  <c r="U29" i="5"/>
  <c r="T29" i="5"/>
  <c r="S29" i="5"/>
  <c r="R29" i="5"/>
  <c r="Q29" i="5"/>
  <c r="P29" i="5"/>
  <c r="O29" i="5"/>
  <c r="N29" i="5"/>
  <c r="M29" i="5"/>
  <c r="L29" i="5"/>
  <c r="K29" i="5"/>
  <c r="J29" i="5"/>
  <c r="I29" i="5"/>
  <c r="H29" i="5"/>
  <c r="G29" i="5"/>
  <c r="F29" i="5"/>
  <c r="AF28" i="5" a="1"/>
  <c r="AF28" i="5" s="1"/>
  <c r="AE28" i="5" a="1"/>
  <c r="AE28" i="5" s="1"/>
  <c r="AD28" i="5" a="1"/>
  <c r="AD28" i="5" s="1"/>
  <c r="AB28" i="5"/>
  <c r="AA28" i="5"/>
  <c r="Z28" i="5"/>
  <c r="Y28" i="5"/>
  <c r="X28" i="5"/>
  <c r="W28" i="5"/>
  <c r="V28" i="5"/>
  <c r="U28" i="5"/>
  <c r="T28" i="5"/>
  <c r="S28" i="5"/>
  <c r="R28" i="5"/>
  <c r="Q28" i="5"/>
  <c r="P28" i="5"/>
  <c r="O28" i="5"/>
  <c r="N28" i="5"/>
  <c r="M28" i="5"/>
  <c r="L28" i="5"/>
  <c r="K28" i="5"/>
  <c r="J28" i="5"/>
  <c r="I28" i="5"/>
  <c r="H28" i="5"/>
  <c r="G28" i="5"/>
  <c r="F28" i="5"/>
  <c r="AF27" i="5" a="1"/>
  <c r="AF27" i="5" s="1"/>
  <c r="AE27" i="5" a="1"/>
  <c r="AE27" i="5" s="1"/>
  <c r="AD27" i="5" a="1"/>
  <c r="AD27" i="5" s="1"/>
  <c r="AB27" i="5"/>
  <c r="AA27" i="5"/>
  <c r="Z27" i="5"/>
  <c r="Y27" i="5"/>
  <c r="X27" i="5"/>
  <c r="W27" i="5"/>
  <c r="V27" i="5"/>
  <c r="U27" i="5"/>
  <c r="T27" i="5"/>
  <c r="S27" i="5"/>
  <c r="R27" i="5"/>
  <c r="Q27" i="5"/>
  <c r="P27" i="5"/>
  <c r="O27" i="5"/>
  <c r="N27" i="5"/>
  <c r="M27" i="5"/>
  <c r="L27" i="5"/>
  <c r="K27" i="5"/>
  <c r="J27" i="5"/>
  <c r="I27" i="5"/>
  <c r="H27" i="5"/>
  <c r="G27" i="5"/>
  <c r="F27" i="5"/>
  <c r="AF26" i="5" a="1"/>
  <c r="AF26" i="5" s="1"/>
  <c r="AE26" i="5" a="1"/>
  <c r="AE26" i="5" s="1"/>
  <c r="AD26" i="5" a="1"/>
  <c r="AD26" i="5" s="1"/>
  <c r="AB26" i="5"/>
  <c r="AA26" i="5"/>
  <c r="Z26" i="5"/>
  <c r="Y26" i="5"/>
  <c r="X26" i="5"/>
  <c r="W26" i="5"/>
  <c r="V26" i="5"/>
  <c r="U26" i="5"/>
  <c r="T26" i="5"/>
  <c r="S26" i="5"/>
  <c r="R26" i="5"/>
  <c r="Q26" i="5"/>
  <c r="P26" i="5"/>
  <c r="O26" i="5"/>
  <c r="N26" i="5"/>
  <c r="M26" i="5"/>
  <c r="L26" i="5"/>
  <c r="K26" i="5"/>
  <c r="J26" i="5"/>
  <c r="I26" i="5"/>
  <c r="H26" i="5"/>
  <c r="G26" i="5"/>
  <c r="F26" i="5"/>
  <c r="AF25" i="5" a="1"/>
  <c r="AF25" i="5" s="1"/>
  <c r="AE25" i="5" a="1"/>
  <c r="AE25" i="5" s="1"/>
  <c r="AD25" i="5" a="1"/>
  <c r="AD25" i="5" s="1"/>
  <c r="AB25" i="5"/>
  <c r="AA25" i="5"/>
  <c r="Z25" i="5"/>
  <c r="Y25" i="5"/>
  <c r="X25" i="5"/>
  <c r="W25" i="5"/>
  <c r="V25" i="5"/>
  <c r="U25" i="5"/>
  <c r="T25" i="5"/>
  <c r="S25" i="5"/>
  <c r="R25" i="5"/>
  <c r="Q25" i="5"/>
  <c r="P25" i="5"/>
  <c r="O25" i="5"/>
  <c r="N25" i="5"/>
  <c r="M25" i="5"/>
  <c r="L25" i="5"/>
  <c r="K25" i="5"/>
  <c r="J25" i="5"/>
  <c r="I25" i="5"/>
  <c r="H25" i="5"/>
  <c r="G25" i="5"/>
  <c r="F25" i="5"/>
  <c r="AF24" i="5" a="1"/>
  <c r="AF24" i="5" s="1"/>
  <c r="AE24" i="5" a="1"/>
  <c r="AE24" i="5" s="1"/>
  <c r="AD24" i="5" a="1"/>
  <c r="AD24" i="5" s="1"/>
  <c r="AB24" i="5"/>
  <c r="AA24" i="5"/>
  <c r="Z24" i="5"/>
  <c r="Y24" i="5"/>
  <c r="X24" i="5"/>
  <c r="W24" i="5"/>
  <c r="V24" i="5"/>
  <c r="U24" i="5"/>
  <c r="T24" i="5"/>
  <c r="S24" i="5"/>
  <c r="R24" i="5"/>
  <c r="Q24" i="5"/>
  <c r="P24" i="5"/>
  <c r="O24" i="5"/>
  <c r="N24" i="5"/>
  <c r="M24" i="5"/>
  <c r="L24" i="5"/>
  <c r="K24" i="5"/>
  <c r="J24" i="5"/>
  <c r="I24" i="5"/>
  <c r="H24" i="5"/>
  <c r="G24" i="5"/>
  <c r="F24" i="5"/>
  <c r="AF23" i="5" a="1"/>
  <c r="AF23" i="5" s="1"/>
  <c r="AE23" i="5" a="1"/>
  <c r="AE23" i="5" s="1"/>
  <c r="AD23" i="5" a="1"/>
  <c r="AD23" i="5" s="1"/>
  <c r="AB23" i="5"/>
  <c r="AA23" i="5"/>
  <c r="Z23" i="5"/>
  <c r="Y23" i="5"/>
  <c r="X23" i="5"/>
  <c r="W23" i="5"/>
  <c r="V23" i="5"/>
  <c r="U23" i="5"/>
  <c r="T23" i="5"/>
  <c r="S23" i="5"/>
  <c r="R23" i="5"/>
  <c r="Q23" i="5"/>
  <c r="P23" i="5"/>
  <c r="O23" i="5"/>
  <c r="N23" i="5"/>
  <c r="M23" i="5"/>
  <c r="L23" i="5"/>
  <c r="K23" i="5"/>
  <c r="J23" i="5"/>
  <c r="I23" i="5"/>
  <c r="H23" i="5"/>
  <c r="G23" i="5"/>
  <c r="F23" i="5"/>
  <c r="AF22" i="5" a="1"/>
  <c r="AF22" i="5" s="1"/>
  <c r="AE22" i="5" a="1"/>
  <c r="AE22" i="5" s="1"/>
  <c r="AD22" i="5" a="1"/>
  <c r="AD22" i="5" s="1"/>
  <c r="AB22" i="5"/>
  <c r="AA22" i="5"/>
  <c r="Z22" i="5"/>
  <c r="Y22" i="5"/>
  <c r="X22" i="5"/>
  <c r="W22" i="5"/>
  <c r="V22" i="5"/>
  <c r="U22" i="5"/>
  <c r="T22" i="5"/>
  <c r="S22" i="5"/>
  <c r="R22" i="5"/>
  <c r="Q22" i="5"/>
  <c r="P22" i="5"/>
  <c r="O22" i="5"/>
  <c r="N22" i="5"/>
  <c r="M22" i="5"/>
  <c r="L22" i="5"/>
  <c r="K22" i="5"/>
  <c r="J22" i="5"/>
  <c r="I22" i="5"/>
  <c r="H22" i="5"/>
  <c r="G22" i="5"/>
  <c r="F22" i="5"/>
  <c r="AC21" i="5"/>
  <c r="AG20" i="5" a="1"/>
  <c r="AG20" i="5" s="1"/>
  <c r="AF20" i="5"/>
  <c r="AE20" i="5"/>
  <c r="AD20" i="5"/>
  <c r="AB20" i="5"/>
  <c r="AA20" i="5"/>
  <c r="Z20" i="5"/>
  <c r="Y20" i="5"/>
  <c r="X20" i="5"/>
  <c r="W20" i="5"/>
  <c r="V20" i="5"/>
  <c r="U20" i="5"/>
  <c r="T20" i="5"/>
  <c r="S20" i="5"/>
  <c r="R20" i="5"/>
  <c r="Q20" i="5"/>
  <c r="P20" i="5"/>
  <c r="O20" i="5"/>
  <c r="N20" i="5"/>
  <c r="M20" i="5"/>
  <c r="L20" i="5"/>
  <c r="K20" i="5"/>
  <c r="J20" i="5"/>
  <c r="I20" i="5"/>
  <c r="H20" i="5"/>
  <c r="G20" i="5"/>
  <c r="F20" i="5"/>
  <c r="AG19" i="5" a="1"/>
  <c r="AG19" i="5" s="1"/>
  <c r="AF19" i="5"/>
  <c r="AE19" i="5"/>
  <c r="AD19" i="5"/>
  <c r="AB19" i="5"/>
  <c r="AA19" i="5"/>
  <c r="Z19" i="5"/>
  <c r="Y19" i="5"/>
  <c r="X19" i="5"/>
  <c r="W19" i="5"/>
  <c r="V19" i="5"/>
  <c r="U19" i="5"/>
  <c r="T19" i="5"/>
  <c r="S19" i="5"/>
  <c r="R19" i="5"/>
  <c r="Q19" i="5"/>
  <c r="P19" i="5"/>
  <c r="O19" i="5"/>
  <c r="N19" i="5"/>
  <c r="M19" i="5"/>
  <c r="L19" i="5"/>
  <c r="K19" i="5"/>
  <c r="J19" i="5"/>
  <c r="I19" i="5"/>
  <c r="H19" i="5"/>
  <c r="G19" i="5"/>
  <c r="F19" i="5"/>
  <c r="AG18" i="5" a="1"/>
  <c r="AG18" i="5"/>
  <c r="AF18" i="5"/>
  <c r="AE18" i="5"/>
  <c r="AD18" i="5"/>
  <c r="AB18" i="5"/>
  <c r="AA18" i="5"/>
  <c r="Z18" i="5"/>
  <c r="Y18" i="5"/>
  <c r="X18" i="5"/>
  <c r="W18" i="5"/>
  <c r="V18" i="5"/>
  <c r="U18" i="5"/>
  <c r="T18" i="5"/>
  <c r="S18" i="5"/>
  <c r="R18" i="5"/>
  <c r="Q18" i="5"/>
  <c r="P18" i="5"/>
  <c r="O18" i="5"/>
  <c r="N18" i="5"/>
  <c r="M18" i="5"/>
  <c r="L18" i="5"/>
  <c r="K18" i="5"/>
  <c r="J18" i="5"/>
  <c r="I18" i="5"/>
  <c r="H18" i="5"/>
  <c r="G18" i="5"/>
  <c r="F18" i="5"/>
  <c r="AG17" i="5" a="1"/>
  <c r="AG17" i="5"/>
  <c r="AF17" i="5"/>
  <c r="AE17" i="5"/>
  <c r="AD17" i="5"/>
  <c r="AB17" i="5"/>
  <c r="AA17" i="5"/>
  <c r="Z17" i="5"/>
  <c r="Y17" i="5"/>
  <c r="X17" i="5"/>
  <c r="W17" i="5"/>
  <c r="V17" i="5"/>
  <c r="U17" i="5"/>
  <c r="T17" i="5"/>
  <c r="S17" i="5"/>
  <c r="R17" i="5"/>
  <c r="Q17" i="5"/>
  <c r="P17" i="5"/>
  <c r="O17" i="5"/>
  <c r="N17" i="5"/>
  <c r="M17" i="5"/>
  <c r="L17" i="5"/>
  <c r="K17" i="5"/>
  <c r="J17" i="5"/>
  <c r="I17" i="5"/>
  <c r="H17" i="5"/>
  <c r="G17" i="5"/>
  <c r="F17" i="5"/>
  <c r="AG16" i="5" a="1"/>
  <c r="AG16" i="5" s="1"/>
  <c r="AF16" i="5"/>
  <c r="AE16" i="5"/>
  <c r="AD16" i="5"/>
  <c r="AB16" i="5"/>
  <c r="AA16" i="5"/>
  <c r="Z16" i="5"/>
  <c r="Y16" i="5"/>
  <c r="X16" i="5"/>
  <c r="W16" i="5"/>
  <c r="V16" i="5"/>
  <c r="U16" i="5"/>
  <c r="T16" i="5"/>
  <c r="S16" i="5"/>
  <c r="R16" i="5"/>
  <c r="Q16" i="5"/>
  <c r="P16" i="5"/>
  <c r="O16" i="5"/>
  <c r="N16" i="5"/>
  <c r="M16" i="5"/>
  <c r="L16" i="5"/>
  <c r="K16" i="5"/>
  <c r="J16" i="5"/>
  <c r="I16" i="5"/>
  <c r="H16" i="5"/>
  <c r="G16" i="5"/>
  <c r="F16" i="5"/>
  <c r="AG15" i="5" a="1"/>
  <c r="AG15" i="5" s="1"/>
  <c r="AF15" i="5"/>
  <c r="AE15" i="5"/>
  <c r="AD15" i="5"/>
  <c r="AB15" i="5"/>
  <c r="AA15" i="5"/>
  <c r="Z15" i="5"/>
  <c r="Y15" i="5"/>
  <c r="X15" i="5"/>
  <c r="W15" i="5"/>
  <c r="V15" i="5"/>
  <c r="U15" i="5"/>
  <c r="T15" i="5"/>
  <c r="S15" i="5"/>
  <c r="R15" i="5"/>
  <c r="Q15" i="5"/>
  <c r="P15" i="5"/>
  <c r="O15" i="5"/>
  <c r="N15" i="5"/>
  <c r="M15" i="5"/>
  <c r="L15" i="5"/>
  <c r="K15" i="5"/>
  <c r="J15" i="5"/>
  <c r="I15" i="5"/>
  <c r="H15" i="5"/>
  <c r="G15" i="5"/>
  <c r="F15" i="5"/>
  <c r="AG14" i="5" a="1"/>
  <c r="AG14" i="5" s="1"/>
  <c r="AF14" i="5"/>
  <c r="AE14" i="5"/>
  <c r="AD14" i="5"/>
  <c r="AB14" i="5"/>
  <c r="AA14" i="5"/>
  <c r="Z14" i="5"/>
  <c r="Y14" i="5"/>
  <c r="X14" i="5"/>
  <c r="W14" i="5"/>
  <c r="V14" i="5"/>
  <c r="U14" i="5"/>
  <c r="T14" i="5"/>
  <c r="S14" i="5"/>
  <c r="R14" i="5"/>
  <c r="Q14" i="5"/>
  <c r="P14" i="5"/>
  <c r="O14" i="5"/>
  <c r="N14" i="5"/>
  <c r="M14" i="5"/>
  <c r="L14" i="5"/>
  <c r="K14" i="5"/>
  <c r="J14" i="5"/>
  <c r="I14" i="5"/>
  <c r="H14" i="5"/>
  <c r="G14" i="5"/>
  <c r="F14" i="5"/>
  <c r="AG13" i="5" a="1"/>
  <c r="AG13" i="5"/>
  <c r="AF13" i="5"/>
  <c r="AE13" i="5"/>
  <c r="AD13" i="5"/>
  <c r="AB13" i="5"/>
  <c r="AA13" i="5"/>
  <c r="Z13" i="5"/>
  <c r="Y13" i="5"/>
  <c r="X13" i="5"/>
  <c r="W13" i="5"/>
  <c r="V13" i="5"/>
  <c r="U13" i="5"/>
  <c r="T13" i="5"/>
  <c r="S13" i="5"/>
  <c r="R13" i="5"/>
  <c r="Q13" i="5"/>
  <c r="P13" i="5"/>
  <c r="O13" i="5"/>
  <c r="N13" i="5"/>
  <c r="M13" i="5"/>
  <c r="L13" i="5"/>
  <c r="K13" i="5"/>
  <c r="J13" i="5"/>
  <c r="I13" i="5"/>
  <c r="H13" i="5"/>
  <c r="G13" i="5"/>
  <c r="F13" i="5"/>
  <c r="AF12" i="5"/>
  <c r="AE12" i="5"/>
  <c r="AD12" i="5"/>
  <c r="AB12" i="5"/>
  <c r="AA12" i="5"/>
  <c r="Z12" i="5"/>
  <c r="Y12" i="5"/>
  <c r="X12" i="5"/>
  <c r="W12" i="5"/>
  <c r="V12" i="5"/>
  <c r="U12" i="5"/>
  <c r="T12" i="5"/>
  <c r="S12" i="5"/>
  <c r="R12" i="5"/>
  <c r="Q12" i="5"/>
  <c r="P12" i="5"/>
  <c r="O12" i="5"/>
  <c r="N12" i="5"/>
  <c r="M12" i="5"/>
  <c r="L12" i="5"/>
  <c r="K12" i="5"/>
  <c r="J12" i="5"/>
  <c r="I12" i="5"/>
  <c r="H12" i="5"/>
  <c r="G12" i="5"/>
  <c r="F12" i="5"/>
  <c r="AF11" i="5"/>
  <c r="AE11" i="5"/>
  <c r="AD11" i="5"/>
  <c r="AB11" i="5"/>
  <c r="AA11" i="5"/>
  <c r="Z11" i="5"/>
  <c r="Y11" i="5"/>
  <c r="X11" i="5"/>
  <c r="W11" i="5"/>
  <c r="V11" i="5"/>
  <c r="U11" i="5"/>
  <c r="T11" i="5"/>
  <c r="S11" i="5"/>
  <c r="R11" i="5"/>
  <c r="Q11" i="5"/>
  <c r="P11" i="5"/>
  <c r="O11" i="5"/>
  <c r="N11" i="5"/>
  <c r="M11" i="5"/>
  <c r="L11" i="5"/>
  <c r="K11" i="5"/>
  <c r="J11" i="5"/>
  <c r="I11" i="5"/>
  <c r="H11" i="5"/>
  <c r="G11" i="5"/>
  <c r="F11" i="5"/>
  <c r="AF10" i="5"/>
  <c r="AE10" i="5"/>
  <c r="AD10" i="5"/>
  <c r="AB10" i="5"/>
  <c r="AA10" i="5"/>
  <c r="Z10" i="5"/>
  <c r="Y10" i="5"/>
  <c r="X10" i="5"/>
  <c r="W10" i="5"/>
  <c r="V10" i="5"/>
  <c r="U10" i="5"/>
  <c r="T10" i="5"/>
  <c r="S10" i="5"/>
  <c r="R10" i="5"/>
  <c r="Q10" i="5"/>
  <c r="P10" i="5"/>
  <c r="O10" i="5"/>
  <c r="N10" i="5"/>
  <c r="M10" i="5"/>
  <c r="L10" i="5"/>
  <c r="K10" i="5"/>
  <c r="J10" i="5"/>
  <c r="I10" i="5"/>
  <c r="H10" i="5"/>
  <c r="G10" i="5"/>
  <c r="F10" i="5"/>
  <c r="AF9" i="5"/>
  <c r="AE9" i="5"/>
  <c r="AD9" i="5"/>
  <c r="AB9" i="5"/>
  <c r="AA9" i="5"/>
  <c r="Z9" i="5"/>
  <c r="Y9" i="5"/>
  <c r="X9" i="5"/>
  <c r="W9" i="5"/>
  <c r="V9" i="5"/>
  <c r="U9" i="5"/>
  <c r="T9" i="5"/>
  <c r="S9" i="5"/>
  <c r="R9" i="5"/>
  <c r="Q9" i="5"/>
  <c r="P9" i="5"/>
  <c r="O9" i="5"/>
  <c r="N9" i="5"/>
  <c r="M9" i="5"/>
  <c r="L9" i="5"/>
  <c r="K9" i="5"/>
  <c r="J9" i="5"/>
  <c r="I9" i="5"/>
  <c r="H9" i="5"/>
  <c r="G9" i="5"/>
  <c r="F9" i="5"/>
  <c r="AF8" i="5"/>
  <c r="AE8" i="5"/>
  <c r="AD8" i="5"/>
  <c r="AB8" i="5"/>
  <c r="AA8" i="5"/>
  <c r="Z8" i="5"/>
  <c r="Y8" i="5"/>
  <c r="X8" i="5"/>
  <c r="W8" i="5"/>
  <c r="V8" i="5"/>
  <c r="U8" i="5"/>
  <c r="T8" i="5"/>
  <c r="S8" i="5"/>
  <c r="R8" i="5"/>
  <c r="Q8" i="5"/>
  <c r="P8" i="5"/>
  <c r="O8" i="5"/>
  <c r="N8" i="5"/>
  <c r="M8" i="5"/>
  <c r="L8" i="5"/>
  <c r="K8" i="5"/>
  <c r="J8" i="5"/>
  <c r="I8" i="5"/>
  <c r="H8" i="5"/>
  <c r="G8" i="5"/>
  <c r="F8" i="5"/>
  <c r="AF7" i="5"/>
  <c r="AE7" i="5"/>
  <c r="AD7" i="5"/>
  <c r="AB7" i="5"/>
  <c r="AA7" i="5"/>
  <c r="Z7" i="5"/>
  <c r="Y7" i="5"/>
  <c r="X7" i="5"/>
  <c r="W7" i="5"/>
  <c r="V7" i="5"/>
  <c r="U7" i="5"/>
  <c r="T7" i="5"/>
  <c r="S7" i="5"/>
  <c r="R7" i="5"/>
  <c r="Q7" i="5"/>
  <c r="P7" i="5"/>
  <c r="O7" i="5"/>
  <c r="N7" i="5"/>
  <c r="M7" i="5"/>
  <c r="L7" i="5"/>
  <c r="K7" i="5"/>
  <c r="J7" i="5"/>
  <c r="I7" i="5"/>
  <c r="H7" i="5"/>
  <c r="G7" i="5"/>
  <c r="F7" i="5"/>
  <c r="AF6" i="5"/>
  <c r="AE6" i="5"/>
  <c r="AD6" i="5"/>
  <c r="AB6" i="5"/>
  <c r="AA6" i="5"/>
  <c r="Z6" i="5"/>
  <c r="Y6" i="5"/>
  <c r="X6" i="5"/>
  <c r="W6" i="5"/>
  <c r="V6" i="5"/>
  <c r="U6" i="5"/>
  <c r="T6" i="5"/>
  <c r="S6" i="5"/>
  <c r="R6" i="5"/>
  <c r="Q6" i="5"/>
  <c r="P6" i="5"/>
  <c r="O6" i="5"/>
  <c r="N6" i="5"/>
  <c r="M6" i="5"/>
  <c r="L6" i="5"/>
  <c r="K6" i="5"/>
  <c r="J6" i="5"/>
  <c r="I6" i="5"/>
  <c r="H6" i="5"/>
  <c r="G6" i="5"/>
  <c r="F6" i="5"/>
  <c r="AF5" i="5"/>
  <c r="AE5" i="5"/>
  <c r="AD5" i="5"/>
  <c r="AB5" i="5"/>
  <c r="AA5" i="5"/>
  <c r="Z5" i="5"/>
  <c r="Y5" i="5"/>
  <c r="X5" i="5"/>
  <c r="W5" i="5"/>
  <c r="V5" i="5"/>
  <c r="U5" i="5"/>
  <c r="T5" i="5"/>
  <c r="S5" i="5"/>
  <c r="R5" i="5"/>
  <c r="Q5" i="5"/>
  <c r="P5" i="5"/>
  <c r="O5" i="5"/>
  <c r="N5" i="5"/>
  <c r="M5" i="5"/>
  <c r="L5" i="5"/>
  <c r="K5" i="5"/>
  <c r="J5" i="5"/>
  <c r="I5" i="5"/>
  <c r="H5" i="5"/>
  <c r="G5" i="5"/>
  <c r="F5" i="5"/>
  <c r="AF4" i="5"/>
  <c r="AE4" i="5"/>
  <c r="AD4" i="5"/>
  <c r="AB4" i="5"/>
  <c r="AA4" i="5"/>
  <c r="Z4" i="5"/>
  <c r="Y4" i="5"/>
  <c r="X4" i="5"/>
  <c r="W4" i="5"/>
  <c r="V4" i="5"/>
  <c r="U4" i="5"/>
  <c r="T4" i="5"/>
  <c r="S4" i="5"/>
  <c r="R4" i="5"/>
  <c r="Q4" i="5"/>
  <c r="P4" i="5"/>
  <c r="O4" i="5"/>
  <c r="N4" i="5"/>
  <c r="M4" i="5"/>
  <c r="L4" i="5"/>
  <c r="K4" i="5"/>
  <c r="J4" i="5"/>
  <c r="I4" i="5"/>
  <c r="H4" i="5"/>
  <c r="G4" i="5"/>
  <c r="F4" i="5"/>
  <c r="AG3" i="5" a="1"/>
  <c r="AG3" i="5" s="1"/>
  <c r="AF3" i="5"/>
  <c r="AE3" i="5"/>
  <c r="AD3" i="5"/>
  <c r="AB3" i="5"/>
  <c r="AA3" i="5"/>
  <c r="Z3" i="5"/>
  <c r="Y3" i="5"/>
  <c r="X3" i="5"/>
  <c r="W3" i="5"/>
  <c r="V3" i="5"/>
  <c r="U3" i="5"/>
  <c r="T3" i="5"/>
  <c r="S3" i="5"/>
  <c r="R3" i="5"/>
  <c r="Q3" i="5"/>
  <c r="P3" i="5"/>
  <c r="O3" i="5"/>
  <c r="N3" i="5"/>
  <c r="M3" i="5"/>
  <c r="L3" i="5"/>
  <c r="K3" i="5"/>
  <c r="J3" i="5"/>
  <c r="I3" i="5"/>
  <c r="H3" i="5"/>
  <c r="G3" i="5"/>
  <c r="F3" i="5"/>
  <c r="AF21" i="5" l="1"/>
  <c r="AI28" i="5"/>
  <c r="AI20" i="5"/>
  <c r="AI36" i="5"/>
  <c r="AI89" i="5"/>
  <c r="AI3" i="5"/>
  <c r="H67" i="5"/>
  <c r="P67" i="5"/>
  <c r="X67" i="5"/>
  <c r="L58" i="5"/>
  <c r="T58" i="5"/>
  <c r="AI45" i="5"/>
  <c r="AI46" i="5"/>
  <c r="AI88" i="5"/>
  <c r="AI32" i="5"/>
  <c r="AI34" i="5"/>
  <c r="O58" i="5"/>
  <c r="AI70" i="5"/>
  <c r="AI78" i="5"/>
  <c r="AI92" i="5"/>
  <c r="AI63" i="5"/>
  <c r="K21" i="5"/>
  <c r="K43" i="5"/>
  <c r="AI39" i="5"/>
  <c r="S43" i="5"/>
  <c r="AI10" i="5"/>
  <c r="I21" i="5"/>
  <c r="Q21" i="5"/>
  <c r="Y21" i="5"/>
  <c r="AI27" i="5"/>
  <c r="AI6" i="5"/>
  <c r="AI7" i="5"/>
  <c r="AI22" i="5"/>
  <c r="AI17" i="5"/>
  <c r="J21" i="5"/>
  <c r="R21" i="5"/>
  <c r="Z21" i="5"/>
  <c r="AI16" i="5"/>
  <c r="AI35" i="5"/>
  <c r="I67" i="5"/>
  <c r="Q67" i="5"/>
  <c r="Y67" i="5"/>
  <c r="AI42" i="5"/>
  <c r="J58" i="5"/>
  <c r="R58" i="5"/>
  <c r="AI91" i="5"/>
  <c r="AI24" i="5"/>
  <c r="AI29" i="5"/>
  <c r="AI38" i="5"/>
  <c r="AI40" i="5"/>
  <c r="AI55" i="5"/>
  <c r="AI56" i="5"/>
  <c r="AI60" i="5"/>
  <c r="AI69" i="5"/>
  <c r="AI77" i="5"/>
  <c r="AI85" i="5"/>
  <c r="AI94" i="5"/>
  <c r="L43" i="5"/>
  <c r="T43" i="5"/>
  <c r="M58" i="5"/>
  <c r="U58" i="5"/>
  <c r="AI53" i="5"/>
  <c r="J67" i="5"/>
  <c r="R67" i="5"/>
  <c r="AI41" i="5"/>
  <c r="K67" i="5"/>
  <c r="S67" i="5"/>
  <c r="AI61" i="5"/>
  <c r="AI74" i="5"/>
  <c r="AI75" i="5"/>
  <c r="AI82" i="5"/>
  <c r="AI83" i="5"/>
  <c r="AI87" i="5"/>
  <c r="AI44" i="5"/>
  <c r="W58" i="5"/>
  <c r="G58" i="5"/>
  <c r="L67" i="5"/>
  <c r="T67" i="5"/>
  <c r="AI90" i="5"/>
  <c r="H58" i="5"/>
  <c r="P58" i="5"/>
  <c r="X58" i="5"/>
  <c r="AI48" i="5"/>
  <c r="AI71" i="5"/>
  <c r="AI72" i="5"/>
  <c r="AI79" i="5"/>
  <c r="AI80" i="5"/>
  <c r="AI93" i="5"/>
  <c r="I58" i="5"/>
  <c r="Q58" i="5"/>
  <c r="Y58" i="5"/>
  <c r="AI49" i="5"/>
  <c r="AI52" i="5"/>
  <c r="AI62" i="5"/>
  <c r="L21" i="5"/>
  <c r="T21" i="5"/>
  <c r="AB21" i="5"/>
  <c r="S21" i="5"/>
  <c r="AA21" i="5"/>
  <c r="AI11" i="5"/>
  <c r="M21" i="5"/>
  <c r="U21" i="5"/>
  <c r="AD21" i="5"/>
  <c r="F21" i="5"/>
  <c r="N21" i="5"/>
  <c r="V21" i="5"/>
  <c r="AE21" i="5"/>
  <c r="H21" i="5"/>
  <c r="P21" i="5"/>
  <c r="X21" i="5"/>
  <c r="AI12" i="5"/>
  <c r="AI13" i="5"/>
  <c r="M43" i="5"/>
  <c r="U43" i="5"/>
  <c r="AI54" i="5"/>
  <c r="AI18" i="5"/>
  <c r="AI19" i="5"/>
  <c r="G43" i="5"/>
  <c r="O43" i="5"/>
  <c r="W43" i="5"/>
  <c r="AI86" i="5"/>
  <c r="H43" i="5"/>
  <c r="P43" i="5"/>
  <c r="X43" i="5"/>
  <c r="M67" i="5"/>
  <c r="U67" i="5"/>
  <c r="I43" i="5"/>
  <c r="Q43" i="5"/>
  <c r="Y43" i="5"/>
  <c r="K58" i="5"/>
  <c r="S58" i="5"/>
  <c r="AI50" i="5"/>
  <c r="F67" i="5"/>
  <c r="N67" i="5"/>
  <c r="V67" i="5"/>
  <c r="AI68" i="5"/>
  <c r="N43" i="5"/>
  <c r="V43" i="5"/>
  <c r="J43" i="5"/>
  <c r="R43" i="5"/>
  <c r="G67" i="5"/>
  <c r="O67" i="5"/>
  <c r="W67" i="5"/>
  <c r="AI37" i="5"/>
  <c r="AI51" i="5"/>
  <c r="AI59" i="5"/>
  <c r="AI73" i="5"/>
  <c r="AI76" i="5"/>
  <c r="G21" i="5"/>
  <c r="O21" i="5"/>
  <c r="W21" i="5"/>
  <c r="AI23" i="5"/>
  <c r="AI33" i="5"/>
  <c r="F58" i="5"/>
  <c r="N58" i="5"/>
  <c r="V58" i="5"/>
  <c r="AI47" i="5"/>
  <c r="AI57" i="5"/>
  <c r="AI81" i="5"/>
  <c r="AI84" i="5"/>
  <c r="F43" i="5"/>
  <c r="AK20" i="5" l="1"/>
  <c r="B52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24" authorId="0" shapeId="0" xr:uid="{B8BD5AE5-BB07-4BA2-AA27-58B277ACB70F}">
      <text>
        <r>
          <rPr>
            <sz val="11"/>
            <color theme="1"/>
            <rFont val="Arial"/>
            <scheme val="minor"/>
          </rPr>
          <t>@owino@kcau.ac.ke This class and 20 others which have no entry in the CLASS SIZE column are not picked by the WORKLOAD counter. Please enter approximate class size or consider deleting credit hours if the class in not likely to meet quorum thresholds.
_Assigned to Dr. Edward Owino_
	-Anthony Mulinge
@njuguna@kcau.ac.ke This class and 20 others which have no entry in the CLASS SIZE column are not picked by the WORKLOAD counter. Please enter approximate class size or consider deleting credit hours if the class in not likely to meet quorum thresholds.
_Reassigned to Dr. Peter Njuguna_
	-Anthony Mulinge
Noted for action
	-Dr. Edward Owino</t>
        </r>
      </text>
    </comment>
    <comment ref="H36" authorId="0" shapeId="0" xr:uid="{85C9D9B6-3D8A-4276-9735-2EB7251E0A88}">
      <text>
        <r>
          <rPr>
            <sz val="11"/>
            <color theme="1"/>
            <rFont val="Arial"/>
            <scheme val="minor"/>
          </rPr>
          <t>@owino@kcau.ac.ke This class and 20 others which have no entry in the CLASS SIZE column are not picked by the WORKLOAD counter. Please enter approximate class size or consider deleting credit hours if the class in not likely to meet quorum thresholds.
_Assigned to Dr. Edward Owino_
	-Anthony Mulinge</t>
        </r>
      </text>
    </comment>
    <comment ref="H72" authorId="0" shapeId="0" xr:uid="{FB434CBC-AF47-45A8-99F3-D2120D88D2E3}">
      <text>
        <r>
          <rPr>
            <sz val="11"/>
            <color theme="1"/>
            <rFont val="Arial"/>
            <scheme val="minor"/>
          </rPr>
          <t>@fjunge@kcau.ac.ke there are at least 36 units which are at the risk of not meeting quorum thresholds. See column J for units highlighted in RED and advise your timetabler.
_Assigned to Fanice Junge Nafula_
	-Anthony Mulinge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95" authorId="0" shapeId="0" xr:uid="{B17468FD-189B-47AE-A90B-5553409C20A9}">
      <text>
        <r>
          <rPr>
            <sz val="11"/>
            <color theme="1"/>
            <rFont val="Arial"/>
            <scheme val="minor"/>
          </rPr>
          <t>@owino@kcau.ac.ke there are at least 36 units in your school which are at the risk of not meeting quorum thresholds. See column J for units highlighted in RED and advise your timetabler.
_Assigned to Dr. Edward Owino_
	-Anthony Mulinge
Anthony,
I have checked the TT on the drive and did not see anything in red along Column J. Kindly share the TT showing this red flags.
	-Dr. Edward Owino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D3" authorId="0" shapeId="0" xr:uid="{00000000-0006-0000-0300-000001000000}">
      <text>
        <r>
          <rPr>
            <sz val="11"/>
            <color theme="1"/>
            <rFont val="Arial"/>
            <scheme val="minor"/>
          </rPr>
          <t>IGORE CLASHES IN THIS COLUMN THESE ARE PURELY DL CLASSES.
	-Anthony Mulinge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J35" authorId="0" shapeId="0" xr:uid="{00000000-0006-0000-0400-000001000000}">
      <text>
        <r>
          <rPr>
            <sz val="11"/>
            <color theme="1"/>
            <rFont val="Arial"/>
            <scheme val="minor"/>
          </rPr>
          <t>@kenga@kcau.ac.ke , Please check this and other ROOM CLASHHES in the GREEN rooms.
_Assigned to Griffin Kenga_
	-Anthony Mulinge</t>
        </r>
      </text>
    </comment>
  </commentList>
</comments>
</file>

<file path=xl/sharedStrings.xml><?xml version="1.0" encoding="utf-8"?>
<sst xmlns="http://schemas.openxmlformats.org/spreadsheetml/2006/main" count="11314" uniqueCount="1831">
  <si>
    <t>LECTURER</t>
  </si>
  <si>
    <t>STAFF#</t>
  </si>
  <si>
    <t>TOTAL HOURS ASSIGNED</t>
  </si>
  <si>
    <t>ALBERT MAKOKHA</t>
  </si>
  <si>
    <t>C0669</t>
  </si>
  <si>
    <t>ALEX NYABWENGI OMANGA</t>
  </si>
  <si>
    <t>C1519</t>
  </si>
  <si>
    <t>ALICE MUIA</t>
  </si>
  <si>
    <t>C1484</t>
  </si>
  <si>
    <t>ANDREW GOVEDI KISANYANYA</t>
  </si>
  <si>
    <t>C1641</t>
  </si>
  <si>
    <t>ANGELICA GITONGA</t>
  </si>
  <si>
    <t>C1694</t>
  </si>
  <si>
    <t>ANITA KIVULU</t>
  </si>
  <si>
    <t>C0895</t>
  </si>
  <si>
    <t>ANNE WANJIRU KAROKI</t>
  </si>
  <si>
    <t>C1775</t>
  </si>
  <si>
    <t>ANTHONY MULINGE</t>
  </si>
  <si>
    <t>BEATRICE ODERA</t>
  </si>
  <si>
    <t>C1333</t>
  </si>
  <si>
    <t>BEATRICE WANJIRU NDUNGU</t>
  </si>
  <si>
    <t>C1663</t>
  </si>
  <si>
    <t>BEATRICE WEKHE</t>
  </si>
  <si>
    <t>C1417</t>
  </si>
  <si>
    <t>BENJAMIN MUTUNGI</t>
  </si>
  <si>
    <t>CARDEN ADEMBO</t>
  </si>
  <si>
    <t>CATHERINE GACHIRI</t>
  </si>
  <si>
    <t>C0683</t>
  </si>
  <si>
    <t>CATHERINE GATARI</t>
  </si>
  <si>
    <t>CATHERINE NJOKI</t>
  </si>
  <si>
    <t>CHARLES BONVENTURE MALUNGU</t>
  </si>
  <si>
    <t>C1654</t>
  </si>
  <si>
    <t>CHRISTINE MWANG'OMBE</t>
  </si>
  <si>
    <t>C0836</t>
  </si>
  <si>
    <t>COLLINS KIOKO</t>
  </si>
  <si>
    <t>C1664</t>
  </si>
  <si>
    <t>DAVID AJIKI</t>
  </si>
  <si>
    <t>C1075</t>
  </si>
  <si>
    <t>DENNIS KEMEI</t>
  </si>
  <si>
    <t>C1240</t>
  </si>
  <si>
    <t>DESMOND MWANGI WAIRIMU</t>
  </si>
  <si>
    <t>C1653</t>
  </si>
  <si>
    <t>DOMINIC AMORO</t>
  </si>
  <si>
    <t>C1545</t>
  </si>
  <si>
    <t>DOMINIC OJWANG</t>
  </si>
  <si>
    <t>DOMINIC ONG'ONDO OCHOI</t>
  </si>
  <si>
    <t>C1642</t>
  </si>
  <si>
    <t>DORAH OSOK</t>
  </si>
  <si>
    <t>DOROTHY OBALLA</t>
  </si>
  <si>
    <t>C1264</t>
  </si>
  <si>
    <t>DOUGLAS NYAKUNDI</t>
  </si>
  <si>
    <t>DR. ABRAHAM ROTICH</t>
  </si>
  <si>
    <t>DR. ALFRED KITHUSI</t>
  </si>
  <si>
    <t>C1420</t>
  </si>
  <si>
    <t>DR. ANTHONY KIRUBI MWANGI</t>
  </si>
  <si>
    <t>C1628</t>
  </si>
  <si>
    <t>DR. ANTHONY MWAI</t>
  </si>
  <si>
    <t>C1083</t>
  </si>
  <si>
    <t>DR. ARANI WYCLIFFE</t>
  </si>
  <si>
    <t>C1669</t>
  </si>
  <si>
    <t>DR. ARGAN WEKESA</t>
  </si>
  <si>
    <t>C0703</t>
  </si>
  <si>
    <t>DR. ASENATH ONGUSO</t>
  </si>
  <si>
    <t>C1358</t>
  </si>
  <si>
    <t>DR. BENARD LANGO</t>
  </si>
  <si>
    <t>DR. BERNARD MUIA</t>
  </si>
  <si>
    <t>C1182</t>
  </si>
  <si>
    <t>DR. BILLIAH MAENDE</t>
  </si>
  <si>
    <t>DR. BRIGITTE OKONGA</t>
  </si>
  <si>
    <t>DR. CAROLINE NTARA</t>
  </si>
  <si>
    <t>DR. CARREN CHEPNGETICH</t>
  </si>
  <si>
    <t>C1381</t>
  </si>
  <si>
    <t>DR. CHARLES GITHIRA WANYOIKE</t>
  </si>
  <si>
    <t>C0887</t>
  </si>
  <si>
    <t>DR. CHARLES THOMAS KEYA</t>
  </si>
  <si>
    <t>C1666</t>
  </si>
  <si>
    <t>DR. CHRISTINE NANJALA</t>
  </si>
  <si>
    <t>DR. CYNTHIA A. IKAMARI</t>
  </si>
  <si>
    <t>C1608</t>
  </si>
  <si>
    <t>DR. EDWARD KOBUTHI</t>
  </si>
  <si>
    <t>C0754</t>
  </si>
  <si>
    <t>DR. EDWARD OWINO</t>
  </si>
  <si>
    <t>DR. EUNICE NGINA WANDIGA</t>
  </si>
  <si>
    <t>C1667</t>
  </si>
  <si>
    <t>DR. EZEKIEL AKWALU</t>
  </si>
  <si>
    <t>DR. FANICE WASWA</t>
  </si>
  <si>
    <t>C0858</t>
  </si>
  <si>
    <t>DR. FIONA KORIR</t>
  </si>
  <si>
    <t>C0856</t>
  </si>
  <si>
    <t>DR. FLORENCE KAMAU</t>
  </si>
  <si>
    <t>DR. FRED SPORTA</t>
  </si>
  <si>
    <t>DR. GABRIEL LAIBONI</t>
  </si>
  <si>
    <t>DR. GEORGE MUNUI RUIGU</t>
  </si>
  <si>
    <t>DR. GLADYS BUNYASI</t>
  </si>
  <si>
    <t>DR. GLADYS CHEROTICH BYEGON</t>
  </si>
  <si>
    <t>C1429</t>
  </si>
  <si>
    <t>DR. GODFREY KYALO MAKAU</t>
  </si>
  <si>
    <t>C1696</t>
  </si>
  <si>
    <t>DR. GRACE KAMAU</t>
  </si>
  <si>
    <t>C1632</t>
  </si>
  <si>
    <t>DR. GRACE MUSA</t>
  </si>
  <si>
    <t>C0666</t>
  </si>
  <si>
    <t>DR. GRACE WANGARI KIIRU</t>
  </si>
  <si>
    <t>DR. HENRY MOMANYI</t>
  </si>
  <si>
    <t>C1633</t>
  </si>
  <si>
    <t>DR. IBRAHIM TIRIMBA</t>
  </si>
  <si>
    <t>DR. IRUNGU MACHARIA</t>
  </si>
  <si>
    <t>C1272</t>
  </si>
  <si>
    <t>DR. JACKSON NDOLO</t>
  </si>
  <si>
    <t>C1515</t>
  </si>
  <si>
    <t>DR. JAMES MURUNGA</t>
  </si>
  <si>
    <t>C1657</t>
  </si>
  <si>
    <t>DR. JANE NJURU</t>
  </si>
  <si>
    <t>C1576</t>
  </si>
  <si>
    <t>DR. JARED M.ARIEMBA</t>
  </si>
  <si>
    <t>C1634</t>
  </si>
  <si>
    <t>DR. JEREMIAH KOORI</t>
  </si>
  <si>
    <t>DR. JOEL OMUSEBE</t>
  </si>
  <si>
    <t>C1909</t>
  </si>
  <si>
    <t>DR. JOSEPHAT KYALO</t>
  </si>
  <si>
    <t>DR. JUNITER KWAMBOKA MOKUA</t>
  </si>
  <si>
    <t>C1637</t>
  </si>
  <si>
    <t>DR. JUSTUS BARASA MAENDE</t>
  </si>
  <si>
    <t>C1777</t>
  </si>
  <si>
    <t>DR. KATHANDIKA IGUNA</t>
  </si>
  <si>
    <t>C1843</t>
  </si>
  <si>
    <t>DR. KEN OTIENO</t>
  </si>
  <si>
    <t>C0384</t>
  </si>
  <si>
    <t>DR. KENNEDY AMADI</t>
  </si>
  <si>
    <t>C1635</t>
  </si>
  <si>
    <t>DR. LEONARD RANG'ALA LARI</t>
  </si>
  <si>
    <t>DR. LINUS OCHIENG</t>
  </si>
  <si>
    <t>C1842</t>
  </si>
  <si>
    <t>DR. LUCY WAMALWA</t>
  </si>
  <si>
    <t>DR. MARY MWANZIA</t>
  </si>
  <si>
    <t>C1190</t>
  </si>
  <si>
    <t>DR. MICHAEL MUMA</t>
  </si>
  <si>
    <t>C1540</t>
  </si>
  <si>
    <t>DR. MICHAEL NJOGO</t>
  </si>
  <si>
    <t>DR. MILKA KIBOI</t>
  </si>
  <si>
    <t>C1729</t>
  </si>
  <si>
    <t>DR. MOKAYA ORIKU NICODEMUS</t>
  </si>
  <si>
    <t>C1698</t>
  </si>
  <si>
    <t>DR. MUTWIRI NATHAN MWENDA</t>
  </si>
  <si>
    <t>C1799</t>
  </si>
  <si>
    <t>DR. NEBART AVUTSWA</t>
  </si>
  <si>
    <t>C1079</t>
  </si>
  <si>
    <t>DR. NORMAN GACHOKA</t>
  </si>
  <si>
    <t>C1630</t>
  </si>
  <si>
    <t>DR. NYATETE KENYANYA</t>
  </si>
  <si>
    <t>DR. PETER KARIUKI</t>
  </si>
  <si>
    <t>C0950</t>
  </si>
  <si>
    <t>DR. PETER KIBOI NGUGI</t>
  </si>
  <si>
    <t>DR. PETER NJUGUNA</t>
  </si>
  <si>
    <t>DR. RACHEAL M. MBURU</t>
  </si>
  <si>
    <t>C1636</t>
  </si>
  <si>
    <t>DR. REBECCA MUTIA</t>
  </si>
  <si>
    <t>LINET MUTEGI</t>
  </si>
  <si>
    <t>DR. ROBERT KASISI</t>
  </si>
  <si>
    <t>C1700</t>
  </si>
  <si>
    <t>DR. RODGERS OCHENGE</t>
  </si>
  <si>
    <t>C1414</t>
  </si>
  <si>
    <t>DR. ROSE GATHII</t>
  </si>
  <si>
    <t>DR. SALOME MWONGELI MUSAU</t>
  </si>
  <si>
    <t>C1701</t>
  </si>
  <si>
    <t>DR. SAMUEL MURIITHI</t>
  </si>
  <si>
    <t>PROF. SHADRACK JIRMA</t>
  </si>
  <si>
    <t>C1155</t>
  </si>
  <si>
    <t>DR. SIRMA KORIR</t>
  </si>
  <si>
    <t>C1520</t>
  </si>
  <si>
    <t>DR. SOLOMON NGAHU</t>
  </si>
  <si>
    <t>C1813</t>
  </si>
  <si>
    <t>DR. STEVE ONDIEKI NYANAMBA</t>
  </si>
  <si>
    <t>C1668</t>
  </si>
  <si>
    <t>DR. VICTOR KABATA</t>
  </si>
  <si>
    <t>C1565</t>
  </si>
  <si>
    <t>DR. VICTOR MUTHAMA</t>
  </si>
  <si>
    <t>DR. WYCLIFFE NYARIBO</t>
  </si>
  <si>
    <t>DUNCAN KILUNGU</t>
  </si>
  <si>
    <t>C1413</t>
  </si>
  <si>
    <t>DUNCAN OWUOR</t>
  </si>
  <si>
    <t>C0770</t>
  </si>
  <si>
    <t>EDWARD GURA</t>
  </si>
  <si>
    <t>EDWIN KIPKEMOI LIMO</t>
  </si>
  <si>
    <t>C1156</t>
  </si>
  <si>
    <t>ELIJAH WEKESA</t>
  </si>
  <si>
    <t>ELIUD LAGAT</t>
  </si>
  <si>
    <t>C1195</t>
  </si>
  <si>
    <t>ELTON KIPKORIR LANGAT</t>
  </si>
  <si>
    <t>C1670</t>
  </si>
  <si>
    <t>EMMY C. ROTICH</t>
  </si>
  <si>
    <t>C1778</t>
  </si>
  <si>
    <t>ENG. ERASTUS MWONGERA</t>
  </si>
  <si>
    <t>C1476</t>
  </si>
  <si>
    <t>ERIC MOGIRE</t>
  </si>
  <si>
    <t>C1671</t>
  </si>
  <si>
    <t>ERICK ODUOL</t>
  </si>
  <si>
    <t>ESTHER MAKORI</t>
  </si>
  <si>
    <t>C1521</t>
  </si>
  <si>
    <t>EUDIA JEPTOO</t>
  </si>
  <si>
    <t>C1217</t>
  </si>
  <si>
    <t>EUNICE GITIRI</t>
  </si>
  <si>
    <t>C1703</t>
  </si>
  <si>
    <t>EUNICE KETA</t>
  </si>
  <si>
    <t>C0842</t>
  </si>
  <si>
    <t>EUPHRINE UBAGA</t>
  </si>
  <si>
    <t>C1753</t>
  </si>
  <si>
    <t>FRANCIS KIOKO KIMEU</t>
  </si>
  <si>
    <t>C1427</t>
  </si>
  <si>
    <t>FRANCIS KIVUVA</t>
  </si>
  <si>
    <t>C1408</t>
  </si>
  <si>
    <t>FRANCIS OKETCH OCHIENG</t>
  </si>
  <si>
    <t>C1673</t>
  </si>
  <si>
    <t>FREDRICK KARIITHI GITHUI</t>
  </si>
  <si>
    <t>C1655</t>
  </si>
  <si>
    <t>FRIDAH GAKII</t>
  </si>
  <si>
    <t>FRIDAH KIOKO</t>
  </si>
  <si>
    <t>GABRIEL WAWERU</t>
  </si>
  <si>
    <t>C1375</t>
  </si>
  <si>
    <t>GEORGE OMANYA</t>
  </si>
  <si>
    <t>GEORGE WAMAE</t>
  </si>
  <si>
    <t>GRACE WAMBUI GATHUA</t>
  </si>
  <si>
    <t>C1150</t>
  </si>
  <si>
    <t>HANIEL NJOGU MUCHIRI</t>
  </si>
  <si>
    <t>C1656</t>
  </si>
  <si>
    <t>HANNAH WANYOIKE</t>
  </si>
  <si>
    <t>JACKLINE MUIRURI</t>
  </si>
  <si>
    <t>C1428</t>
  </si>
  <si>
    <t>JACKLINE SHANGA</t>
  </si>
  <si>
    <t>ELIZABETH THIGA</t>
  </si>
  <si>
    <t>JAMES MURIGI</t>
  </si>
  <si>
    <t>C1288</t>
  </si>
  <si>
    <t>JAMES NJAMA</t>
  </si>
  <si>
    <t>JAMES OTUTO</t>
  </si>
  <si>
    <t>JANET OKARA</t>
  </si>
  <si>
    <t>C1100</t>
  </si>
  <si>
    <t>JAPHETH MUTUA</t>
  </si>
  <si>
    <t>C1674</t>
  </si>
  <si>
    <t>JEREMIAH MUNIU</t>
  </si>
  <si>
    <t>C1353</t>
  </si>
  <si>
    <t>JOHN GICHURU</t>
  </si>
  <si>
    <t>C1437</t>
  </si>
  <si>
    <t>JOHN MURIITHI MBATIA</t>
  </si>
  <si>
    <t>JORUM NGUNYI</t>
  </si>
  <si>
    <t>JOSHUA NYANGIDI</t>
  </si>
  <si>
    <t>JOSHUA OMANYO</t>
  </si>
  <si>
    <t>JOYCE CHEBET KORIR</t>
  </si>
  <si>
    <t>C1646</t>
  </si>
  <si>
    <t>JULIUS WAMBUGU</t>
  </si>
  <si>
    <t>C0238</t>
  </si>
  <si>
    <t>JUSTUS MUSILA</t>
  </si>
  <si>
    <t>C1431</t>
  </si>
  <si>
    <t>KENNEDY KALALI</t>
  </si>
  <si>
    <t>C0840</t>
  </si>
  <si>
    <t>KENNEDY KINYUA</t>
  </si>
  <si>
    <t>C1143</t>
  </si>
  <si>
    <t>KENNETH CHEBELYON</t>
  </si>
  <si>
    <t>KIKETE DENNIS</t>
  </si>
  <si>
    <t>C1665</t>
  </si>
  <si>
    <t>LAWRENCE AGUFA</t>
  </si>
  <si>
    <t>C1648</t>
  </si>
  <si>
    <t>LEAH NJUGUNA</t>
  </si>
  <si>
    <t>LEVINA ONDENGE</t>
  </si>
  <si>
    <t>C0372</t>
  </si>
  <si>
    <t>LILIAN A. OLICK</t>
  </si>
  <si>
    <t>C1649</t>
  </si>
  <si>
    <t>LUCY AJWANG’ OTIENO</t>
  </si>
  <si>
    <t>C1675</t>
  </si>
  <si>
    <t>LUCY OLOUASA</t>
  </si>
  <si>
    <t>LUCY WACUKA MWAURA</t>
  </si>
  <si>
    <t>C1676</t>
  </si>
  <si>
    <t>LYDIA WANDIRI</t>
  </si>
  <si>
    <t>C1271</t>
  </si>
  <si>
    <t>LYDIAH MUMBI</t>
  </si>
  <si>
    <t>C0452</t>
  </si>
  <si>
    <t>LYNDAH MAKUNGU</t>
  </si>
  <si>
    <t>MACKRED OCHIENG</t>
  </si>
  <si>
    <t>MARTIN WAWERU</t>
  </si>
  <si>
    <t>MARTINA YATTANI</t>
  </si>
  <si>
    <t>C1518</t>
  </si>
  <si>
    <t>MASESE NYABANDO GIDEON</t>
  </si>
  <si>
    <t>C1645</t>
  </si>
  <si>
    <t>MATHEW MUCHIRI</t>
  </si>
  <si>
    <t>C1401</t>
  </si>
  <si>
    <t>MATTHEWS AYAL</t>
  </si>
  <si>
    <t>c0958</t>
  </si>
  <si>
    <t>MBUGUA FRANCIS NDUNG'U</t>
  </si>
  <si>
    <t>C1644</t>
  </si>
  <si>
    <t>MICHAEL MUMMASSABBA WAMACHE</t>
  </si>
  <si>
    <t>C1639</t>
  </si>
  <si>
    <t>MICHAEL NG'ANG'A THIGA</t>
  </si>
  <si>
    <t>C1651</t>
  </si>
  <si>
    <t>MICHAEL OSANO OKODA</t>
  </si>
  <si>
    <t>C1704</t>
  </si>
  <si>
    <t>MICHAEL WANJALA</t>
  </si>
  <si>
    <t>C1817</t>
  </si>
  <si>
    <t>MILLER NYARIBO</t>
  </si>
  <si>
    <t>C1816</t>
  </si>
  <si>
    <t>MILLICENT WACHIURI</t>
  </si>
  <si>
    <t>C1371</t>
  </si>
  <si>
    <t>MONICAH OCHIENG</t>
  </si>
  <si>
    <t>C1388</t>
  </si>
  <si>
    <t>MONICAH OTIENDE</t>
  </si>
  <si>
    <t>MORRIS KITHEKA</t>
  </si>
  <si>
    <t>MOYI MESO</t>
  </si>
  <si>
    <t>MUO CHARLES</t>
  </si>
  <si>
    <t>C1705</t>
  </si>
  <si>
    <t>MUTEGI KITHAKA</t>
  </si>
  <si>
    <t>C1706</t>
  </si>
  <si>
    <t>NANCY OKUMBE</t>
  </si>
  <si>
    <t>NAOMI KOLONGEI</t>
  </si>
  <si>
    <t>C1707</t>
  </si>
  <si>
    <t>NICHOLAS LUFUMBU OMIDO</t>
  </si>
  <si>
    <t>C1677</t>
  </si>
  <si>
    <t>NICHOLAS MUSAU MUTINDA</t>
  </si>
  <si>
    <t>C1659</t>
  </si>
  <si>
    <t>NORAH OKUNGU</t>
  </si>
  <si>
    <t>OKEMWA OGWOKA</t>
  </si>
  <si>
    <t>PAMELAH MAKONJO MUKONYI</t>
  </si>
  <si>
    <t>C1678</t>
  </si>
  <si>
    <t>PATRICK GIKAI NGUGI</t>
  </si>
  <si>
    <t>C0612</t>
  </si>
  <si>
    <t>PATRICK MISAWA</t>
  </si>
  <si>
    <t>PAUL KENNETH KINYUA</t>
  </si>
  <si>
    <t>PETER INGANGA BULUMA</t>
  </si>
  <si>
    <t>C1708</t>
  </si>
  <si>
    <t>PETER OGOLA</t>
  </si>
  <si>
    <t>C0812</t>
  </si>
  <si>
    <t>PETER WAIRAGU</t>
  </si>
  <si>
    <t>PHYLIS MURANI</t>
  </si>
  <si>
    <t>C0713</t>
  </si>
  <si>
    <t>POLLYNE MUTUNGA</t>
  </si>
  <si>
    <t>C1237</t>
  </si>
  <si>
    <t>PROF. RENSON MUCHIRI</t>
  </si>
  <si>
    <t>PROF. RICHARD SIMWA</t>
  </si>
  <si>
    <t>C1583</t>
  </si>
  <si>
    <t>PROF. WARIO GUYO WAKO</t>
  </si>
  <si>
    <t>C0608</t>
  </si>
  <si>
    <t>RACHAEL KAMAU</t>
  </si>
  <si>
    <t>C1501</t>
  </si>
  <si>
    <t>RAPHAEL ONYANGO</t>
  </si>
  <si>
    <t>C1296</t>
  </si>
  <si>
    <t>REGINA NJOROGE</t>
  </si>
  <si>
    <t>RICHARD KAMAMI</t>
  </si>
  <si>
    <t>C0749</t>
  </si>
  <si>
    <t>RICHARD KITHUKA</t>
  </si>
  <si>
    <t>C1551</t>
  </si>
  <si>
    <t>RISPAH KHAMONYI</t>
  </si>
  <si>
    <t>C1419</t>
  </si>
  <si>
    <t>RON MUHANDE</t>
  </si>
  <si>
    <t>C1709</t>
  </si>
  <si>
    <t>SAMMY KITULA</t>
  </si>
  <si>
    <t>C1679</t>
  </si>
  <si>
    <t>SEBASTIAN MULONGO</t>
  </si>
  <si>
    <t>C1434</t>
  </si>
  <si>
    <t>SIMON MACHARIA</t>
  </si>
  <si>
    <t>SOLOMON MAINA</t>
  </si>
  <si>
    <t>STEPHEN MUTISO</t>
  </si>
  <si>
    <t>C1523</t>
  </si>
  <si>
    <t>SUZANNE OTIENO</t>
  </si>
  <si>
    <t>TIMOTHY KAGIRI KUIYAKI</t>
  </si>
  <si>
    <t>C1660</t>
  </si>
  <si>
    <t>TOM MATWETWE</t>
  </si>
  <si>
    <t>TRIZAH KAMANJA</t>
  </si>
  <si>
    <t>VERONICAH WAITHIRA KIAMA</t>
  </si>
  <si>
    <t>C1661</t>
  </si>
  <si>
    <t>VICTOR NYAMIAKA</t>
  </si>
  <si>
    <t>VICTORIA LITALI</t>
  </si>
  <si>
    <t>C0821</t>
  </si>
  <si>
    <t>WAFULA ERICK MIKE</t>
  </si>
  <si>
    <t>C1672</t>
  </si>
  <si>
    <t>WALTER ODHIAMBO</t>
  </si>
  <si>
    <t>C0202</t>
  </si>
  <si>
    <t>WILSON KAMAMI WANJIRU</t>
  </si>
  <si>
    <t>C1712</t>
  </si>
  <si>
    <t>WINNIE WAITITU</t>
  </si>
  <si>
    <t>ZIPPORAH MUNENE</t>
  </si>
  <si>
    <t>C1069</t>
  </si>
  <si>
    <t>ZTBA_SOB</t>
  </si>
  <si>
    <t>ALBERT OCHIENG'</t>
  </si>
  <si>
    <t>C1424</t>
  </si>
  <si>
    <t>ALEX LUSWETI</t>
  </si>
  <si>
    <t>ALEX ODONGO</t>
  </si>
  <si>
    <t>C1865</t>
  </si>
  <si>
    <t>ALFRED SANDAY</t>
  </si>
  <si>
    <t>C1594</t>
  </si>
  <si>
    <t>ALULU LILY</t>
  </si>
  <si>
    <t>C1603</t>
  </si>
  <si>
    <t>ANDY RURI</t>
  </si>
  <si>
    <t>C1602</t>
  </si>
  <si>
    <t>ANN MACHARIA</t>
  </si>
  <si>
    <t>C1157</t>
  </si>
  <si>
    <t>ANN NKIROTE</t>
  </si>
  <si>
    <t>C1605</t>
  </si>
  <si>
    <t>ANNE NDUNG'U</t>
  </si>
  <si>
    <t>C1250</t>
  </si>
  <si>
    <t>BENSON NGOBIA</t>
  </si>
  <si>
    <t>C1365</t>
  </si>
  <si>
    <t>BENSON NJONGORO</t>
  </si>
  <si>
    <t>C1592</t>
  </si>
  <si>
    <t>BETTY KABUNGO</t>
  </si>
  <si>
    <t>C1604</t>
  </si>
  <si>
    <t>BIKO NYONGESA</t>
  </si>
  <si>
    <t>C1569</t>
  </si>
  <si>
    <t>BRENDA ACHIENG</t>
  </si>
  <si>
    <t>C1580</t>
  </si>
  <si>
    <t>BRENDA JUMA</t>
  </si>
  <si>
    <t>C1406</t>
  </si>
  <si>
    <t>BRIAN OBIERO</t>
  </si>
  <si>
    <t>C1606</t>
  </si>
  <si>
    <t>CALVINS ODHIAMBO</t>
  </si>
  <si>
    <t>C1607</t>
  </si>
  <si>
    <t>CATHERINE WAITHAKA</t>
  </si>
  <si>
    <t>CATHLEEN KARIANJAHI</t>
  </si>
  <si>
    <t>C0847</t>
  </si>
  <si>
    <t>CHRISTOPHER OTIENO OYUECH</t>
  </si>
  <si>
    <t>C1888</t>
  </si>
  <si>
    <t>CINDY KAGWIRIA</t>
  </si>
  <si>
    <t>C1773</t>
  </si>
  <si>
    <t>CLINTON KIHIMA</t>
  </si>
  <si>
    <t>C1409</t>
  </si>
  <si>
    <t>DANIEL MWAURA</t>
  </si>
  <si>
    <t>C1609</t>
  </si>
  <si>
    <t>DANIEL WABWIRE</t>
  </si>
  <si>
    <t>C1761</t>
  </si>
  <si>
    <t>DENNIS SIMIYU</t>
  </si>
  <si>
    <t>DORCAS NG'ENDO</t>
  </si>
  <si>
    <t>DOROTHY MUTUNGA</t>
  </si>
  <si>
    <t>C1610</t>
  </si>
  <si>
    <t>DR. ANN WAMATHAI</t>
  </si>
  <si>
    <t>C1230</t>
  </si>
  <si>
    <t>DR. ANNE MUNUKU</t>
  </si>
  <si>
    <t>C1593</t>
  </si>
  <si>
    <t>DR. CECILIA IRERI</t>
  </si>
  <si>
    <t>C1853</t>
  </si>
  <si>
    <t>DR. DAVID KIRIMI</t>
  </si>
  <si>
    <t>C1750</t>
  </si>
  <si>
    <t>DR. DORCAS WAMBUGU</t>
  </si>
  <si>
    <t>C1611</t>
  </si>
  <si>
    <t>DR. DOROTHY MWATHI</t>
  </si>
  <si>
    <t>C1612</t>
  </si>
  <si>
    <t>DR. EMMANUEL SHIKUKU</t>
  </si>
  <si>
    <t>C1796</t>
  </si>
  <si>
    <t>DR. FLORENCE MIIMA</t>
  </si>
  <si>
    <t>C1757</t>
  </si>
  <si>
    <t>DR. FRANCIS OMONDI</t>
  </si>
  <si>
    <t>C1154</t>
  </si>
  <si>
    <t>DR. GORDON OMENYA</t>
  </si>
  <si>
    <t>C1162</t>
  </si>
  <si>
    <t>DR. GRACEANN KIMARU</t>
  </si>
  <si>
    <t>C1818</t>
  </si>
  <si>
    <t>DR. HARRISON MULWA</t>
  </si>
  <si>
    <t>DR. IGNATIUS NYAGA</t>
  </si>
  <si>
    <t>C1613</t>
  </si>
  <si>
    <t>DR. JACKSON NDUNG'U</t>
  </si>
  <si>
    <t>DR. JANET ONYANGO</t>
  </si>
  <si>
    <t>C0998</t>
  </si>
  <si>
    <t>DR. JOSEPH THIONG'O</t>
  </si>
  <si>
    <t>C1852</t>
  </si>
  <si>
    <t>DR. MANASE ECHAUNE</t>
  </si>
  <si>
    <t>DR. MANASI ECHAUNE</t>
  </si>
  <si>
    <t>DR. MARGARET MWAURA</t>
  </si>
  <si>
    <t>C1781</t>
  </si>
  <si>
    <t>DR. MARK CHETAMBE</t>
  </si>
  <si>
    <t>C1824</t>
  </si>
  <si>
    <t>DR. MARY MBII</t>
  </si>
  <si>
    <t>C1782</t>
  </si>
  <si>
    <t>DR. MARY NASIBI</t>
  </si>
  <si>
    <t>DR. MICHAEL WAITITU</t>
  </si>
  <si>
    <t>DR. NANCY IMBUSI</t>
  </si>
  <si>
    <t>C1752</t>
  </si>
  <si>
    <t>DR. NENE NDERITU</t>
  </si>
  <si>
    <t>C1614</t>
  </si>
  <si>
    <t>DR. NJOKI WAMATHAI</t>
  </si>
  <si>
    <t>DR. PRISCILLA GACHIGI</t>
  </si>
  <si>
    <t>DR. SUSAN GITIMU</t>
  </si>
  <si>
    <t>C1798</t>
  </si>
  <si>
    <t>DR. SUSAN KIMOTHO</t>
  </si>
  <si>
    <t>C1626</t>
  </si>
  <si>
    <t>DR. VICTOR ONYANGO</t>
  </si>
  <si>
    <t>DR. ZIPPORAH OKOTH</t>
  </si>
  <si>
    <t>EDWIN AGASA</t>
  </si>
  <si>
    <t>EDWIN KIMANI</t>
  </si>
  <si>
    <t>C1787</t>
  </si>
  <si>
    <t>EMILLY ADHIAMBO</t>
  </si>
  <si>
    <t>C1885</t>
  </si>
  <si>
    <t>EMILY OKOTH</t>
  </si>
  <si>
    <t>EMMA MACHOGU</t>
  </si>
  <si>
    <t>C1856</t>
  </si>
  <si>
    <t>EPHRINE UBAGA</t>
  </si>
  <si>
    <t>ERIC KIBIGO</t>
  </si>
  <si>
    <t>ESTHER NJENGA</t>
  </si>
  <si>
    <t>C1617</t>
  </si>
  <si>
    <t>ESTON KWACH</t>
  </si>
  <si>
    <t>C1618</t>
  </si>
  <si>
    <t>FAITH NG'ENDO GACHOKA</t>
  </si>
  <si>
    <t>FRANK TUTU</t>
  </si>
  <si>
    <t>C1797</t>
  </si>
  <si>
    <t>FRANKLIN OYOSA</t>
  </si>
  <si>
    <t>C1688</t>
  </si>
  <si>
    <t>FREDRICK MUSEE</t>
  </si>
  <si>
    <t>FRIDA NKATHA</t>
  </si>
  <si>
    <t>GABRIEL NJOROGE NJUGUNA</t>
  </si>
  <si>
    <t>C1875</t>
  </si>
  <si>
    <t>GABRIEL NYABUTO</t>
  </si>
  <si>
    <t>C1780</t>
  </si>
  <si>
    <t>GEORGE GITHOGE</t>
  </si>
  <si>
    <t>GEORGE GOTHOGE</t>
  </si>
  <si>
    <t>GIDEON GATERO</t>
  </si>
  <si>
    <t>C1754</t>
  </si>
  <si>
    <t>GRACE NJOKI</t>
  </si>
  <si>
    <t>HEDWIG OMBUNDA</t>
  </si>
  <si>
    <t>HENRY INDINDI</t>
  </si>
  <si>
    <t>ISAAC GACHUIGA</t>
  </si>
  <si>
    <t>C1762</t>
  </si>
  <si>
    <t>JACINTA KAGENDO</t>
  </si>
  <si>
    <t>JANE GITAHI</t>
  </si>
  <si>
    <t>C1552</t>
  </si>
  <si>
    <t>JANE GITAU</t>
  </si>
  <si>
    <t>C1826</t>
  </si>
  <si>
    <t>JAVED KANA</t>
  </si>
  <si>
    <t>C1459</t>
  </si>
  <si>
    <t>JENNIFFER KATEE</t>
  </si>
  <si>
    <t>C1621</t>
  </si>
  <si>
    <t>JOAB OPALA</t>
  </si>
  <si>
    <t>C1231</t>
  </si>
  <si>
    <t>JOEL CHEGE</t>
  </si>
  <si>
    <t>C1575</t>
  </si>
  <si>
    <t>JOHN KYALO</t>
  </si>
  <si>
    <t>JOHN OGUTU</t>
  </si>
  <si>
    <t>C0766</t>
  </si>
  <si>
    <t>JOSEPH THIONG'O</t>
  </si>
  <si>
    <t>C1574</t>
  </si>
  <si>
    <t>KAROLLE GAKINGO</t>
  </si>
  <si>
    <t>KAROLLE KAHINGO</t>
  </si>
  <si>
    <t>C1793</t>
  </si>
  <si>
    <t>KNOWLESS ONUONGA</t>
  </si>
  <si>
    <t>LAMECH ANG'ILA</t>
  </si>
  <si>
    <t>LEONARD WANYAMA</t>
  </si>
  <si>
    <t>C1349</t>
  </si>
  <si>
    <t>LILY ALULU</t>
  </si>
  <si>
    <t>LINDA OMBOGO</t>
  </si>
  <si>
    <t>C1785</t>
  </si>
  <si>
    <t>MARGARET WAIRUMBI</t>
  </si>
  <si>
    <t>MAXWELL MACHOKA</t>
  </si>
  <si>
    <t>C1763</t>
  </si>
  <si>
    <t>MERCY GUANDARU</t>
  </si>
  <si>
    <t>C1151</t>
  </si>
  <si>
    <t>MERCY GWANDARU</t>
  </si>
  <si>
    <t>MERCY KIENDE</t>
  </si>
  <si>
    <t>MOSES ADAMA</t>
  </si>
  <si>
    <t>C1564</t>
  </si>
  <si>
    <t>MOVINE TONOGO</t>
  </si>
  <si>
    <t>C1792</t>
  </si>
  <si>
    <t>MUTIE WAMAITHA</t>
  </si>
  <si>
    <t>C1790</t>
  </si>
  <si>
    <t>NICHODEMUS OKIOMA</t>
  </si>
  <si>
    <t>NICHOLAS MURIITHI</t>
  </si>
  <si>
    <t>OGUTU MURAYA</t>
  </si>
  <si>
    <t>PAUL G. MAINA</t>
  </si>
  <si>
    <t>C1755</t>
  </si>
  <si>
    <t>PAUL K. KINYUA</t>
  </si>
  <si>
    <t>PENINA KAMAU</t>
  </si>
  <si>
    <t>C1689</t>
  </si>
  <si>
    <t>PERIS MWANIKI</t>
  </si>
  <si>
    <t>C1627</t>
  </si>
  <si>
    <t>PETER NGOTHO</t>
  </si>
  <si>
    <t>PHESTUS MASINDE</t>
  </si>
  <si>
    <t>C1585</t>
  </si>
  <si>
    <t>PHILIP AILA</t>
  </si>
  <si>
    <t>C0988</t>
  </si>
  <si>
    <t>PHILIP NJORE</t>
  </si>
  <si>
    <t>C1595</t>
  </si>
  <si>
    <t>PROF. ALMADI OBERE</t>
  </si>
  <si>
    <t>C0861</t>
  </si>
  <si>
    <t>PROF. FRANCIS GICHURU</t>
  </si>
  <si>
    <t>PROF. SIMON NGIGI</t>
  </si>
  <si>
    <t>PURITY MUTONYI</t>
  </si>
  <si>
    <t>C0700</t>
  </si>
  <si>
    <t>RHODA WAKUKHA</t>
  </si>
  <si>
    <t>ROBERT KIMOTHO</t>
  </si>
  <si>
    <t>ROSE ANN NDUTA</t>
  </si>
  <si>
    <t>C1624</t>
  </si>
  <si>
    <t>ROSEMARY WAIGWE</t>
  </si>
  <si>
    <t>C1263</t>
  </si>
  <si>
    <t>ROY WAFULA</t>
  </si>
  <si>
    <t>C1306</t>
  </si>
  <si>
    <t>RUTH MULI</t>
  </si>
  <si>
    <t>C1556</t>
  </si>
  <si>
    <t>SAMUEL MUCHUGU</t>
  </si>
  <si>
    <t>C1600</t>
  </si>
  <si>
    <t>SAPHIRA ACHIENG</t>
  </si>
  <si>
    <t>SARAH MASESE</t>
  </si>
  <si>
    <t>C1392</t>
  </si>
  <si>
    <t>ALICE KAMAU</t>
  </si>
  <si>
    <t>C1855</t>
  </si>
  <si>
    <t>DR. MWAI KARIUKI</t>
  </si>
  <si>
    <t>C1879</t>
  </si>
  <si>
    <t>DR. ROSE KAWIRA</t>
  </si>
  <si>
    <t>C1880</t>
  </si>
  <si>
    <t>DR. WALTER OWINO</t>
  </si>
  <si>
    <t>C1045</t>
  </si>
  <si>
    <t>ERIC GITONGA</t>
  </si>
  <si>
    <t>C0881</t>
  </si>
  <si>
    <t>FELISTAS KAMANDE</t>
  </si>
  <si>
    <t>C1878</t>
  </si>
  <si>
    <t>ISAIAH WERE</t>
  </si>
  <si>
    <t>JOSEPHINE WANG'OMBE</t>
  </si>
  <si>
    <t>C1830</t>
  </si>
  <si>
    <t>JOSHUA ONDU</t>
  </si>
  <si>
    <t>C1789</t>
  </si>
  <si>
    <t>OCHIENG' UMIRA</t>
  </si>
  <si>
    <t>C1882</t>
  </si>
  <si>
    <t>RICHARD MUGO</t>
  </si>
  <si>
    <t>C1829</t>
  </si>
  <si>
    <t>SIGU PAVEL</t>
  </si>
  <si>
    <t>C1538</t>
  </si>
  <si>
    <t>Masters</t>
  </si>
  <si>
    <t>TRACY NG'ETHE</t>
  </si>
  <si>
    <t>C1828</t>
  </si>
  <si>
    <t>ANTHONY OSOME</t>
  </si>
  <si>
    <t>DR. CATHERINE KANANA</t>
  </si>
  <si>
    <t>DR. DECKILLAH OMUKOBA</t>
  </si>
  <si>
    <t>C1917</t>
  </si>
  <si>
    <t>DR. DUNCAN WAMBUGU</t>
  </si>
  <si>
    <t>DR. EDWARD ONYANGO</t>
  </si>
  <si>
    <t>DR. JACKLINE OJIAMBO</t>
  </si>
  <si>
    <t>C1925</t>
  </si>
  <si>
    <t>DR. JANE MAITHYA</t>
  </si>
  <si>
    <t>C1924</t>
  </si>
  <si>
    <t>DR. PETER M. KURIA</t>
  </si>
  <si>
    <t>DR. SIMON NJOGU</t>
  </si>
  <si>
    <t>DR. TONY ODUOR</t>
  </si>
  <si>
    <t>C1921</t>
  </si>
  <si>
    <t>FRIDAH KARURI</t>
  </si>
  <si>
    <t>HELLEN NJAGI</t>
  </si>
  <si>
    <t>C1922</t>
  </si>
  <si>
    <t>SHEILA MULINYA</t>
  </si>
  <si>
    <t>TIRUS MAINA</t>
  </si>
  <si>
    <t>SILAS TEMBA</t>
  </si>
  <si>
    <t>C1376</t>
  </si>
  <si>
    <t>STEPHEN DAVID KIOKO</t>
  </si>
  <si>
    <t>C1786</t>
  </si>
  <si>
    <t>STEPHEN KIOKO DAVID</t>
  </si>
  <si>
    <t>SUKI WANZA</t>
  </si>
  <si>
    <t>C1625</t>
  </si>
  <si>
    <t>SYLVIA WAMBUGU</t>
  </si>
  <si>
    <t>C1568</t>
  </si>
  <si>
    <t>TIMOTHY KANATHA</t>
  </si>
  <si>
    <t>C1599</t>
  </si>
  <si>
    <t>VIVIAN ARANGO</t>
  </si>
  <si>
    <t>VIVIAN PAMBO</t>
  </si>
  <si>
    <t>C1598</t>
  </si>
  <si>
    <t>WALTER OWINO</t>
  </si>
  <si>
    <t>WYCLIFF OMBUKI</t>
  </si>
  <si>
    <t>C1756</t>
  </si>
  <si>
    <t>ZAC CHILISWA</t>
  </si>
  <si>
    <t>ZTBA_SOE</t>
  </si>
  <si>
    <t>ALDEREN GICHUKI</t>
  </si>
  <si>
    <t>ALICE AKINYI</t>
  </si>
  <si>
    <t>C1739</t>
  </si>
  <si>
    <t>ANTHONY AHINDU</t>
  </si>
  <si>
    <t>BEATRICE KAGUCIA</t>
  </si>
  <si>
    <t>C1465</t>
  </si>
  <si>
    <t>BENARD CHOGI</t>
  </si>
  <si>
    <t>C1527</t>
  </si>
  <si>
    <t>BRIAN INDIMULI</t>
  </si>
  <si>
    <t>C1530</t>
  </si>
  <si>
    <t>CAROLINE CHEBET</t>
  </si>
  <si>
    <t>C1731</t>
  </si>
  <si>
    <t>CHRIS MAYAKA</t>
  </si>
  <si>
    <t>C1326</t>
  </si>
  <si>
    <t>CHRIS NDAMBUKI</t>
  </si>
  <si>
    <t>C1541</t>
  </si>
  <si>
    <t>CHRIS NJOGU</t>
  </si>
  <si>
    <t>C1402</t>
  </si>
  <si>
    <t>CLIVE ONSOMU</t>
  </si>
  <si>
    <t>COLLINS ONDIEK</t>
  </si>
  <si>
    <t>C0741</t>
  </si>
  <si>
    <t>CONRAD AKELLO</t>
  </si>
  <si>
    <t>C1486</t>
  </si>
  <si>
    <t>DAISY CHEPKEMOI</t>
  </si>
  <si>
    <t>C1214</t>
  </si>
  <si>
    <t>DAN IMBEGA</t>
  </si>
  <si>
    <t>C1736</t>
  </si>
  <si>
    <t>DAVID KANYI</t>
  </si>
  <si>
    <t>C1821</t>
  </si>
  <si>
    <t>DAVID MARAGU</t>
  </si>
  <si>
    <t>C1744</t>
  </si>
  <si>
    <t>DAVID OPONDO</t>
  </si>
  <si>
    <t>C1749</t>
  </si>
  <si>
    <t>DEBORAH MULI</t>
  </si>
  <si>
    <t>C1464</t>
  </si>
  <si>
    <t>DENNIS GICHUKI</t>
  </si>
  <si>
    <t>C1225</t>
  </si>
  <si>
    <t>DENNIS MUTHUI</t>
  </si>
  <si>
    <t>C1812</t>
  </si>
  <si>
    <t>DOMINIC NGALA</t>
  </si>
  <si>
    <t>C1258</t>
  </si>
  <si>
    <t>DOMTILA KOSGEY</t>
  </si>
  <si>
    <t>DOROTHY MUTUA</t>
  </si>
  <si>
    <t>C1535</t>
  </si>
  <si>
    <t>DR. ABRAHAM MATHEKA</t>
  </si>
  <si>
    <t>C1871</t>
  </si>
  <si>
    <t>DR. BEDAN KINYANJUI</t>
  </si>
  <si>
    <t>C1745</t>
  </si>
  <si>
    <t>DR. DENNIS KABURU</t>
  </si>
  <si>
    <t>C1573</t>
  </si>
  <si>
    <t>DR. EUNICE MWANGI</t>
  </si>
  <si>
    <t>C1806</t>
  </si>
  <si>
    <t>DR. FANON ANANDA</t>
  </si>
  <si>
    <t>C1536</t>
  </si>
  <si>
    <t>DR. GABRIEL KAMAU</t>
  </si>
  <si>
    <t>C1495</t>
  </si>
  <si>
    <t>DR. JOHN WANYOIKE</t>
  </si>
  <si>
    <t>C1189</t>
  </si>
  <si>
    <t>DR. LAWRENCE NDERU</t>
  </si>
  <si>
    <t>C1558</t>
  </si>
  <si>
    <t>DR. LUCY MBURU</t>
  </si>
  <si>
    <t>DR. NDERITU KIHARA</t>
  </si>
  <si>
    <t>C0561</t>
  </si>
  <si>
    <t>DR. RACHAEL KIBUKU</t>
  </si>
  <si>
    <t>DR. SIMON MWENDIA</t>
  </si>
  <si>
    <t>DR. STEPHEN NJENGA</t>
  </si>
  <si>
    <t>C0153</t>
  </si>
  <si>
    <t>EDWIN OMOL</t>
  </si>
  <si>
    <t>C1473</t>
  </si>
  <si>
    <t>EDWIN OWITI</t>
  </si>
  <si>
    <t>C0112</t>
  </si>
  <si>
    <t>EDWIN WANJURU</t>
  </si>
  <si>
    <t>C1740</t>
  </si>
  <si>
    <t>ELIJAH MASENO</t>
  </si>
  <si>
    <t>C1721</t>
  </si>
  <si>
    <t>ELPHAS LITSALITSA</t>
  </si>
  <si>
    <t>C1733</t>
  </si>
  <si>
    <t>ENOS WANGETTE</t>
  </si>
  <si>
    <t>C1769</t>
  </si>
  <si>
    <t>ERIC KARIUKI</t>
  </si>
  <si>
    <t>C1725</t>
  </si>
  <si>
    <t>ERNEST MADARA</t>
  </si>
  <si>
    <t>EUCABETH JABUYA</t>
  </si>
  <si>
    <t>EVANS ONGULO</t>
  </si>
  <si>
    <t>C1717</t>
  </si>
  <si>
    <t>EZEKIEL KURIA</t>
  </si>
  <si>
    <t>FAITH GACHOKA</t>
  </si>
  <si>
    <t>C1822</t>
  </si>
  <si>
    <t>FELIX OKINYO</t>
  </si>
  <si>
    <t>C1483</t>
  </si>
  <si>
    <t>FRED OMONDI</t>
  </si>
  <si>
    <t>GEOFFREY NJUGUNA</t>
  </si>
  <si>
    <t>GEOFFREY RUMBE</t>
  </si>
  <si>
    <t>C1055</t>
  </si>
  <si>
    <t>GEORGE KARIUKI</t>
  </si>
  <si>
    <t>C1723</t>
  </si>
  <si>
    <t>GEORGE MWANGI</t>
  </si>
  <si>
    <t>C0994</t>
  </si>
  <si>
    <t>GEORGE ONYANGO</t>
  </si>
  <si>
    <t>C1030</t>
  </si>
  <si>
    <t>GEORGE WAINAINA</t>
  </si>
  <si>
    <t>C1868</t>
  </si>
  <si>
    <t>GLADYS MANGE</t>
  </si>
  <si>
    <t>C1070</t>
  </si>
  <si>
    <t>GLENNE MORAA</t>
  </si>
  <si>
    <t>C0394</t>
  </si>
  <si>
    <t>GLORIA MMBAGA</t>
  </si>
  <si>
    <t>GODFREY MAINA</t>
  </si>
  <si>
    <t>C1765</t>
  </si>
  <si>
    <t>GODRICK OCHIENG</t>
  </si>
  <si>
    <t>C01766</t>
  </si>
  <si>
    <t>GRIFFIN KENGA</t>
  </si>
  <si>
    <t>HALSON OGETO NYABERI</t>
  </si>
  <si>
    <t>C1803</t>
  </si>
  <si>
    <t>HANNAH WANG'ONDU</t>
  </si>
  <si>
    <t>HARON TINEGA</t>
  </si>
  <si>
    <t>C1728</t>
  </si>
  <si>
    <t>HERITIER NSENGE</t>
  </si>
  <si>
    <t>IRENE MUNDIA</t>
  </si>
  <si>
    <t>C0476</t>
  </si>
  <si>
    <t>ISAAC OKOLA</t>
  </si>
  <si>
    <t>JAMES BWIRE</t>
  </si>
  <si>
    <t>C0321</t>
  </si>
  <si>
    <t>JAMES MBAO</t>
  </si>
  <si>
    <t>C1557</t>
  </si>
  <si>
    <t>JANE MASAA</t>
  </si>
  <si>
    <t>C1847</t>
  </si>
  <si>
    <t>JANVAN MUNYOKI</t>
  </si>
  <si>
    <t>C0381</t>
  </si>
  <si>
    <t>JECTON ANYANGO</t>
  </si>
  <si>
    <t>C1849</t>
  </si>
  <si>
    <t>JENNIFER GACHUKIA</t>
  </si>
  <si>
    <t>C1730</t>
  </si>
  <si>
    <t>JOHN MAINA</t>
  </si>
  <si>
    <t>C1548</t>
  </si>
  <si>
    <t>JOHN SAGIMO</t>
  </si>
  <si>
    <t>C1716</t>
  </si>
  <si>
    <t>JOHN WAINAINA</t>
  </si>
  <si>
    <t>C1058</t>
  </si>
  <si>
    <t>JOSELYN MUTENDE</t>
  </si>
  <si>
    <t>C1461</t>
  </si>
  <si>
    <t>JOSEPH KURIA</t>
  </si>
  <si>
    <t>JOSEPH MWANGI</t>
  </si>
  <si>
    <t>C1804</t>
  </si>
  <si>
    <t>JULIET WAWIRA</t>
  </si>
  <si>
    <t>C0542</t>
  </si>
  <si>
    <t>JUSTIN ONYANDO</t>
  </si>
  <si>
    <t>C0908</t>
  </si>
  <si>
    <t>JUSTUS MUTIA</t>
  </si>
  <si>
    <t>KELVIN NJAGI</t>
  </si>
  <si>
    <t>C1734</t>
  </si>
  <si>
    <t>KEN JOSEPH MBUKI</t>
  </si>
  <si>
    <t>C1866</t>
  </si>
  <si>
    <t>KIREMA MUTEMBEI</t>
  </si>
  <si>
    <t>C1869</t>
  </si>
  <si>
    <t>LAWRENCE THUKU</t>
  </si>
  <si>
    <t>C1770</t>
  </si>
  <si>
    <t>LEE BARASA</t>
  </si>
  <si>
    <t>C1719</t>
  </si>
  <si>
    <t>LEMMY MUNENE</t>
  </si>
  <si>
    <t>C1718</t>
  </si>
  <si>
    <t>LILIAN CHEGE</t>
  </si>
  <si>
    <t>C1802</t>
  </si>
  <si>
    <t>LINUS ALOO</t>
  </si>
  <si>
    <t>C1748</t>
  </si>
  <si>
    <t>MANDALI NAMBALE LEVY</t>
  </si>
  <si>
    <t>C1867</t>
  </si>
  <si>
    <t>MARTIN KIBE</t>
  </si>
  <si>
    <t>C1399</t>
  </si>
  <si>
    <t>MARTIN LUTHER</t>
  </si>
  <si>
    <t>C1301</t>
  </si>
  <si>
    <t>MAURICE ODAMBATAFWA</t>
  </si>
  <si>
    <t>C1732</t>
  </si>
  <si>
    <t>MBOGO NJOROGE</t>
  </si>
  <si>
    <t>C0097</t>
  </si>
  <si>
    <t>MERAB OMONDI</t>
  </si>
  <si>
    <t>MERCELINE ATIENO</t>
  </si>
  <si>
    <t>C1783</t>
  </si>
  <si>
    <t>MERCY MUKANI</t>
  </si>
  <si>
    <t>MICHAEL KANG'ETHE</t>
  </si>
  <si>
    <t>C1848</t>
  </si>
  <si>
    <t>MOSES ATONGA</t>
  </si>
  <si>
    <t>C1864</t>
  </si>
  <si>
    <t>MUSIKA FREDRICK</t>
  </si>
  <si>
    <t>C1807</t>
  </si>
  <si>
    <t>MWANGI THOMAS MBOGO</t>
  </si>
  <si>
    <t>C1886</t>
  </si>
  <si>
    <t>NELLIE NGANGA</t>
  </si>
  <si>
    <t>C1720</t>
  </si>
  <si>
    <t>NGIGI STANLEY MUGA</t>
  </si>
  <si>
    <t>C1805</t>
  </si>
  <si>
    <t>NICHODEMUS AKETCH</t>
  </si>
  <si>
    <t>C1726</t>
  </si>
  <si>
    <t>NICHOLAS NJIRU</t>
  </si>
  <si>
    <t>C1735</t>
  </si>
  <si>
    <t>NORAH NJOKI</t>
  </si>
  <si>
    <t>C1741</t>
  </si>
  <si>
    <t>OPETU BAHATI</t>
  </si>
  <si>
    <t>C1727</t>
  </si>
  <si>
    <t>PAULUS ADAMBA</t>
  </si>
  <si>
    <t>PETER KIARIE</t>
  </si>
  <si>
    <t>PROF. JOSHUA BAGAKA'S</t>
  </si>
  <si>
    <t>PROF. PATRICK OGAO</t>
  </si>
  <si>
    <t>C0879</t>
  </si>
  <si>
    <t>PURITY MUREITHI</t>
  </si>
  <si>
    <t>C1539</t>
  </si>
  <si>
    <t>RAPHAEL AGONG</t>
  </si>
  <si>
    <t>C1767</t>
  </si>
  <si>
    <t>REBECCA MUNUHE</t>
  </si>
  <si>
    <t>C1870</t>
  </si>
  <si>
    <t>RICHARD KARANJA</t>
  </si>
  <si>
    <t>C1123</t>
  </si>
  <si>
    <t>ROGERS ABONG'O</t>
  </si>
  <si>
    <t>SALOME MASINDE</t>
  </si>
  <si>
    <t>SALOME MUSE</t>
  </si>
  <si>
    <t>SAMWEL GATHANGA</t>
  </si>
  <si>
    <t>C1737</t>
  </si>
  <si>
    <t>SARAH MUTHONI</t>
  </si>
  <si>
    <t>C1746</t>
  </si>
  <si>
    <t>SHEILA MIRENJA</t>
  </si>
  <si>
    <t>STEPHEN OKELLO</t>
  </si>
  <si>
    <t>C1687</t>
  </si>
  <si>
    <t>STEPHEN WAWERU</t>
  </si>
  <si>
    <t>C1808</t>
  </si>
  <si>
    <t>SUSAN THUO</t>
  </si>
  <si>
    <t>C1747</t>
  </si>
  <si>
    <t>THOMAS OMWERI</t>
  </si>
  <si>
    <t>VALERIE ODHIAMBO</t>
  </si>
  <si>
    <t>C1768</t>
  </si>
  <si>
    <t>VICTOR ONYANCHA</t>
  </si>
  <si>
    <t>C1742</t>
  </si>
  <si>
    <t>VINCENT ONYANCHA</t>
  </si>
  <si>
    <t>WANJIKU NJUGUNA</t>
  </si>
  <si>
    <t>WILLIAM ODONGO OYIEYO</t>
  </si>
  <si>
    <t>WINFRED KURIA</t>
  </si>
  <si>
    <t>C1788</t>
  </si>
  <si>
    <t>WINFRED SIKUKU</t>
  </si>
  <si>
    <t>C1791</t>
  </si>
  <si>
    <t>WINIFRED OKONG'O</t>
  </si>
  <si>
    <t>ZTBA_SOT</t>
  </si>
  <si>
    <t>AGNESS NINDI</t>
  </si>
  <si>
    <t>AMOS MUSEMBI</t>
  </si>
  <si>
    <t>C1811</t>
  </si>
  <si>
    <t>ANDREW GROHNEY</t>
  </si>
  <si>
    <t>C1206</t>
  </si>
  <si>
    <t>ANDREW LEVI</t>
  </si>
  <si>
    <t>C1809</t>
  </si>
  <si>
    <t>ANDREW RORI</t>
  </si>
  <si>
    <t>C1037</t>
  </si>
  <si>
    <t>AUSTIN MAKUNGU</t>
  </si>
  <si>
    <t>C0360</t>
  </si>
  <si>
    <t>BENJAMIN KINUTHIA</t>
  </si>
  <si>
    <t>BERNARD ORIOKI</t>
  </si>
  <si>
    <t>BOAZ MATUNDA</t>
  </si>
  <si>
    <t>CAROLINE THIGA</t>
  </si>
  <si>
    <t>C1445</t>
  </si>
  <si>
    <t>CELESTINE WANDABUSI</t>
  </si>
  <si>
    <t>C1318</t>
  </si>
  <si>
    <t>CHARLES KYENGO</t>
  </si>
  <si>
    <t>CHARLES RAMAINA</t>
  </si>
  <si>
    <t>DAMARIS MUSEMBI</t>
  </si>
  <si>
    <t>C1686</t>
  </si>
  <si>
    <t>DANIEL KASILI</t>
  </si>
  <si>
    <t>DANIEL MWANZIA</t>
  </si>
  <si>
    <t>C1690</t>
  </si>
  <si>
    <t>DAVID AKOO</t>
  </si>
  <si>
    <t>C0900</t>
  </si>
  <si>
    <t>DINDI ADIKINYI</t>
  </si>
  <si>
    <t>DUNCAN MARAGIA</t>
  </si>
  <si>
    <t>C1404</t>
  </si>
  <si>
    <t>EDWARD MATIBA</t>
  </si>
  <si>
    <t>C1772</t>
  </si>
  <si>
    <t>EDWARD MUJUKA</t>
  </si>
  <si>
    <t>C1145</t>
  </si>
  <si>
    <t>EDWARD NDEGWA</t>
  </si>
  <si>
    <t>C1287</t>
  </si>
  <si>
    <t>ELIJAH NYAKUNDI</t>
  </si>
  <si>
    <t>C1714</t>
  </si>
  <si>
    <t>ENOCK MAKORI</t>
  </si>
  <si>
    <t>C1446</t>
  </si>
  <si>
    <t>ERICK MAKORA</t>
  </si>
  <si>
    <t>EVALYNE HAGOI</t>
  </si>
  <si>
    <t>FAUSTIN MWINZI</t>
  </si>
  <si>
    <t>FREDRICK LEVA</t>
  </si>
  <si>
    <t>FREDRICK OCHIENG</t>
  </si>
  <si>
    <t>C1516</t>
  </si>
  <si>
    <t>GEOFFREY OCHIENG'</t>
  </si>
  <si>
    <t>C0995</t>
  </si>
  <si>
    <t>GRACE MUKAMI</t>
  </si>
  <si>
    <t>C1185</t>
  </si>
  <si>
    <t>HENRY NZYOKA</t>
  </si>
  <si>
    <t>ISSAR ARMAN</t>
  </si>
  <si>
    <t>C1017</t>
  </si>
  <si>
    <t>JACKLINE KIMEMIA</t>
  </si>
  <si>
    <t>C1448</t>
  </si>
  <si>
    <t>JACKSON KIMANI</t>
  </si>
  <si>
    <t>C0970</t>
  </si>
  <si>
    <t>JAEL ONGASIA</t>
  </si>
  <si>
    <t>JAMES KIARIE</t>
  </si>
  <si>
    <t>JAMES OYOO</t>
  </si>
  <si>
    <t>C1294</t>
  </si>
  <si>
    <t>JAMES THUKU</t>
  </si>
  <si>
    <t>C0854</t>
  </si>
  <si>
    <t>JARED MOMANYI</t>
  </si>
  <si>
    <t>C1400</t>
  </si>
  <si>
    <t>JESSEN KOGI</t>
  </si>
  <si>
    <t>JOB CHEGE</t>
  </si>
  <si>
    <t>C1040</t>
  </si>
  <si>
    <t>JOHN IRUNGU</t>
  </si>
  <si>
    <t>C1838</t>
  </si>
  <si>
    <t>JOHN KABUCHO</t>
  </si>
  <si>
    <t>C1693</t>
  </si>
  <si>
    <t>JOHN KIMOTHO</t>
  </si>
  <si>
    <t>C1432</t>
  </si>
  <si>
    <t>JOHN OYARO</t>
  </si>
  <si>
    <t>C1028</t>
  </si>
  <si>
    <t>JOHNSTONE MAINA</t>
  </si>
  <si>
    <t>JOSEPH GITARI</t>
  </si>
  <si>
    <t>C1457</t>
  </si>
  <si>
    <t>JOSEPH SOITA</t>
  </si>
  <si>
    <t>C1449</t>
  </si>
  <si>
    <t>JOSIAH MARKO</t>
  </si>
  <si>
    <t>C1508</t>
  </si>
  <si>
    <t>KEZIAH WANJIKU</t>
  </si>
  <si>
    <t>C0407</t>
  </si>
  <si>
    <t>KILLION AMOLLO</t>
  </si>
  <si>
    <t>C1374</t>
  </si>
  <si>
    <t>KNOWLES ONWONGA</t>
  </si>
  <si>
    <t>C1456</t>
  </si>
  <si>
    <t>KOBI MATIBA</t>
  </si>
  <si>
    <t>LUKE MBOM</t>
  </si>
  <si>
    <t>C0053</t>
  </si>
  <si>
    <t>LYDIA MAKUNGU</t>
  </si>
  <si>
    <t>MALACH OSORO</t>
  </si>
  <si>
    <t>C0744</t>
  </si>
  <si>
    <t>MARGARET KARUITHA</t>
  </si>
  <si>
    <t>C1308</t>
  </si>
  <si>
    <t>MARTIN OKUDO</t>
  </si>
  <si>
    <t>C0738</t>
  </si>
  <si>
    <t>MAURICE OUMA</t>
  </si>
  <si>
    <t>C0944</t>
  </si>
  <si>
    <t>MILKAH NJUGUNA</t>
  </si>
  <si>
    <t>MOUREEN MMBEYI</t>
  </si>
  <si>
    <t>NANCY NJOROGE</t>
  </si>
  <si>
    <t>NICHOLAS SIKALLY</t>
  </si>
  <si>
    <t>C1447</t>
  </si>
  <si>
    <t>PATRICK YEGON</t>
  </si>
  <si>
    <t>C1481</t>
  </si>
  <si>
    <t>PERIS WAIRIMU</t>
  </si>
  <si>
    <t>C1027</t>
  </si>
  <si>
    <t>PETER GIKUBU</t>
  </si>
  <si>
    <t>C1335</t>
  </si>
  <si>
    <t>PHILISTER OBWANGI</t>
  </si>
  <si>
    <t>C1801</t>
  </si>
  <si>
    <t>ROSALIA KAGENI</t>
  </si>
  <si>
    <t>C1504</t>
  </si>
  <si>
    <t>SHARON OLUTEYO</t>
  </si>
  <si>
    <t>SIMON GITHINJI</t>
  </si>
  <si>
    <t>C1313</t>
  </si>
  <si>
    <t>STEPHEN GITHIO</t>
  </si>
  <si>
    <t>C1221</t>
  </si>
  <si>
    <t>STEPHEN MWANGANGI</t>
  </si>
  <si>
    <t>C1491</t>
  </si>
  <si>
    <t>STEPHEN NAMISI</t>
  </si>
  <si>
    <t>C1211</t>
  </si>
  <si>
    <t>STEPHEN OKWANY</t>
  </si>
  <si>
    <t>TERESIAH WANJIRU</t>
  </si>
  <si>
    <t>C1810</t>
  </si>
  <si>
    <t>THEOPHILUS AKAL</t>
  </si>
  <si>
    <t>C1022</t>
  </si>
  <si>
    <t>VERILE OPILO</t>
  </si>
  <si>
    <t>C1440</t>
  </si>
  <si>
    <t>AUSTIN INGUNSA MILABI</t>
  </si>
  <si>
    <t>BONIFACE KYENGE</t>
  </si>
  <si>
    <t>CHARLES NDEGWA</t>
  </si>
  <si>
    <t>CLINTON WEBO</t>
  </si>
  <si>
    <t>DANIEL MWANZA</t>
  </si>
  <si>
    <t>DAVID AMOLLO</t>
  </si>
  <si>
    <t>DOCTOR GONGERA</t>
  </si>
  <si>
    <t>DR. FRANCIS MUTEGI</t>
  </si>
  <si>
    <t>DR. FRANCIS MWANGI</t>
  </si>
  <si>
    <t>DR. GLADYS CHEROTICH</t>
  </si>
  <si>
    <t>DR. JACQUELINE OJIAMBO</t>
  </si>
  <si>
    <t>DR. NICHOLUS  LETTING</t>
  </si>
  <si>
    <t>DR. PETER OMAE</t>
  </si>
  <si>
    <t>DR. SOLOMON LEMUNEN</t>
  </si>
  <si>
    <t>DR. STEVE GITHAIGA</t>
  </si>
  <si>
    <t>EMYLN NGWIRI</t>
  </si>
  <si>
    <t>FREDERICK MUSEE</t>
  </si>
  <si>
    <t>GEORGE OBOP</t>
  </si>
  <si>
    <t>GODFREY OMONDI OCHOLA</t>
  </si>
  <si>
    <t>ISAIH OBIRI</t>
  </si>
  <si>
    <t>JOHN NJIRU</t>
  </si>
  <si>
    <t>JOSEPH BARONGO</t>
  </si>
  <si>
    <t>JOSHUA KITI</t>
  </si>
  <si>
    <t>JOSIAH MAROKO</t>
  </si>
  <si>
    <t>KEVIN WANYANGI</t>
  </si>
  <si>
    <t>MARIANA NJOROGE</t>
  </si>
  <si>
    <t>MARION WANGUI</t>
  </si>
  <si>
    <t>MARYGORETTY CHEPNG'ETICH</t>
  </si>
  <si>
    <t>MILKA NYAGUTHII MAINA</t>
  </si>
  <si>
    <t>NJUGUNA ALEXANDER KAMAU</t>
  </si>
  <si>
    <t>OKETCH PETER ODHIAMBO</t>
  </si>
  <si>
    <t>PATRICK MURIUKI</t>
  </si>
  <si>
    <t>PHILIP MWENJA MBUGUA</t>
  </si>
  <si>
    <t>PIUS NYAWANDE</t>
  </si>
  <si>
    <t>PROF. CAROLYNE OMULANDO</t>
  </si>
  <si>
    <t>PROF. DANSON MUSYOKI</t>
  </si>
  <si>
    <t>PROF. JUAN</t>
  </si>
  <si>
    <t>RICHARD GICHARU</t>
  </si>
  <si>
    <t>SAMUEL MUTHEE KAMUNYA</t>
  </si>
  <si>
    <t>SAMUEL WABUGA</t>
  </si>
  <si>
    <t>ZACHARIA MONDA</t>
  </si>
  <si>
    <t>PT</t>
  </si>
  <si>
    <t>INTERNATIONAL RELATIONS</t>
  </si>
  <si>
    <t>FT</t>
  </si>
  <si>
    <t>COMMUNICATION SKILLS</t>
  </si>
  <si>
    <t>RESEARCH METHODS</t>
  </si>
  <si>
    <t>C1887</t>
  </si>
  <si>
    <t>DAY#</t>
  </si>
  <si>
    <t>DAY</t>
  </si>
  <si>
    <t>TIME</t>
  </si>
  <si>
    <t>ROOM</t>
  </si>
  <si>
    <t>UNIT NAME</t>
  </si>
  <si>
    <t>CLASS SIZE</t>
  </si>
  <si>
    <t>PROGRAM</t>
  </si>
  <si>
    <t>MODE</t>
  </si>
  <si>
    <t>CAMPUS</t>
  </si>
  <si>
    <t>OPTION</t>
  </si>
  <si>
    <t>REMARKS</t>
  </si>
  <si>
    <t>MONDAY</t>
  </si>
  <si>
    <t>MAIN</t>
  </si>
  <si>
    <t>YEAR1TRIM3</t>
  </si>
  <si>
    <t>SATURDAY</t>
  </si>
  <si>
    <t>1100-1400 HRS</t>
  </si>
  <si>
    <t>FRIDAY</t>
  </si>
  <si>
    <t>0800-1100 HRS</t>
  </si>
  <si>
    <t>TOWN</t>
  </si>
  <si>
    <t>WEDNESDAY</t>
  </si>
  <si>
    <t>TC 1-3</t>
  </si>
  <si>
    <t>TUESDAY</t>
  </si>
  <si>
    <t>1400-1700 HRS</t>
  </si>
  <si>
    <t>TC 2-2</t>
  </si>
  <si>
    <t>INTRODUCTION TO POLITICAL SCIENCE</t>
  </si>
  <si>
    <t>TC 2-3</t>
  </si>
  <si>
    <t>TC 3-13</t>
  </si>
  <si>
    <t>LT 1-1</t>
  </si>
  <si>
    <t>KITENGELA</t>
  </si>
  <si>
    <t>WESTERN</t>
  </si>
  <si>
    <t>INFORMATION LITERACY</t>
  </si>
  <si>
    <t>YEAR2TRIM3</t>
  </si>
  <si>
    <t>1730-2030 HRS</t>
  </si>
  <si>
    <t>DL</t>
  </si>
  <si>
    <t>RM 3-5/3-6</t>
  </si>
  <si>
    <t>STA 1305</t>
  </si>
  <si>
    <t>BUSINESS STATISTICS I</t>
  </si>
  <si>
    <t>BCOM</t>
  </si>
  <si>
    <t>RM 3-3</t>
  </si>
  <si>
    <t>RM 3-1</t>
  </si>
  <si>
    <t>STA 2101</t>
  </si>
  <si>
    <t>BUSINESS STATISTICS II</t>
  </si>
  <si>
    <t>YEAR2TRIM1</t>
  </si>
  <si>
    <t>ALL</t>
  </si>
  <si>
    <t>YEAR1TRIM1</t>
  </si>
  <si>
    <t>PT/DL</t>
  </si>
  <si>
    <t>THURSDAY</t>
  </si>
  <si>
    <t>LT 2-4</t>
  </si>
  <si>
    <t>MAT 2101</t>
  </si>
  <si>
    <t>OPERATIONS RESEARCH</t>
  </si>
  <si>
    <t>YEAR3TRIM1</t>
  </si>
  <si>
    <t>FO</t>
  </si>
  <si>
    <t>TRIM 4A</t>
  </si>
  <si>
    <t>BUSINESS FINANCE</t>
  </si>
  <si>
    <t>TC 4-13</t>
  </si>
  <si>
    <t>TC 4-15</t>
  </si>
  <si>
    <t>LT 1-2</t>
  </si>
  <si>
    <t>TC 3-5</t>
  </si>
  <si>
    <t>TC 1-6</t>
  </si>
  <si>
    <t>RM 3-2</t>
  </si>
  <si>
    <t>TC 1-2</t>
  </si>
  <si>
    <t>1500-1700 HRS</t>
  </si>
  <si>
    <t>TC 4-7</t>
  </si>
  <si>
    <t>TC 4-9</t>
  </si>
  <si>
    <t>FIN 3206</t>
  </si>
  <si>
    <t>ISSUES IN FINANCIAL MANAGEMENT</t>
  </si>
  <si>
    <t>YEAR3TRIM2</t>
  </si>
  <si>
    <t>TC 4-14</t>
  </si>
  <si>
    <t>TBA</t>
  </si>
  <si>
    <t>ACC 1102</t>
  </si>
  <si>
    <t>FINANCIAL ACCOUNTING I</t>
  </si>
  <si>
    <t>BPL</t>
  </si>
  <si>
    <t>ACC 1101</t>
  </si>
  <si>
    <t>INTRODUCTION TO ACCOUNTING I</t>
  </si>
  <si>
    <t>H-1</t>
  </si>
  <si>
    <t>G-1</t>
  </si>
  <si>
    <t>G-3</t>
  </si>
  <si>
    <t>FINANCIAL STATEMENT ANALYSIS</t>
  </si>
  <si>
    <t>TC 1-5</t>
  </si>
  <si>
    <t>BAM 1102</t>
  </si>
  <si>
    <t>PRINCIPLES OF MANAGEMENT</t>
  </si>
  <si>
    <t>MKT 3214</t>
  </si>
  <si>
    <t>SERVICE MARKETING</t>
  </si>
  <si>
    <t>MO</t>
  </si>
  <si>
    <t>BPL 3106</t>
  </si>
  <si>
    <t>CATEGORY MANAGEMENT IN SUPPLY CHAIN</t>
  </si>
  <si>
    <t>ICT 2203</t>
  </si>
  <si>
    <t>COMPUTER APPLICATION SOFTWARE</t>
  </si>
  <si>
    <t>YEAR2TRIM2</t>
  </si>
  <si>
    <t>TRIM 3A</t>
  </si>
  <si>
    <t>2-1-</t>
  </si>
  <si>
    <t>IBM</t>
  </si>
  <si>
    <t>INTRODUCTION TO BUSINESS STATISTICS</t>
  </si>
  <si>
    <t>BPM</t>
  </si>
  <si>
    <t>E-COMMERCE</t>
  </si>
  <si>
    <t>YEAR1TRIM2</t>
  </si>
  <si>
    <t>TC 0-3</t>
  </si>
  <si>
    <t>TC 4-8</t>
  </si>
  <si>
    <t>ECO 1201</t>
  </si>
  <si>
    <t>INTRODUCTION TO MICROECONOMICS</t>
  </si>
  <si>
    <t>TC 1-8</t>
  </si>
  <si>
    <t>FIN 3209</t>
  </si>
  <si>
    <t>PUBLIC SECTOR FINANCE</t>
  </si>
  <si>
    <t>3-3/3-4</t>
  </si>
  <si>
    <t>TRIM 5A</t>
  </si>
  <si>
    <t>TC 3-4</t>
  </si>
  <si>
    <t>INTRODUCTION TO MACROECONOMICS</t>
  </si>
  <si>
    <t>CUU 1001</t>
  </si>
  <si>
    <t>TRIM 1A</t>
  </si>
  <si>
    <t>CUU 1002</t>
  </si>
  <si>
    <t>RESEARCH METHODOLOGY</t>
  </si>
  <si>
    <t>TC 2-5</t>
  </si>
  <si>
    <t>TC 3-14</t>
  </si>
  <si>
    <t>LT 2-1</t>
  </si>
  <si>
    <t>LT 2-3</t>
  </si>
  <si>
    <t>ACC 1303</t>
  </si>
  <si>
    <t>INTRODUCTION TO TAXATION</t>
  </si>
  <si>
    <t>J1</t>
  </si>
  <si>
    <t>J2</t>
  </si>
  <si>
    <t>ICT 2104</t>
  </si>
  <si>
    <t>ICT 1101</t>
  </si>
  <si>
    <t>INTRODUCTION TO INFORMATION SYSTEMS AND APPLICATION</t>
  </si>
  <si>
    <t>RM 4-5</t>
  </si>
  <si>
    <t>BPL 3206</t>
  </si>
  <si>
    <t>FREIGHT CLEARING AND FORWARDING</t>
  </si>
  <si>
    <t>3-5-</t>
  </si>
  <si>
    <t>BPL 1203</t>
  </si>
  <si>
    <t>INVENTORY MANAGEMENT &amp; MATERIAL REQUIREMENT PLANNING</t>
  </si>
  <si>
    <t>BPL 2304</t>
  </si>
  <si>
    <t>RELATIONSHIP MANAGEMENT IN SUPPLY CHAINS</t>
  </si>
  <si>
    <t>BPL 1304</t>
  </si>
  <si>
    <t>SUPPLY CHAIN MANAGEMENT</t>
  </si>
  <si>
    <t>2-7-</t>
  </si>
  <si>
    <t>RM 4-7</t>
  </si>
  <si>
    <t>ACC 3104</t>
  </si>
  <si>
    <t>FINANCIAL ACCOUNTING THEORY</t>
  </si>
  <si>
    <t>AO</t>
  </si>
  <si>
    <t>FIN 2304</t>
  </si>
  <si>
    <t>3-6/3-8</t>
  </si>
  <si>
    <t>ACC 3102</t>
  </si>
  <si>
    <t>AUDITING II</t>
  </si>
  <si>
    <t>RM 4-2</t>
  </si>
  <si>
    <t>TC 0-1/TC 0-2</t>
  </si>
  <si>
    <t>I-2</t>
  </si>
  <si>
    <t>TC 4-3</t>
  </si>
  <si>
    <t>2-10-</t>
  </si>
  <si>
    <t>TC 2-3-3</t>
  </si>
  <si>
    <t>BAM 2205</t>
  </si>
  <si>
    <t>PROJECT MANAGEMENT</t>
  </si>
  <si>
    <t>2-6/2-8</t>
  </si>
  <si>
    <t>C-1</t>
  </si>
  <si>
    <t>MANAGEMENT MATHEMATICS I</t>
  </si>
  <si>
    <t>RM 3-5</t>
  </si>
  <si>
    <t>PRINCIPLES OF MARKETING</t>
  </si>
  <si>
    <t>ACC 3103</t>
  </si>
  <si>
    <t>ADVANCED TAXATION</t>
  </si>
  <si>
    <t>ACC 3208</t>
  </si>
  <si>
    <t>COMPUTER AUDITING &amp; ACCOUNTING INFORMATION SYSTEMS</t>
  </si>
  <si>
    <t>LT 2-2</t>
  </si>
  <si>
    <t>ACC 1304</t>
  </si>
  <si>
    <t>INTERMEDIATE ACCOUNTING I</t>
  </si>
  <si>
    <t>2-3-</t>
  </si>
  <si>
    <t>COMPANY LAW</t>
  </si>
  <si>
    <t>TC 0-7/0-8</t>
  </si>
  <si>
    <t>TC 1-4</t>
  </si>
  <si>
    <t>4-3/4-4</t>
  </si>
  <si>
    <t>LAB 2</t>
  </si>
  <si>
    <t>RM 4-4</t>
  </si>
  <si>
    <t>BPL 1202</t>
  </si>
  <si>
    <t>PROCUREMENT AND SUPPLY ADMINISTRATION</t>
  </si>
  <si>
    <t>TC 4-2</t>
  </si>
  <si>
    <t>2-5-</t>
  </si>
  <si>
    <t>ECO 1302</t>
  </si>
  <si>
    <t>WKD/DL</t>
  </si>
  <si>
    <t>FIN 3102</t>
  </si>
  <si>
    <t>MONETARY THEORY AND POLICY</t>
  </si>
  <si>
    <t>TC 4-5</t>
  </si>
  <si>
    <t>ACC 3105</t>
  </si>
  <si>
    <t>ADVANCED MANAGEMENT ACCOUNTING</t>
  </si>
  <si>
    <t>ACC 1305</t>
  </si>
  <si>
    <t>COST ACCOUNTING I</t>
  </si>
  <si>
    <t>CLASS B</t>
  </si>
  <si>
    <t>ACC 2102</t>
  </si>
  <si>
    <t>COST ACCOUNTING II</t>
  </si>
  <si>
    <t>ACC 2101</t>
  </si>
  <si>
    <t>INTRODUCTION TO COST ACCOUNTING</t>
  </si>
  <si>
    <t>MAT 1203</t>
  </si>
  <si>
    <t>MANAGEMENT MATHEMATICS II</t>
  </si>
  <si>
    <t>MAT 1204</t>
  </si>
  <si>
    <t>WKD</t>
  </si>
  <si>
    <t>HRM 1302</t>
  </si>
  <si>
    <t>INTRODUCTION TO HUMAN RESOURCE MANAGEMENT</t>
  </si>
  <si>
    <t>4-1-</t>
  </si>
  <si>
    <t>BUSINESS STUDIES</t>
  </si>
  <si>
    <t>BPL 1101</t>
  </si>
  <si>
    <t>PRINCIPLES OF PURCHASING AND SUPPLY</t>
  </si>
  <si>
    <t>SUNDAY</t>
  </si>
  <si>
    <t>ACC 1202</t>
  </si>
  <si>
    <t>INTRODUCTION TO ACCOUNTING II</t>
  </si>
  <si>
    <t>SSS</t>
  </si>
  <si>
    <t>ENT 2306</t>
  </si>
  <si>
    <t>ENTREPRENEURSHIP AND SMALL BUSINESS MANAGEMENT</t>
  </si>
  <si>
    <t>FIN 3104</t>
  </si>
  <si>
    <t>DEVELOPMENT FINANCE</t>
  </si>
  <si>
    <t>FIN 3103</t>
  </si>
  <si>
    <t>PORTFOLIO AND INVESTMENT ANALYSIS</t>
  </si>
  <si>
    <t>BPL 3102</t>
  </si>
  <si>
    <t>E-PROCUREMENT</t>
  </si>
  <si>
    <t>FIN 2305</t>
  </si>
  <si>
    <t>INTERNATIONAL FINANCE</t>
  </si>
  <si>
    <t>BAM 1101</t>
  </si>
  <si>
    <t>HRM 2106</t>
  </si>
  <si>
    <t>HUMAN RESOURCES DEVELOPMENT IN PUBLIC SECTOR</t>
  </si>
  <si>
    <t>HRM 1208</t>
  </si>
  <si>
    <t>HUMAN RESOURCES MANAGEMENT IN THE PUBLIC SECTOR</t>
  </si>
  <si>
    <t>HRM 2101</t>
  </si>
  <si>
    <t>ORGANIZATIONAL BEHAVIOUR</t>
  </si>
  <si>
    <t>TRIM 2A</t>
  </si>
  <si>
    <t>HRM 3123</t>
  </si>
  <si>
    <t>STRATEGIC HUMAN RESOURCE MANAGEMENT</t>
  </si>
  <si>
    <t>HRO</t>
  </si>
  <si>
    <t>MARKETING MANAGEMENT</t>
  </si>
  <si>
    <t>MKT 3105</t>
  </si>
  <si>
    <t>E-MARKETING</t>
  </si>
  <si>
    <t>MKT 3101</t>
  </si>
  <si>
    <t>INTERNATIONAL MARKETING MANAGEMENT</t>
  </si>
  <si>
    <t>HRM 3215</t>
  </si>
  <si>
    <t>PERFORMANCE BASED MANAGEMENT</t>
  </si>
  <si>
    <t>BAM 2204</t>
  </si>
  <si>
    <t>STRATEGIC MANAGEMENT</t>
  </si>
  <si>
    <t>BAM 2108</t>
  </si>
  <si>
    <t>GLOBAL BUSINESS ENVIRONMENT</t>
  </si>
  <si>
    <t>BAM 2313</t>
  </si>
  <si>
    <t>BPM 1306</t>
  </si>
  <si>
    <t>PUBLIC RELATIONS</t>
  </si>
  <si>
    <t>BPL 2306</t>
  </si>
  <si>
    <t>RETAIL LOGISTICS</t>
  </si>
  <si>
    <t>TRANSPORT AND FLEET MANAGEMENT</t>
  </si>
  <si>
    <t>STA 3201</t>
  </si>
  <si>
    <t>INTRODUCTION TO ECONOMETRICS</t>
  </si>
  <si>
    <t>LEADERSHIP AND TEAM BUILDING</t>
  </si>
  <si>
    <t>ACC 2104</t>
  </si>
  <si>
    <t>INTERNATIONAL TAXATION PRACTICES</t>
  </si>
  <si>
    <t>TC 4-4</t>
  </si>
  <si>
    <t>CUU 1003</t>
  </si>
  <si>
    <t>ENT 3204</t>
  </si>
  <si>
    <t>CORPORATE SOCIAL RESPONSIBILITY</t>
  </si>
  <si>
    <t>EO</t>
  </si>
  <si>
    <t>IBM 300</t>
  </si>
  <si>
    <t>GLOBAL INNOVATION</t>
  </si>
  <si>
    <t>ACC 2304</t>
  </si>
  <si>
    <t>AUDITING I</t>
  </si>
  <si>
    <t>FIN 3207</t>
  </si>
  <si>
    <t>FINANCIAL INSTITUTIONS AND MARKETS</t>
  </si>
  <si>
    <t>ACC 3210</t>
  </si>
  <si>
    <t>SPECIALIZED ACCOUNTING TECHNIQUES</t>
  </si>
  <si>
    <t>2-4-</t>
  </si>
  <si>
    <t>FIN 3208</t>
  </si>
  <si>
    <t>FINANCIAL RISK MANAGEMENT</t>
  </si>
  <si>
    <t>ENT 3210</t>
  </si>
  <si>
    <t>ENTERPRISE RISK MANAGEMENT</t>
  </si>
  <si>
    <t>YEAR3TRIM3</t>
  </si>
  <si>
    <t>INTERNATIONAL TRADE</t>
  </si>
  <si>
    <t>CFU 3103</t>
  </si>
  <si>
    <t>ACC 3209</t>
  </si>
  <si>
    <t>AUDITING AND INVESTIGATION THEORY</t>
  </si>
  <si>
    <t>BAM 1205</t>
  </si>
  <si>
    <t>DEVELOPMENT STUDIES AND ETHICS</t>
  </si>
  <si>
    <t>FIN 2303</t>
  </si>
  <si>
    <t>FINANCIAL MODELLING AND FORECASTING</t>
  </si>
  <si>
    <t>FIN 2101</t>
  </si>
  <si>
    <t>INSURANCE AND RISK MANAGEMENT</t>
  </si>
  <si>
    <t>TC 4-10</t>
  </si>
  <si>
    <t>BAM 3210</t>
  </si>
  <si>
    <t>GLOBAL CORPORATE SOCIAL RESPONSIBILITY</t>
  </si>
  <si>
    <t>BPM 1202</t>
  </si>
  <si>
    <t>INTRODUCTION TO E-GOVERNANCE &amp;E-BUSINESS</t>
  </si>
  <si>
    <t>BPM 2102</t>
  </si>
  <si>
    <t>LEADERSHIP IN PUBLIC SECTOR</t>
  </si>
  <si>
    <t>BPM 3208</t>
  </si>
  <si>
    <t>PUBLIC MANAGEMENT AND GOVERNANCE</t>
  </si>
  <si>
    <t>MKT 2307</t>
  </si>
  <si>
    <t>BPM 2302</t>
  </si>
  <si>
    <t>PUBLIC SECTOR REFORMS AND DEVOLUTION</t>
  </si>
  <si>
    <t>BPM 315</t>
  </si>
  <si>
    <t>SOCIO PSYCHOLOGICAL ASPECT FOR PUBLIC MANAGEMENT</t>
  </si>
  <si>
    <t>3-1-</t>
  </si>
  <si>
    <t>TC 3-8</t>
  </si>
  <si>
    <t>TC 2-3-1</t>
  </si>
  <si>
    <t>AMPHITHEATRE</t>
  </si>
  <si>
    <t>3-2-</t>
  </si>
  <si>
    <t>BPM 2204</t>
  </si>
  <si>
    <t>ICT IN PUBLIC SECTOR</t>
  </si>
  <si>
    <t>BAM 2209</t>
  </si>
  <si>
    <t>GLOBAL KNOWLEDGE MANAGEMENT</t>
  </si>
  <si>
    <t>BAM 3206</t>
  </si>
  <si>
    <t>INTERNATIONAL MANAGEMENT</t>
  </si>
  <si>
    <t>HRM 2208</t>
  </si>
  <si>
    <t>INTERNATIONAL HUMAN RESOURCE MANAGEMENT</t>
  </si>
  <si>
    <t>RM 4-1</t>
  </si>
  <si>
    <t>TC 2-3-2</t>
  </si>
  <si>
    <t>MKT 3212</t>
  </si>
  <si>
    <t>MARKETING CHANNELS</t>
  </si>
  <si>
    <t>MKT 3103</t>
  </si>
  <si>
    <t>SALES MANAGEMENT</t>
  </si>
  <si>
    <t>BAM 2201</t>
  </si>
  <si>
    <t>TOTAL QUALITY MANAGEMENT</t>
  </si>
  <si>
    <t>HEALTH AWARENESS AND LIFE SKILLS</t>
  </si>
  <si>
    <t>BAM 2314</t>
  </si>
  <si>
    <t>INTERNATIONAL BUSINESS STRATEGY</t>
  </si>
  <si>
    <t>ACC 3101</t>
  </si>
  <si>
    <t>ADVANCED ACCOUNTING I</t>
  </si>
  <si>
    <t>ACC 3207</t>
  </si>
  <si>
    <t>ADVANCED ACCOUNTING II</t>
  </si>
  <si>
    <t>ACC 1204</t>
  </si>
  <si>
    <t>FINANCIAL ACCOUNTING II</t>
  </si>
  <si>
    <t>TC 4-1</t>
  </si>
  <si>
    <t>BPL 2102</t>
  </si>
  <si>
    <t>LEGAL ISSUES IN PURCHASING AND SUPPLIES MANAGEMENT</t>
  </si>
  <si>
    <t>TC 3-1</t>
  </si>
  <si>
    <t>RM 4-13</t>
  </si>
  <si>
    <t>BPM 2208</t>
  </si>
  <si>
    <t>FIN 1301</t>
  </si>
  <si>
    <t>BPM 2205</t>
  </si>
  <si>
    <t>ENT 3206</t>
  </si>
  <si>
    <t>INTELLECTUAL PROPERTY</t>
  </si>
  <si>
    <t>BPL 3101</t>
  </si>
  <si>
    <t>GLOBAL LOGISTICS MANAGEMENT</t>
  </si>
  <si>
    <t>BPL 3208</t>
  </si>
  <si>
    <t>GREEN PROCUREMENT</t>
  </si>
  <si>
    <t>BPL 2101</t>
  </si>
  <si>
    <t>OPERATIONS MANAGEMENT IN SUPPLY CHAINS</t>
  </si>
  <si>
    <t>HRM 3108</t>
  </si>
  <si>
    <t>HUMAN RESOURCE PLANNING</t>
  </si>
  <si>
    <t>BPM 2103</t>
  </si>
  <si>
    <t>2-2-</t>
  </si>
  <si>
    <t>BAM 2206</t>
  </si>
  <si>
    <t>CAREER MANAGEMENT</t>
  </si>
  <si>
    <t>HRM 3106</t>
  </si>
  <si>
    <t>COUNSELLING IN THE WORK PLACE</t>
  </si>
  <si>
    <t>HRM 3205</t>
  </si>
  <si>
    <t>INDUSTRIAL PSYCHOLOGY</t>
  </si>
  <si>
    <t>HRM 2311</t>
  </si>
  <si>
    <t>TRAINING AND DEVELOPMENT</t>
  </si>
  <si>
    <t>FINANCIAL MANAGEMENT</t>
  </si>
  <si>
    <t>G-2</t>
  </si>
  <si>
    <t>TC 3-10</t>
  </si>
  <si>
    <t>RM 4-9</t>
  </si>
  <si>
    <t>4-2-</t>
  </si>
  <si>
    <t>BPM 316</t>
  </si>
  <si>
    <t>EDUCATION POLICY REFORM AND FINANCING</t>
  </si>
  <si>
    <t>ENT 3205</t>
  </si>
  <si>
    <t>GLOBAL ENTREPRENEURSHIP</t>
  </si>
  <si>
    <t>TC 3-6</t>
  </si>
  <si>
    <t>TC 3-7</t>
  </si>
  <si>
    <t>RM 4-3</t>
  </si>
  <si>
    <t>BPL 3104</t>
  </si>
  <si>
    <t>PROCUREMENT MANAGEMENT IN THE PUBLIC SECTOR</t>
  </si>
  <si>
    <t>BPL 2305</t>
  </si>
  <si>
    <t>BPL2101</t>
  </si>
  <si>
    <t>TC 1-7</t>
  </si>
  <si>
    <t>BPL 2203</t>
  </si>
  <si>
    <t>MATERIALS HANDLING AND STORAGE MANAGEMENT</t>
  </si>
  <si>
    <t>TC 2-4</t>
  </si>
  <si>
    <t>HEALTH AWARENESS &amp; LIFE SKILLS</t>
  </si>
  <si>
    <t>TC 0-5/0-6</t>
  </si>
  <si>
    <t>HRM 3221</t>
  </si>
  <si>
    <t>GLOBAL HUMAN RESOURCE MANAGEMENT</t>
  </si>
  <si>
    <t>HRM 2310</t>
  </si>
  <si>
    <t>INDUSTRIAL SAFETY AND HEALTH</t>
  </si>
  <si>
    <t>4-7-</t>
  </si>
  <si>
    <t>STUDIO</t>
  </si>
  <si>
    <t>BPM 3210</t>
  </si>
  <si>
    <t>EMERGING ISSUES IN PUBLIC MANAGEMENT</t>
  </si>
  <si>
    <t>BPM 2207</t>
  </si>
  <si>
    <t>POLITICS AND ORGANIZATION</t>
  </si>
  <si>
    <t>ECO 2105</t>
  </si>
  <si>
    <t>INTERNATIONAL ECONOMICS</t>
  </si>
  <si>
    <t>CFM 302-F</t>
  </si>
  <si>
    <t>5-3-</t>
  </si>
  <si>
    <t>INTRODUCTION TO INFORMATION SYSTEMS</t>
  </si>
  <si>
    <t>DA LAB</t>
  </si>
  <si>
    <t>MAT 1102</t>
  </si>
  <si>
    <t>BPM 1304</t>
  </si>
  <si>
    <t>ADMINISTRATIVE LAW</t>
  </si>
  <si>
    <t>BAM 1204</t>
  </si>
  <si>
    <t>BUSINESS LAW I</t>
  </si>
  <si>
    <t>BAM 2202</t>
  </si>
  <si>
    <t>BPM 2206</t>
  </si>
  <si>
    <t>CONSTITUTIONAL LAW</t>
  </si>
  <si>
    <t>BAM 2207</t>
  </si>
  <si>
    <t>INTERNATIONAL BUSINESS LAW</t>
  </si>
  <si>
    <t>BPM 314</t>
  </si>
  <si>
    <t>2-8-</t>
  </si>
  <si>
    <t>ACC 2302</t>
  </si>
  <si>
    <t>INTRODUCTION TO MANAGEMENT ACCOUNTING</t>
  </si>
  <si>
    <t>FIN 2102</t>
  </si>
  <si>
    <t>CFM 303-F</t>
  </si>
  <si>
    <t>BPM 313</t>
  </si>
  <si>
    <t xml:space="preserve">NON-GOVERNMENT ORGANIZATION MANAGEMENT </t>
  </si>
  <si>
    <t>BPM 2303</t>
  </si>
  <si>
    <t>STRATEGIC MANAGEMENT IN THE PUBLIC SECTOR</t>
  </si>
  <si>
    <t>BPL 3103</t>
  </si>
  <si>
    <t>MANAGING RISK IN SUPPLY CHAIN</t>
  </si>
  <si>
    <t>MANAGING RISKS IN SUPPLY CHAINS</t>
  </si>
  <si>
    <t>BPL 3105</t>
  </si>
  <si>
    <t>STRATEGIC PURCHASING AND SOURCING</t>
  </si>
  <si>
    <t>5-4/5-5</t>
  </si>
  <si>
    <t>AUDREY KUBWA</t>
  </si>
  <si>
    <t>BAM 2103</t>
  </si>
  <si>
    <t>INTERNATIONAL RISK MANAGEMENT</t>
  </si>
  <si>
    <t>BPM 2101</t>
  </si>
  <si>
    <t>INTRODUCTION TO PUBLIC SPEAKING</t>
  </si>
  <si>
    <t>ACC 3211</t>
  </si>
  <si>
    <t>ADVANCED COST ACCOUNTING</t>
  </si>
  <si>
    <t>STA 2308</t>
  </si>
  <si>
    <t>DECISION THEORY AND BAYESIAN INFERENCE</t>
  </si>
  <si>
    <t>BSC AS</t>
  </si>
  <si>
    <t>MARKETING RESEARCH</t>
  </si>
  <si>
    <t>BAM 3209</t>
  </si>
  <si>
    <t>FOREIGN LANGUAGE II</t>
  </si>
  <si>
    <t>BAM 3208</t>
  </si>
  <si>
    <t>GAME THEORY</t>
  </si>
  <si>
    <t>STA 2309</t>
  </si>
  <si>
    <t>HYPOTHESIS TESTING</t>
  </si>
  <si>
    <t>BAM 2310</t>
  </si>
  <si>
    <t>MANAGING GLOBAL ALLIANCE</t>
  </si>
  <si>
    <t>BAM 2309</t>
  </si>
  <si>
    <t>GLOBAL SUPPLY CHAIN MANAGEMENT</t>
  </si>
  <si>
    <t>MKT 3218</t>
  </si>
  <si>
    <t>BRAND MANAGEMENT</t>
  </si>
  <si>
    <t>MKT 3102</t>
  </si>
  <si>
    <t>BUSINESS TO BUSINESS MARKETING</t>
  </si>
  <si>
    <t>MKT 3104</t>
  </si>
  <si>
    <t>CONSUMER BEHAVIOUR</t>
  </si>
  <si>
    <t>BAM 2302</t>
  </si>
  <si>
    <t>MKT 1101</t>
  </si>
  <si>
    <t>STA 2311</t>
  </si>
  <si>
    <t>FINANCIAL TIME SERIES</t>
  </si>
  <si>
    <t>HRM 2309</t>
  </si>
  <si>
    <t>COMPENSATION AND REWARD MANAGEMENT</t>
  </si>
  <si>
    <t>TC 3-3</t>
  </si>
  <si>
    <t>MKT 2308</t>
  </si>
  <si>
    <t>MARKETING COMMUNICATION</t>
  </si>
  <si>
    <t>MKT 3217</t>
  </si>
  <si>
    <t>HRM 3119</t>
  </si>
  <si>
    <t>HUMAN RESOURCE INFORMATION SYSTEMS</t>
  </si>
  <si>
    <t>HRM 3118</t>
  </si>
  <si>
    <t>LABOUR LAWS &amp; ECONOMICS</t>
  </si>
  <si>
    <t>HRM 3217</t>
  </si>
  <si>
    <t>CLASS  B</t>
  </si>
  <si>
    <t>PAVEL SIGU</t>
  </si>
  <si>
    <t>BPM 312</t>
  </si>
  <si>
    <t>INTERNATIONAL POLITICS</t>
  </si>
  <si>
    <t>BPM 1305</t>
  </si>
  <si>
    <t>BPM 3211</t>
  </si>
  <si>
    <t>PUBLIC SECTOR KNOWLEDGE MANAGEMENT</t>
  </si>
  <si>
    <t>BPM 2301</t>
  </si>
  <si>
    <t>SUSTAINABILITY AND PLANNING POLICY DEVELOPMENT</t>
  </si>
  <si>
    <t>BAM 3207</t>
  </si>
  <si>
    <t>CROSS CULTURAL MANAGEMENT</t>
  </si>
  <si>
    <t>BPM 311</t>
  </si>
  <si>
    <t xml:space="preserve">IMMIGRATION AND PUBLIC POLICY </t>
  </si>
  <si>
    <t>BPM 1203</t>
  </si>
  <si>
    <t>INTRODUCTION TO PUBLIC POLICY</t>
  </si>
  <si>
    <t>BPM 3209</t>
  </si>
  <si>
    <t>POLICY ANALYSIS, IMPLEMENTATION AND EVALUATION</t>
  </si>
  <si>
    <t>TC 4-6</t>
  </si>
  <si>
    <t>SPECIALISED ACCOUNTING TECHNIQUES</t>
  </si>
  <si>
    <t>STA 2310</t>
  </si>
  <si>
    <t>DEMOGRAPHY AND SOCIAL STATISTICS</t>
  </si>
  <si>
    <t>ACT 2308</t>
  </si>
  <si>
    <t>PENSIONS AND OTHER BENEFITS SCHEMES</t>
  </si>
  <si>
    <t>BPM 2209</t>
  </si>
  <si>
    <t>CRIMINAL JUSTICE MANAGEMENT</t>
  </si>
  <si>
    <t>ACC 2303</t>
  </si>
  <si>
    <t>INTERMEDIATE ACCOUNTING II</t>
  </si>
  <si>
    <t>ACT 2307</t>
  </si>
  <si>
    <t>ACTUARIAL MATHEMATICS II</t>
  </si>
  <si>
    <t>TC 2-6</t>
  </si>
  <si>
    <t>BPL 2307</t>
  </si>
  <si>
    <t>CONTRACT MANAGEMENT PRINCIPLES AND PRACTICES</t>
  </si>
  <si>
    <t>3-4-</t>
  </si>
  <si>
    <t>CLASS A</t>
  </si>
  <si>
    <t>BAM 2107</t>
  </si>
  <si>
    <t>GLOBAL E-COMMERCE</t>
  </si>
  <si>
    <t>TRANSPORTATION AND FLEET MANAGEMENT</t>
  </si>
  <si>
    <t>ROOM LABEL</t>
  </si>
  <si>
    <t>CAPACITY WITH 1 M DISTANCE</t>
  </si>
  <si>
    <t>CAPACITY WITH 1.5M DISTANCE</t>
  </si>
  <si>
    <t>CAPACITY WITH 2M DISTANCE</t>
  </si>
  <si>
    <t>SPACE USE (%)</t>
  </si>
  <si>
    <t>WITH 2M LEC SPACE</t>
  </si>
  <si>
    <t>FT SPACE UTILIZATION SOB</t>
  </si>
  <si>
    <t>TOTAL USAGE</t>
  </si>
  <si>
    <t>Computer Lab</t>
  </si>
  <si>
    <t>TC 3-2</t>
  </si>
  <si>
    <t>Masters Lab</t>
  </si>
  <si>
    <t>STUDIO1</t>
  </si>
  <si>
    <t>studio</t>
  </si>
  <si>
    <t>TC 2-7</t>
  </si>
  <si>
    <t>TC 2-8</t>
  </si>
  <si>
    <t>1-8-</t>
  </si>
  <si>
    <t>Class</t>
  </si>
  <si>
    <t>TOWN CAMPUS</t>
  </si>
  <si>
    <t>Big Class</t>
  </si>
  <si>
    <t>3-7-</t>
  </si>
  <si>
    <t>3-9-</t>
  </si>
  <si>
    <t>4-5-</t>
  </si>
  <si>
    <t>5-5-</t>
  </si>
  <si>
    <t>RM 4-10/4-11</t>
  </si>
  <si>
    <t>RM 4-15</t>
  </si>
  <si>
    <t>Rm 4-6</t>
  </si>
  <si>
    <t>RM 4-8</t>
  </si>
  <si>
    <t>RM: 3-4</t>
  </si>
  <si>
    <t>RM: 3-5</t>
  </si>
  <si>
    <t>RM:4-6</t>
  </si>
  <si>
    <t>RM:4-8</t>
  </si>
  <si>
    <t>5 - 5-</t>
  </si>
  <si>
    <t>LECTURER NAME</t>
  </si>
  <si>
    <t>STAFF NUMBER</t>
  </si>
  <si>
    <t>DR. MARY RAGUI</t>
  </si>
  <si>
    <t>C1142</t>
  </si>
  <si>
    <t>DR. VINCENCIA APOPA</t>
  </si>
  <si>
    <t>C1262</t>
  </si>
  <si>
    <t>DR. PAUL JILANI</t>
  </si>
  <si>
    <t>C1416</t>
  </si>
  <si>
    <t>DR. BEATRICE OKATCH</t>
  </si>
  <si>
    <t>C0149</t>
  </si>
  <si>
    <t>ANUJA PRASHAR</t>
  </si>
  <si>
    <t>C1524</t>
  </si>
  <si>
    <t>DR. NAFTALI WAMBUGU</t>
  </si>
  <si>
    <t>C1362</t>
  </si>
  <si>
    <t>DR. FREDRICK WAFULA</t>
  </si>
  <si>
    <t>C1181</t>
  </si>
  <si>
    <t>RUTH MWATHI</t>
  </si>
  <si>
    <t>C1378</t>
  </si>
  <si>
    <t>ROSE RONO</t>
  </si>
  <si>
    <t>C1451</t>
  </si>
  <si>
    <t>ZAKARY MUCHIRI NJOROGE</t>
  </si>
  <si>
    <t>C1680</t>
  </si>
  <si>
    <t>WILSON KAMAMI</t>
  </si>
  <si>
    <t>C1662</t>
  </si>
  <si>
    <t>MARY ANDIKA</t>
  </si>
  <si>
    <t>C1658</t>
  </si>
  <si>
    <t>DR. MAGDALINE NKANDO</t>
  </si>
  <si>
    <t>C1638</t>
  </si>
  <si>
    <t>EDITH NJERU</t>
  </si>
  <si>
    <t>C1695</t>
  </si>
  <si>
    <t>VICTOR MUTHAMA</t>
  </si>
  <si>
    <t>C1713</t>
  </si>
  <si>
    <t>STELLA KAINDA</t>
  </si>
  <si>
    <t>C1711</t>
  </si>
  <si>
    <t>SIMON NDICU</t>
  </si>
  <si>
    <t>C1710</t>
  </si>
  <si>
    <t>DRUSILLAH KEMUNTO</t>
  </si>
  <si>
    <t>C1702</t>
  </si>
  <si>
    <t>MARY ATIENO OWUOR</t>
  </si>
  <si>
    <t>C1650</t>
  </si>
  <si>
    <t>PRIMROSE NYAMBURA MBUTHIA</t>
  </si>
  <si>
    <t>C1652</t>
  </si>
  <si>
    <t>ELLY OCHIENG OSIR</t>
  </si>
  <si>
    <t>C1771</t>
  </si>
  <si>
    <t>DR. WALTER KARUNGANI</t>
  </si>
  <si>
    <t>C1325</t>
  </si>
  <si>
    <t>DOMTILLA KOSGEY</t>
  </si>
  <si>
    <t>DR.FANON ANANDA</t>
  </si>
  <si>
    <t>C1692</t>
  </si>
  <si>
    <t>PROF. JOSHUA BAGAKAS</t>
  </si>
  <si>
    <t>DR. IGNATIUS MUNYIRI</t>
  </si>
  <si>
    <t>DR. ANN MUNUKU</t>
  </si>
  <si>
    <t>C1619</t>
  </si>
  <si>
    <t>CAROLINE TOO</t>
  </si>
  <si>
    <t>EDWIN KIPKEMOI</t>
  </si>
  <si>
    <t>ISAIAH OBIRI</t>
  </si>
  <si>
    <t>C1455</t>
  </si>
  <si>
    <t>C1489</t>
  </si>
  <si>
    <t>KNOWLESS ONWONGA</t>
  </si>
  <si>
    <t>MILKA NJUGUNA</t>
  </si>
  <si>
    <t>MOURINE MMBEYI</t>
  </si>
  <si>
    <t>C1444</t>
  </si>
  <si>
    <t>ANN INYANGALA</t>
  </si>
  <si>
    <t>AUSTINE MAKUNGU</t>
  </si>
  <si>
    <t>DAVID OMOLLO</t>
  </si>
  <si>
    <t>C1370</t>
  </si>
  <si>
    <t>ALEXANDER NDUMIA KARIUKI</t>
  </si>
  <si>
    <t>PAUL MAINA</t>
  </si>
  <si>
    <t>JOELCHEGE</t>
  </si>
  <si>
    <t xml:space="preserve">C1855
</t>
  </si>
  <si>
    <t xml:space="preserve">JOSEPH THIONG'O </t>
  </si>
  <si>
    <t xml:space="preserve">C1538
</t>
  </si>
  <si>
    <t>C0174</t>
  </si>
  <si>
    <t>C1911</t>
  </si>
  <si>
    <t>C1913</t>
  </si>
  <si>
    <t>DR. STEPHEN GITHAIGA</t>
  </si>
  <si>
    <t>C1901</t>
  </si>
  <si>
    <t>C1850</t>
  </si>
  <si>
    <t>C1914</t>
  </si>
  <si>
    <t>C1915</t>
  </si>
  <si>
    <t>C1916</t>
  </si>
  <si>
    <t>5.00pm - 8.00pm</t>
  </si>
  <si>
    <t>9.00am - 12.00pm</t>
  </si>
  <si>
    <t>2.00pm - 5.00pm</t>
  </si>
  <si>
    <t>STAGE</t>
  </si>
  <si>
    <t>5.00pm - 7.00pm</t>
  </si>
  <si>
    <t>2.00pm - 4.00pm</t>
  </si>
  <si>
    <t>11.00am - 1.00pm</t>
  </si>
  <si>
    <t>8.00am - 10.00am</t>
  </si>
  <si>
    <t>FINAL EXAMINATION TIMETABLE MAY - AUGUST 2023</t>
  </si>
  <si>
    <t>CODE</t>
  </si>
  <si>
    <t xml:space="preserve">SCHOOL OF BUSINESS </t>
  </si>
  <si>
    <t>BACHELOR OF COMMERCE AND BACHELOR OF PROCUREMENT &amp; LOGISTICS</t>
  </si>
  <si>
    <t>MAIN &amp; WESTERN CAMPUS FULL TIME</t>
  </si>
  <si>
    <t>KITENGELA CAMPUS FULL TIME</t>
  </si>
  <si>
    <t>TOWN CAMPUS FULL TIME</t>
  </si>
  <si>
    <t>MAIN &amp; WESTERN CAMPUS  PART TIME</t>
  </si>
  <si>
    <t>BACHELOR OF COMMERCE, BACHELOR OF INTERNATIONAL BUSINESS AND BACHELOR OF PROCUREMENT &amp; LOGISTICS</t>
  </si>
  <si>
    <t>KITENGELA CAMPUS PART TIME</t>
  </si>
  <si>
    <t>TOWN CAMPUS PART TIME</t>
  </si>
  <si>
    <t>INTERNATIONAL TAX PRACTICES</t>
  </si>
  <si>
    <t xml:space="preserve">ACC 2104 </t>
  </si>
  <si>
    <t>ENT 3100</t>
  </si>
  <si>
    <t>NEW VENTURE DEVELOPMENT</t>
  </si>
  <si>
    <t>ACC- 3106</t>
  </si>
  <si>
    <t xml:space="preserve">INTERNATIONAL ACCOUNTING PROCEDURES </t>
  </si>
  <si>
    <t>INTERNATIONAL MONETARY ECONOMICS</t>
  </si>
  <si>
    <t>ECO 3104</t>
  </si>
  <si>
    <t>BAM 3103</t>
  </si>
  <si>
    <t>FOREIGN LANGUAGE I</t>
  </si>
  <si>
    <t xml:space="preserve">Catherine Gachiri </t>
  </si>
  <si>
    <t>DEVELOPMENT ECONOMICS</t>
  </si>
  <si>
    <t>ECO 1306</t>
  </si>
  <si>
    <t xml:space="preserve"> MATHEMATICS FOR ECONOMIST</t>
  </si>
  <si>
    <t>ECO1304</t>
  </si>
  <si>
    <t>PROBABILITY AND STATISTICS-II</t>
  </si>
  <si>
    <t>STA 1302</t>
  </si>
  <si>
    <t>INTRODUCTION TO COMPUTING AND PROGRAMMING</t>
  </si>
  <si>
    <t>STA 1301</t>
  </si>
  <si>
    <t>ECO 1303</t>
  </si>
  <si>
    <t>INTERMEDIATE MICROECONOMICS</t>
  </si>
  <si>
    <t xml:space="preserve">INTERNATIONAL TRADE </t>
  </si>
  <si>
    <t>DR. SPORTA</t>
  </si>
  <si>
    <t>Murunga Sawe</t>
  </si>
  <si>
    <t>SOLOMON MAINA; STEPHEN OKELLO</t>
  </si>
  <si>
    <t>VERIL OPILO</t>
  </si>
  <si>
    <t>MOYI MESO; PHILISTER OBWANGI</t>
  </si>
  <si>
    <t xml:space="preserve">Kamami Wanjiru </t>
  </si>
  <si>
    <t>MWANGANGI</t>
  </si>
  <si>
    <t>TC 1-5;1-6;1-7;1-8</t>
  </si>
  <si>
    <t>DR. CAROLINE NTARA; JEREMIAH MUNIU</t>
  </si>
  <si>
    <t>VERIL OPILO; MWANGANGI</t>
  </si>
  <si>
    <t>PHILISTER OBWANGI; STEPHEN OKELLO</t>
  </si>
  <si>
    <t>AMPHITHEATRE LT 1-1; 1-2</t>
  </si>
  <si>
    <t>PATRICK GIKAI NGUGI; JEREMIAH MUNIU; MICHAEL OSANO;MICHAEL MUMA;VERIL OPILO</t>
  </si>
  <si>
    <t>DR. GLADYS BUNYASI; JEREMIAH MUNIU</t>
  </si>
  <si>
    <t>MICHAEL OSANO</t>
  </si>
  <si>
    <t>JOHN OYARO; JEREMIAH MUNIU</t>
  </si>
  <si>
    <t>STEPHEN OKELLO; VERIL OPILO</t>
  </si>
  <si>
    <t>DR. JOSEPHAT KYALO; PHILISTER OBWANGI; JEREMIAH MUNIU</t>
  </si>
  <si>
    <t>DR. GRACE MUSA; MICHAEL OSANO</t>
  </si>
  <si>
    <t>MICHAEL MUMA</t>
  </si>
  <si>
    <t>HANNAH WANYOIKE; MWANGANGI</t>
  </si>
  <si>
    <t>DR. MOKAYA ORIKU NICODEMUS; JEREMIAH MUNIU</t>
  </si>
  <si>
    <t>RISPAH KHAMONYI; NICHODEMUS ORIKU</t>
  </si>
  <si>
    <t>STEPHEN NAMISI; MICHAEL OSANO</t>
  </si>
  <si>
    <t>VERIL OPILO; MWANGANGI; DR. MICHAEL MUMA</t>
  </si>
  <si>
    <t>JEREMIAH MUNIU; MICHAEL OSANO</t>
  </si>
  <si>
    <t>DR. ASENATH ONGUSO; MWANGANGI</t>
  </si>
  <si>
    <t>DR. LUCY WAMALWA;                         DR. MICHAEL MUMA</t>
  </si>
  <si>
    <t>TC 1-5;1-6;1-7;1-6</t>
  </si>
  <si>
    <t>TC 1-5;1-6;1-7;1-7</t>
  </si>
  <si>
    <t>JOSHUA NYANGIDI; JEREMIAH MUNIU</t>
  </si>
  <si>
    <t>MWANGANGI; PHILISTER OBWANGI; DR. MICHAEL MUMA; VERIL OPILO; MICHAEL OSANO</t>
  </si>
  <si>
    <t>DR. NYATETE KENYANYA; LINET MUTEGI</t>
  </si>
  <si>
    <t>ROSEMARY WAIGWE; JEREMIAH MUNIU</t>
  </si>
  <si>
    <t>KENNEDY KINYUA; VERIL OPILO</t>
  </si>
  <si>
    <t xml:space="preserve">MWANGANGI; PHILISTER OBWANGI; </t>
  </si>
  <si>
    <t>DR. MICHAEL MUMA;  MICHAEL OSANO</t>
  </si>
  <si>
    <t>JULIUS WAMBUGU; DR. MICHAEL MUMA</t>
  </si>
  <si>
    <t>VERIL OPILO; MICHAEL OSANO</t>
  </si>
  <si>
    <t>JAMES OTUTO; JEREMIAH MUNIU</t>
  </si>
  <si>
    <t>MICHAEL OSANO; VERIL OPILO</t>
  </si>
  <si>
    <t>MATHEW AYAL</t>
  </si>
  <si>
    <t xml:space="preserve">DOMINIC AMORO </t>
  </si>
  <si>
    <t>ANTHONY MULINGE; ELIJAH NYAKUNDI</t>
  </si>
  <si>
    <t>DR. ROSE GATHII; GLADYS JEPLETING</t>
  </si>
  <si>
    <t xml:space="preserve">BEATRICE ROTICH; </t>
  </si>
  <si>
    <t>PROF. JOSHUA BAGAKA'S; RISPAH KHAMONYI</t>
  </si>
  <si>
    <t>BLOCK C</t>
  </si>
  <si>
    <t>JANET CHEPKWONY</t>
  </si>
  <si>
    <t>GABRIEL WAWERU; GLADYS CHEPLETING</t>
  </si>
  <si>
    <t>STEPHEN BULUKU</t>
  </si>
  <si>
    <t>NATIVITY MWIMA</t>
  </si>
  <si>
    <t xml:space="preserve">Ngina Wandiga </t>
  </si>
  <si>
    <t>GLADYS CHEPLETING</t>
  </si>
  <si>
    <t>CHARLES KYENGO; GLADYS CHEPLETING</t>
  </si>
  <si>
    <t>CHARLES KEYARI</t>
  </si>
  <si>
    <t>JANET CHEPKWONY; MICHAEL OSANO</t>
  </si>
  <si>
    <t>TC 4-1; 4-2</t>
  </si>
  <si>
    <t>TC 4-3; 4-4</t>
  </si>
  <si>
    <t>TC 4-7;4-8</t>
  </si>
  <si>
    <t>DR. FANICE WASWA; JEREMIAH MUNIU</t>
  </si>
  <si>
    <t>LEVINA ONDENGE; JANET CHEPKWONY</t>
  </si>
  <si>
    <t>DR. ABRAHAM ROTICH; CLEOPHAS OYOO</t>
  </si>
  <si>
    <t xml:space="preserve">SIMON MACHARIA; </t>
  </si>
  <si>
    <t>BENJAMIN MUTUNGI; MONICA OTIENDE</t>
  </si>
  <si>
    <t>DR. HENRY MOMANYI; MWANGANGI</t>
  </si>
  <si>
    <t>DR. FIONA KORIR; CLEOPHAS OYOO</t>
  </si>
  <si>
    <t>BEATRICE ROTICH; CHARLES KEYARI</t>
  </si>
  <si>
    <t>EMMY C. ROTICH; ELIJAH NYAKUNDI</t>
  </si>
  <si>
    <t xml:space="preserve">DR. ASENATH ONGUSO; </t>
  </si>
  <si>
    <t>DR. LUCY WAMALWA; CLEOPHAS OYOO</t>
  </si>
  <si>
    <t>KEZIAH WANJIKU; BEATRICE ROTICH</t>
  </si>
  <si>
    <t>OKEMWA OGWOKA; JANET CHEPKWONY</t>
  </si>
  <si>
    <t>PATRICK GIKAI NGUGI; CLEOPHAS OYOO</t>
  </si>
  <si>
    <t>JAMES OTUTO; JANET CHEPKWONY</t>
  </si>
  <si>
    <t>TC 3-1; 3-2;3-3; 3-4</t>
  </si>
  <si>
    <t>TC 3-5; 3-6;3-7; 3-8</t>
  </si>
  <si>
    <t>JANET CHEPKWONY; MARGARET OGECHI</t>
  </si>
  <si>
    <t>MARGARET OGECHI</t>
  </si>
  <si>
    <t>MARGARET OGECHI; BEATRICE ROTICH</t>
  </si>
  <si>
    <t>FRIDAH GAKII; BEATRICE ROTICH; MARGARET OGECHI</t>
  </si>
  <si>
    <t>JANET CHEPKONY</t>
  </si>
  <si>
    <t>FRIDAH KIOKO; GLADYS JEPLETING</t>
  </si>
  <si>
    <t>LT -4</t>
  </si>
  <si>
    <t>GLADYS CHEPLETING; CHARLES KEYARI</t>
  </si>
  <si>
    <t>CLEOPHAS OYOO</t>
  </si>
  <si>
    <t>JACKLINE SHANGA; GLADYS JEPLETING</t>
  </si>
  <si>
    <t>JANET JEPKWONY</t>
  </si>
  <si>
    <t>DOMINIC AMORO; JANET CHEPKWONY</t>
  </si>
  <si>
    <t>MARGARET KARWITHA</t>
  </si>
  <si>
    <t>JEREMIAH MUNIU; STEPHEN MWANGANGI; DR. MICHAEL MUMA</t>
  </si>
  <si>
    <t>KEZIA WANJIKU</t>
  </si>
  <si>
    <t>RISPAH KHAMONYI; ELIJAH NYAKUNDI</t>
  </si>
  <si>
    <t>PHILISTER OBWANGI; CHARLES KEYARI</t>
  </si>
  <si>
    <t>GLADYS JEPLETING</t>
  </si>
  <si>
    <t>INVIGILATORS</t>
  </si>
  <si>
    <t xml:space="preserve">SUPERVISOR </t>
  </si>
  <si>
    <t>ANGELICA GITONGA; JEREMIAH MUNIU</t>
  </si>
  <si>
    <t>ENT 3202</t>
  </si>
  <si>
    <t>ENTERPRISE CONSULTANCY</t>
  </si>
  <si>
    <t>MATHEMATICS FOR SCIENCE</t>
  </si>
  <si>
    <t>DISCREET MATHEMATICS</t>
  </si>
  <si>
    <t>ECON&amp;STA</t>
  </si>
  <si>
    <t>FRANCIS OKETCH</t>
  </si>
  <si>
    <t>DR. Ken otieno</t>
  </si>
  <si>
    <t>Social Entrepreneurship</t>
  </si>
  <si>
    <t>ENT 3102</t>
  </si>
  <si>
    <t>FRANCIS OTIE</t>
  </si>
  <si>
    <t xml:space="preserve"> Enterprise culture and climate</t>
  </si>
  <si>
    <t>ENT 3103</t>
  </si>
  <si>
    <t>DR. RACHEAEL MBURU</t>
  </si>
  <si>
    <t>Introduction to Entrepreneurship</t>
  </si>
  <si>
    <t>ENT 2302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</si>
</sst>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font>
      <sz val="11"/>
      <color theme="1"/>
      <name val="Arial"/>
      <scheme val="minor"/>
    </font>
    <font>
      <sz val="11"/>
      <color rgb="FF9C0006"/>
      <name val="Calibri"/>
    </font>
    <font>
      <sz val="11"/>
      <color rgb="FF000000"/>
      <name val="Calibri"/>
    </font>
    <font>
      <sz val="9"/>
      <color theme="1"/>
      <name val="Times New Roman"/>
    </font>
    <font>
      <sz val="11"/>
      <color theme="1"/>
      <name val="Arial"/>
      <scheme val="minor"/>
    </font>
    <font>
      <b/>
      <sz val="9"/>
      <color theme="1"/>
      <name val="Times New Roman"/>
    </font>
    <font>
      <sz val="11"/>
      <color theme="1"/>
      <name val="Calibri"/>
    </font>
    <font>
      <b/>
      <sz val="11"/>
      <color theme="1"/>
      <name val="Calibri"/>
    </font>
    <font>
      <sz val="11"/>
      <color theme="1"/>
      <name val="Arial"/>
    </font>
    <font>
      <b/>
      <sz val="11"/>
      <color theme="1"/>
      <name val="Arial"/>
    </font>
    <font>
      <sz val="9"/>
      <color theme="1"/>
      <name val="&quot;Times New Roman&quot;"/>
    </font>
    <font>
      <sz val="9"/>
      <color rgb="FF000000"/>
      <name val="&quot;Times New Roman&quot;"/>
    </font>
    <font>
      <sz val="9"/>
      <color rgb="FF000000"/>
      <name val="Times New Roman"/>
    </font>
    <font>
      <b/>
      <sz val="11"/>
      <color rgb="FFFFFFFF"/>
      <name val="Arial"/>
    </font>
    <font>
      <sz val="11"/>
      <name val="Arial"/>
    </font>
    <font>
      <sz val="11"/>
      <color rgb="FFFF0000"/>
      <name val="Arial"/>
    </font>
    <font>
      <b/>
      <sz val="11"/>
      <color rgb="FFFF0000"/>
      <name val="Arial"/>
    </font>
    <font>
      <b/>
      <sz val="11"/>
      <color theme="1"/>
      <name val="Arial"/>
    </font>
    <font>
      <sz val="11"/>
      <color rgb="FF000000"/>
      <name val="&quot;Times New Roman&quot;"/>
    </font>
    <font>
      <sz val="11"/>
      <color theme="1"/>
      <name val="&quot;Times New Roman&quot;"/>
    </font>
    <font>
      <sz val="11"/>
      <color rgb="FF000000"/>
      <name val="Arial"/>
    </font>
    <font>
      <b/>
      <sz val="9"/>
      <color theme="1"/>
      <name val="Times New Roman"/>
      <family val="1"/>
    </font>
    <font>
      <sz val="9"/>
      <color theme="1"/>
      <name val="Times New Roman"/>
      <family val="1"/>
    </font>
    <font>
      <sz val="9"/>
      <color rgb="FFFF0000"/>
      <name val="Times New Roman"/>
      <family val="1"/>
    </font>
    <font>
      <sz val="9"/>
      <color rgb="FF000000"/>
      <name val="Times New Roman"/>
      <family val="1"/>
    </font>
    <font>
      <b/>
      <sz val="10"/>
      <color rgb="FF000000"/>
      <name val="Times New Roman"/>
      <family val="1"/>
    </font>
    <font>
      <sz val="12"/>
      <color rgb="FF000000"/>
      <name val="Times New Roman"/>
      <family val="1"/>
    </font>
    <font>
      <sz val="12"/>
      <color theme="1"/>
      <name val="Arial"/>
      <family val="2"/>
      <scheme val="minor"/>
    </font>
    <font>
      <b/>
      <sz val="10"/>
      <color rgb="FFFF0000"/>
      <name val="Times"/>
    </font>
    <font>
      <sz val="9"/>
      <color theme="1"/>
      <name val="Arial"/>
      <family val="2"/>
      <scheme val="minor"/>
    </font>
    <font>
      <sz val="10"/>
      <color theme="1"/>
      <name val="Arial"/>
      <family val="2"/>
      <scheme val="minor"/>
    </font>
    <font>
      <sz val="8"/>
      <name val="Arial"/>
      <family val="2"/>
      <scheme val="minor"/>
    </font>
  </fonts>
  <fills count="13">
    <fill>
      <patternFill patternType="none"/>
    </fill>
    <fill>
      <patternFill patternType="gray125"/>
    </fill>
    <fill>
      <patternFill patternType="solid">
        <fgColor rgb="FFFFC7CE"/>
        <bgColor rgb="FFFFC7CE"/>
      </patternFill>
    </fill>
    <fill>
      <patternFill patternType="solid">
        <fgColor theme="0"/>
        <bgColor theme="0"/>
      </patternFill>
    </fill>
    <fill>
      <patternFill patternType="solid">
        <fgColor rgb="FFFFFF00"/>
        <bgColor rgb="FFFFFF00"/>
      </patternFill>
    </fill>
    <fill>
      <patternFill patternType="solid">
        <fgColor rgb="FF00B050"/>
        <bgColor rgb="FF00B050"/>
      </patternFill>
    </fill>
    <fill>
      <patternFill patternType="solid">
        <fgColor rgb="FFFFFFFF"/>
        <bgColor rgb="FFFFFFFF"/>
      </patternFill>
    </fill>
    <fill>
      <patternFill patternType="solid">
        <fgColor rgb="FF00B0F0"/>
        <bgColor rgb="FF00B0F0"/>
      </patternFill>
    </fill>
    <fill>
      <patternFill patternType="solid">
        <fgColor rgb="FF4A86E8"/>
        <bgColor rgb="FF4A86E8"/>
      </patternFill>
    </fill>
    <fill>
      <patternFill patternType="solid">
        <fgColor rgb="FF00FF00"/>
        <bgColor rgb="FF00FF00"/>
      </patternFill>
    </fill>
    <fill>
      <patternFill patternType="solid">
        <fgColor rgb="FF339966"/>
        <bgColor rgb="FF339966"/>
      </patternFill>
    </fill>
    <fill>
      <patternFill patternType="solid">
        <fgColor rgb="FFFFC000"/>
        <bgColor theme="0"/>
      </patternFill>
    </fill>
    <fill>
      <patternFill patternType="solid">
        <fgColor rgb="FFFFFF00"/>
        <bgColor theme="0"/>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5"/>
      </left>
      <right/>
      <top style="thin">
        <color indexed="65"/>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top/>
      <bottom/>
      <diagonal/>
    </border>
    <border>
      <left style="thin">
        <color rgb="FF999999"/>
      </left>
      <right style="thin">
        <color rgb="FF999999"/>
      </right>
      <top style="thin">
        <color rgb="FF999999"/>
      </top>
      <bottom/>
      <diagonal/>
    </border>
    <border>
      <left style="thin">
        <color indexed="65"/>
      </left>
      <right style="thin">
        <color rgb="FF999999"/>
      </right>
      <top style="thin">
        <color indexed="65"/>
      </top>
      <bottom/>
      <diagonal/>
    </border>
    <border>
      <left style="thin">
        <color rgb="FF999999"/>
      </left>
      <right/>
      <top/>
      <bottom style="thin">
        <color rgb="FF999999"/>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64">
    <xf numFmtId="0" fontId="0" fillId="0" borderId="0" xfId="0"/>
    <xf numFmtId="0" fontId="1" fillId="2" borderId="0" xfId="0" applyFont="1" applyFill="1"/>
    <xf numFmtId="0" fontId="2" fillId="0" borderId="0" xfId="0" applyFont="1"/>
    <xf numFmtId="0" fontId="2" fillId="0" borderId="0" xfId="0" applyFont="1" applyAlignment="1">
      <alignment horizontal="right"/>
    </xf>
    <xf numFmtId="0" fontId="2" fillId="0" borderId="0" xfId="0" applyFont="1" applyAlignment="1">
      <alignment horizontal="center"/>
    </xf>
    <xf numFmtId="0" fontId="3" fillId="3" borderId="1" xfId="0" applyFont="1" applyFill="1" applyBorder="1"/>
    <xf numFmtId="0" fontId="4" fillId="0" borderId="1" xfId="0" applyFont="1" applyBorder="1" applyAlignment="1">
      <alignment horizontal="left"/>
    </xf>
    <xf numFmtId="0" fontId="4" fillId="0" borderId="1" xfId="0" applyFont="1" applyBorder="1"/>
    <xf numFmtId="0" fontId="6" fillId="0" borderId="0" xfId="0" applyFont="1"/>
    <xf numFmtId="0" fontId="3" fillId="3" borderId="1" xfId="0" applyFont="1" applyFill="1" applyBorder="1" applyAlignment="1">
      <alignment horizontal="center"/>
    </xf>
    <xf numFmtId="0" fontId="7" fillId="0" borderId="0" xfId="0" applyFont="1"/>
    <xf numFmtId="0" fontId="8" fillId="4" borderId="2" xfId="0" applyFont="1" applyFill="1" applyBorder="1"/>
    <xf numFmtId="0" fontId="4" fillId="0" borderId="0" xfId="0" applyFont="1" applyAlignment="1">
      <alignment horizontal="right"/>
    </xf>
    <xf numFmtId="0" fontId="5" fillId="3" borderId="0" xfId="0" applyFont="1" applyFill="1" applyAlignment="1">
      <alignment wrapText="1"/>
    </xf>
    <xf numFmtId="0" fontId="3" fillId="3" borderId="1" xfId="0" applyFont="1" applyFill="1" applyBorder="1" applyAlignment="1">
      <alignment horizontal="left"/>
    </xf>
    <xf numFmtId="0" fontId="3" fillId="3" borderId="0" xfId="0" applyFont="1" applyFill="1"/>
    <xf numFmtId="0" fontId="10" fillId="6" borderId="1" xfId="0" applyFont="1" applyFill="1" applyBorder="1"/>
    <xf numFmtId="0" fontId="11" fillId="0" borderId="1" xfId="0" applyFont="1" applyBorder="1"/>
    <xf numFmtId="0" fontId="12" fillId="0" borderId="1" xfId="0" applyFont="1" applyBorder="1"/>
    <xf numFmtId="0" fontId="11" fillId="6" borderId="1" xfId="0" applyFont="1" applyFill="1" applyBorder="1"/>
    <xf numFmtId="0" fontId="10" fillId="0" borderId="1" xfId="0" applyFont="1" applyBorder="1" applyAlignment="1">
      <alignment horizontal="left"/>
    </xf>
    <xf numFmtId="0" fontId="3" fillId="6" borderId="1" xfId="0" applyFont="1" applyFill="1" applyBorder="1"/>
    <xf numFmtId="0" fontId="3" fillId="6" borderId="1" xfId="0" applyFont="1" applyFill="1" applyBorder="1" applyAlignment="1">
      <alignment horizontal="center"/>
    </xf>
    <xf numFmtId="0" fontId="8" fillId="6" borderId="1" xfId="0" applyFont="1" applyFill="1" applyBorder="1"/>
    <xf numFmtId="0" fontId="8" fillId="6" borderId="0" xfId="0" applyFont="1" applyFill="1"/>
    <xf numFmtId="0" fontId="3" fillId="0" borderId="1" xfId="0" applyFont="1" applyBorder="1" applyAlignment="1">
      <alignment horizontal="center"/>
    </xf>
    <xf numFmtId="0" fontId="12" fillId="3" borderId="1" xfId="0" applyFont="1" applyFill="1" applyBorder="1"/>
    <xf numFmtId="0" fontId="6" fillId="0" borderId="1" xfId="0" applyFont="1" applyBorder="1" applyAlignment="1">
      <alignment horizontal="left"/>
    </xf>
    <xf numFmtId="0" fontId="3" fillId="0" borderId="1" xfId="0" applyFont="1" applyBorder="1" applyAlignment="1">
      <alignment horizontal="left"/>
    </xf>
    <xf numFmtId="0" fontId="3" fillId="3" borderId="3" xfId="0" applyFont="1" applyFill="1" applyBorder="1"/>
    <xf numFmtId="0" fontId="6" fillId="5" borderId="1" xfId="0" applyFont="1" applyFill="1" applyBorder="1"/>
    <xf numFmtId="0" fontId="3" fillId="0" borderId="1" xfId="0" applyFont="1" applyBorder="1"/>
    <xf numFmtId="0" fontId="8" fillId="3" borderId="1" xfId="0" applyFont="1" applyFill="1" applyBorder="1"/>
    <xf numFmtId="0" fontId="4" fillId="3" borderId="1" xfId="0" applyFont="1" applyFill="1" applyBorder="1"/>
    <xf numFmtId="0" fontId="8" fillId="3" borderId="4" xfId="0" applyFont="1" applyFill="1" applyBorder="1"/>
    <xf numFmtId="0" fontId="13" fillId="3" borderId="4" xfId="0" applyFont="1" applyFill="1" applyBorder="1"/>
    <xf numFmtId="0" fontId="8" fillId="3" borderId="4" xfId="0" applyFont="1" applyFill="1" applyBorder="1" applyAlignment="1">
      <alignment horizontal="right"/>
    </xf>
    <xf numFmtId="0" fontId="4" fillId="8" borderId="1" xfId="0" applyFont="1" applyFill="1" applyBorder="1"/>
    <xf numFmtId="0" fontId="4" fillId="9" borderId="1" xfId="0" applyFont="1" applyFill="1" applyBorder="1"/>
    <xf numFmtId="0" fontId="8" fillId="0" borderId="0" xfId="0" applyFont="1"/>
    <xf numFmtId="0" fontId="7" fillId="0" borderId="0" xfId="0" applyFont="1" applyAlignment="1">
      <alignment horizontal="center"/>
    </xf>
    <xf numFmtId="0" fontId="7" fillId="7" borderId="2" xfId="0" applyFont="1" applyFill="1" applyBorder="1" applyAlignment="1">
      <alignment horizontal="center"/>
    </xf>
    <xf numFmtId="0" fontId="7" fillId="4" borderId="1" xfId="0" applyFont="1" applyFill="1" applyBorder="1"/>
    <xf numFmtId="1" fontId="7" fillId="4" borderId="1" xfId="0" applyNumberFormat="1" applyFont="1" applyFill="1" applyBorder="1" applyAlignment="1">
      <alignment wrapText="1"/>
    </xf>
    <xf numFmtId="0" fontId="7" fillId="4" borderId="1" xfId="0" applyFont="1" applyFill="1" applyBorder="1" applyAlignment="1">
      <alignment wrapText="1"/>
    </xf>
    <xf numFmtId="0" fontId="7" fillId="7" borderId="8" xfId="0" applyFont="1" applyFill="1" applyBorder="1"/>
    <xf numFmtId="0" fontId="7" fillId="0" borderId="9" xfId="0" applyFont="1" applyBorder="1"/>
    <xf numFmtId="0" fontId="9" fillId="0" borderId="0" xfId="0" applyFont="1" applyAlignment="1">
      <alignment wrapText="1"/>
    </xf>
    <xf numFmtId="0" fontId="6" fillId="7" borderId="1" xfId="0" applyFont="1" applyFill="1" applyBorder="1"/>
    <xf numFmtId="1" fontId="6" fillId="7" borderId="1" xfId="0" applyNumberFormat="1" applyFont="1" applyFill="1" applyBorder="1"/>
    <xf numFmtId="0" fontId="6" fillId="2" borderId="10" xfId="0" applyFont="1" applyFill="1" applyBorder="1" applyAlignment="1">
      <alignment horizontal="right"/>
    </xf>
    <xf numFmtId="0" fontId="6" fillId="0" borderId="0" xfId="0" applyFont="1" applyAlignment="1">
      <alignment horizontal="right"/>
    </xf>
    <xf numFmtId="0" fontId="6" fillId="2" borderId="2" xfId="0" applyFont="1" applyFill="1" applyBorder="1" applyAlignment="1">
      <alignment horizontal="right"/>
    </xf>
    <xf numFmtId="0" fontId="15" fillId="0" borderId="0" xfId="0" applyFont="1"/>
    <xf numFmtId="9" fontId="8" fillId="0" borderId="0" xfId="0" applyNumberFormat="1" applyFont="1"/>
    <xf numFmtId="0" fontId="9" fillId="0" borderId="0" xfId="0" applyFont="1"/>
    <xf numFmtId="9" fontId="9" fillId="0" borderId="0" xfId="0" applyNumberFormat="1" applyFont="1"/>
    <xf numFmtId="0" fontId="7" fillId="7" borderId="1" xfId="0" applyFont="1" applyFill="1" applyBorder="1"/>
    <xf numFmtId="1" fontId="7" fillId="7" borderId="1" xfId="0" applyNumberFormat="1" applyFont="1" applyFill="1" applyBorder="1"/>
    <xf numFmtId="9" fontId="7" fillId="2" borderId="10" xfId="0" applyNumberFormat="1" applyFont="1" applyFill="1" applyBorder="1" applyAlignment="1">
      <alignment horizontal="right"/>
    </xf>
    <xf numFmtId="0" fontId="16" fillId="0" borderId="0" xfId="0" applyFont="1"/>
    <xf numFmtId="1" fontId="6" fillId="5" borderId="1" xfId="0" applyNumberFormat="1" applyFont="1" applyFill="1" applyBorder="1"/>
    <xf numFmtId="0" fontId="7" fillId="10" borderId="1" xfId="0" applyFont="1" applyFill="1" applyBorder="1"/>
    <xf numFmtId="1" fontId="7" fillId="10" borderId="1" xfId="0" applyNumberFormat="1" applyFont="1" applyFill="1" applyBorder="1"/>
    <xf numFmtId="10" fontId="7" fillId="10" borderId="10" xfId="0" applyNumberFormat="1" applyFont="1" applyFill="1" applyBorder="1" applyAlignment="1">
      <alignment horizontal="right"/>
    </xf>
    <xf numFmtId="0" fontId="7" fillId="10" borderId="0" xfId="0" applyFont="1" applyFill="1"/>
    <xf numFmtId="0" fontId="17" fillId="10" borderId="0" xfId="0" applyFont="1" applyFill="1"/>
    <xf numFmtId="9" fontId="9" fillId="10" borderId="0" xfId="0" applyNumberFormat="1" applyFont="1" applyFill="1"/>
    <xf numFmtId="0" fontId="9" fillId="10" borderId="0" xfId="0" applyFont="1" applyFill="1"/>
    <xf numFmtId="0" fontId="6" fillId="4" borderId="1" xfId="0" applyFont="1" applyFill="1" applyBorder="1"/>
    <xf numFmtId="1" fontId="6" fillId="4" borderId="1" xfId="0" applyNumberFormat="1" applyFont="1" applyFill="1" applyBorder="1"/>
    <xf numFmtId="0" fontId="6" fillId="4" borderId="2" xfId="0" applyFont="1" applyFill="1" applyBorder="1"/>
    <xf numFmtId="0" fontId="6" fillId="4" borderId="1" xfId="0" applyFont="1" applyFill="1" applyBorder="1" applyAlignment="1">
      <alignment horizontal="right"/>
    </xf>
    <xf numFmtId="0" fontId="5" fillId="0" borderId="1" xfId="0" applyFont="1" applyBorder="1" applyAlignment="1">
      <alignment vertical="center"/>
    </xf>
    <xf numFmtId="0" fontId="7" fillId="0" borderId="1" xfId="0" applyFont="1" applyBorder="1"/>
    <xf numFmtId="1" fontId="7" fillId="0" borderId="1" xfId="0" applyNumberFormat="1" applyFont="1" applyBorder="1"/>
    <xf numFmtId="10" fontId="7" fillId="0" borderId="0" xfId="0" applyNumberFormat="1" applyFont="1"/>
    <xf numFmtId="0" fontId="7" fillId="2" borderId="2" xfId="0" applyFont="1" applyFill="1" applyBorder="1" applyAlignment="1">
      <alignment horizontal="right"/>
    </xf>
    <xf numFmtId="0" fontId="17" fillId="0" borderId="0" xfId="0" applyFont="1"/>
    <xf numFmtId="0" fontId="3" fillId="0" borderId="1" xfId="0" applyFont="1" applyBorder="1" applyAlignment="1">
      <alignment vertical="center"/>
    </xf>
    <xf numFmtId="0" fontId="6" fillId="0" borderId="1" xfId="0" applyFont="1" applyBorder="1"/>
    <xf numFmtId="1" fontId="6" fillId="0" borderId="1" xfId="0" applyNumberFormat="1" applyFont="1" applyBorder="1"/>
    <xf numFmtId="0" fontId="7" fillId="8" borderId="1" xfId="0" applyFont="1" applyFill="1" applyBorder="1"/>
    <xf numFmtId="1" fontId="7" fillId="8" borderId="1" xfId="0" applyNumberFormat="1" applyFont="1" applyFill="1" applyBorder="1"/>
    <xf numFmtId="10" fontId="7" fillId="2" borderId="0" xfId="0" applyNumberFormat="1" applyFont="1" applyFill="1" applyAlignment="1">
      <alignment horizontal="right"/>
    </xf>
    <xf numFmtId="0" fontId="7" fillId="0" borderId="0" xfId="0" applyFont="1" applyAlignment="1">
      <alignment horizontal="right"/>
    </xf>
    <xf numFmtId="0" fontId="7" fillId="2" borderId="0" xfId="0" applyFont="1" applyFill="1" applyAlignment="1">
      <alignment horizontal="right"/>
    </xf>
    <xf numFmtId="0" fontId="6" fillId="8" borderId="1" xfId="0" applyFont="1" applyFill="1" applyBorder="1"/>
    <xf numFmtId="1" fontId="6" fillId="8" borderId="1" xfId="0" applyNumberFormat="1" applyFont="1" applyFill="1" applyBorder="1"/>
    <xf numFmtId="0" fontId="6" fillId="0" borderId="0" xfId="0" applyFont="1" applyAlignment="1">
      <alignment horizontal="left"/>
    </xf>
    <xf numFmtId="0" fontId="2" fillId="0" borderId="1" xfId="0" applyFont="1" applyBorder="1" applyAlignment="1">
      <alignment horizontal="left"/>
    </xf>
    <xf numFmtId="0" fontId="12" fillId="0" borderId="1" xfId="0" applyFont="1" applyBorder="1" applyAlignment="1">
      <alignment horizontal="left"/>
    </xf>
    <xf numFmtId="0" fontId="12" fillId="0" borderId="0" xfId="0" applyFont="1" applyAlignment="1">
      <alignment horizontal="center"/>
    </xf>
    <xf numFmtId="0" fontId="18" fillId="0" borderId="1" xfId="0" applyFont="1" applyBorder="1" applyAlignment="1">
      <alignment horizontal="left"/>
    </xf>
    <xf numFmtId="0" fontId="19" fillId="0" borderId="1" xfId="0" applyFont="1" applyBorder="1" applyAlignment="1">
      <alignment horizontal="left"/>
    </xf>
    <xf numFmtId="0" fontId="19" fillId="6" borderId="1" xfId="0" applyFont="1" applyFill="1" applyBorder="1" applyAlignment="1">
      <alignment horizontal="left"/>
    </xf>
    <xf numFmtId="0" fontId="20" fillId="0" borderId="0" xfId="0" applyFont="1"/>
    <xf numFmtId="0" fontId="3" fillId="3" borderId="5" xfId="0" applyFont="1" applyFill="1" applyBorder="1"/>
    <xf numFmtId="0" fontId="0" fillId="0" borderId="11" xfId="0" applyBorder="1"/>
    <xf numFmtId="0" fontId="0" fillId="0" borderId="12" xfId="0" pivotButton="1" applyBorder="1"/>
    <xf numFmtId="0" fontId="0" fillId="0" borderId="13" xfId="0" applyBorder="1"/>
    <xf numFmtId="0" fontId="0" fillId="0" borderId="13" xfId="0" pivotButton="1" applyBorder="1"/>
    <xf numFmtId="0" fontId="0" fillId="0" borderId="14" xfId="0" applyBorder="1"/>
    <xf numFmtId="0" fontId="0" fillId="0" borderId="15" xfId="0" applyBorder="1"/>
    <xf numFmtId="0" fontId="0" fillId="0" borderId="12" xfId="0" applyBorder="1"/>
    <xf numFmtId="0" fontId="0" fillId="0" borderId="16" xfId="0" applyBorder="1"/>
    <xf numFmtId="0" fontId="0" fillId="0" borderId="17" xfId="0" applyBorder="1"/>
    <xf numFmtId="164" fontId="3" fillId="3" borderId="1" xfId="0" applyNumberFormat="1" applyFont="1" applyFill="1" applyBorder="1"/>
    <xf numFmtId="164" fontId="0" fillId="0" borderId="0" xfId="0" applyNumberFormat="1"/>
    <xf numFmtId="164" fontId="3" fillId="3" borderId="1" xfId="0" applyNumberFormat="1" applyFont="1" applyFill="1" applyBorder="1" applyAlignment="1">
      <alignment horizontal="left"/>
    </xf>
    <xf numFmtId="164" fontId="0" fillId="0" borderId="0" xfId="0" applyNumberFormat="1" applyAlignment="1">
      <alignment horizontal="left"/>
    </xf>
    <xf numFmtId="0" fontId="5" fillId="11" borderId="1" xfId="0" applyFont="1" applyFill="1" applyBorder="1" applyAlignment="1">
      <alignment horizontal="center" wrapText="1"/>
    </xf>
    <xf numFmtId="164" fontId="5" fillId="11" borderId="1" xfId="0" applyNumberFormat="1" applyFont="1" applyFill="1" applyBorder="1" applyAlignment="1">
      <alignment horizontal="left" wrapText="1"/>
    </xf>
    <xf numFmtId="0" fontId="5" fillId="11" borderId="1" xfId="0" applyFont="1" applyFill="1" applyBorder="1" applyAlignment="1">
      <alignment wrapText="1"/>
    </xf>
    <xf numFmtId="0" fontId="5" fillId="11" borderId="1" xfId="0" applyFont="1" applyFill="1" applyBorder="1" applyAlignment="1">
      <alignment horizontal="left" wrapText="1"/>
    </xf>
    <xf numFmtId="0" fontId="3" fillId="11" borderId="1" xfId="0" applyFont="1" applyFill="1" applyBorder="1" applyAlignment="1">
      <alignment horizontal="center" wrapText="1"/>
    </xf>
    <xf numFmtId="0" fontId="22" fillId="3" borderId="1" xfId="0" applyFont="1" applyFill="1" applyBorder="1" applyAlignment="1">
      <alignment horizontal="left"/>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21" fillId="11" borderId="1" xfId="0" applyFont="1" applyFill="1" applyBorder="1" applyAlignment="1">
      <alignment horizontal="left" wrapText="1"/>
    </xf>
    <xf numFmtId="164" fontId="23" fillId="3" borderId="1" xfId="0" applyNumberFormat="1" applyFont="1" applyFill="1" applyBorder="1"/>
    <xf numFmtId="0" fontId="22" fillId="3" borderId="1" xfId="0" applyFont="1" applyFill="1" applyBorder="1"/>
    <xf numFmtId="164" fontId="22" fillId="3" borderId="1" xfId="0" applyNumberFormat="1" applyFont="1" applyFill="1" applyBorder="1" applyAlignment="1">
      <alignment horizontal="left"/>
    </xf>
    <xf numFmtId="0" fontId="0" fillId="0" borderId="1" xfId="0" applyBorder="1"/>
    <xf numFmtId="0" fontId="3" fillId="3" borderId="0" xfId="0" applyFont="1" applyFill="1" applyAlignment="1">
      <alignment horizontal="left"/>
    </xf>
    <xf numFmtId="0" fontId="3" fillId="3" borderId="0" xfId="0" applyFont="1" applyFill="1" applyAlignment="1">
      <alignment horizontal="center"/>
    </xf>
    <xf numFmtId="164" fontId="22" fillId="3" borderId="0" xfId="0" applyNumberFormat="1" applyFont="1" applyFill="1" applyAlignment="1">
      <alignment horizontal="left"/>
    </xf>
    <xf numFmtId="0" fontId="21" fillId="11" borderId="1" xfId="0" applyFont="1" applyFill="1" applyBorder="1" applyAlignment="1">
      <alignment wrapText="1"/>
    </xf>
    <xf numFmtId="0" fontId="0" fillId="0" borderId="0" xfId="0" applyAlignment="1">
      <alignment horizontal="center"/>
    </xf>
    <xf numFmtId="0" fontId="24" fillId="0" borderId="0" xfId="0" applyFont="1"/>
    <xf numFmtId="164" fontId="24" fillId="0" borderId="0" xfId="0" applyNumberFormat="1" applyFont="1" applyAlignment="1">
      <alignment horizontal="left"/>
    </xf>
    <xf numFmtId="0" fontId="24" fillId="0" borderId="0" xfId="0" applyFont="1" applyAlignment="1">
      <alignment horizontal="center"/>
    </xf>
    <xf numFmtId="0" fontId="26" fillId="0" borderId="0" xfId="0" applyFont="1"/>
    <xf numFmtId="0" fontId="27" fillId="0" borderId="0" xfId="0" applyFont="1"/>
    <xf numFmtId="0" fontId="24" fillId="0" borderId="0" xfId="0" applyFont="1" applyAlignment="1">
      <alignment horizontal="left"/>
    </xf>
    <xf numFmtId="164" fontId="29" fillId="0" borderId="0" xfId="0" applyNumberFormat="1" applyFont="1"/>
    <xf numFmtId="0" fontId="30" fillId="0" borderId="0" xfId="0" applyFont="1"/>
    <xf numFmtId="0" fontId="3" fillId="12" borderId="1" xfId="0" applyFont="1" applyFill="1" applyBorder="1" applyAlignment="1">
      <alignment horizontal="center"/>
    </xf>
    <xf numFmtId="0" fontId="22" fillId="3" borderId="1" xfId="0" applyFont="1" applyFill="1" applyBorder="1" applyAlignment="1">
      <alignment wrapText="1"/>
    </xf>
    <xf numFmtId="164" fontId="22" fillId="3" borderId="1" xfId="0" applyNumberFormat="1" applyFont="1" applyFill="1" applyBorder="1"/>
    <xf numFmtId="0" fontId="3" fillId="3" borderId="1" xfId="0" applyFont="1" applyFill="1" applyBorder="1" applyAlignment="1">
      <alignment wrapText="1"/>
    </xf>
    <xf numFmtId="0" fontId="0" fillId="0" borderId="0" xfId="0"/>
    <xf numFmtId="0" fontId="3" fillId="3" borderId="4" xfId="0" applyFont="1" applyFill="1" applyBorder="1" applyAlignment="1">
      <alignment horizontal="center" vertical="center"/>
    </xf>
    <xf numFmtId="0" fontId="3" fillId="3" borderId="4" xfId="0" applyFont="1" applyFill="1" applyBorder="1" applyAlignment="1">
      <alignment horizontal="center"/>
    </xf>
    <xf numFmtId="0" fontId="5" fillId="11" borderId="25" xfId="0" applyFont="1" applyFill="1" applyBorder="1" applyAlignment="1">
      <alignment horizontal="left" wrapText="1"/>
    </xf>
    <xf numFmtId="0" fontId="1" fillId="2" borderId="0" xfId="0" applyFont="1" applyFill="1"/>
    <xf numFmtId="0" fontId="0" fillId="0" borderId="0" xfId="0"/>
    <xf numFmtId="0" fontId="25" fillId="0" borderId="0" xfId="0" applyFont="1" applyAlignment="1">
      <alignment horizontal="center"/>
    </xf>
    <xf numFmtId="0" fontId="28" fillId="0" borderId="0" xfId="0" applyFont="1" applyAlignment="1">
      <alignment horizontal="center"/>
    </xf>
    <xf numFmtId="0" fontId="28" fillId="0" borderId="24" xfId="0" applyFont="1" applyBorder="1" applyAlignment="1">
      <alignment horizontal="center"/>
    </xf>
    <xf numFmtId="0" fontId="3" fillId="3" borderId="25"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22" fillId="3" borderId="25" xfId="0" applyFont="1" applyFill="1" applyBorder="1" applyAlignment="1">
      <alignment horizontal="center" vertical="center"/>
    </xf>
    <xf numFmtId="0" fontId="3" fillId="3" borderId="25" xfId="0" applyFont="1" applyFill="1" applyBorder="1" applyAlignment="1">
      <alignment horizontal="center"/>
    </xf>
    <xf numFmtId="0" fontId="3" fillId="3" borderId="4" xfId="0" applyFont="1" applyFill="1" applyBorder="1" applyAlignment="1">
      <alignment horizontal="center"/>
    </xf>
    <xf numFmtId="0" fontId="3" fillId="3" borderId="9" xfId="0" applyFont="1" applyFill="1" applyBorder="1" applyAlignment="1">
      <alignment horizontal="center"/>
    </xf>
    <xf numFmtId="0" fontId="7" fillId="0" borderId="0" xfId="0" applyFont="1" applyAlignment="1">
      <alignment horizontal="center"/>
    </xf>
    <xf numFmtId="0" fontId="7" fillId="7" borderId="6" xfId="0" applyFont="1" applyFill="1" applyBorder="1" applyAlignment="1">
      <alignment horizontal="center"/>
    </xf>
    <xf numFmtId="0" fontId="14" fillId="0" borderId="7" xfId="0" applyFont="1" applyBorder="1"/>
  </cellXfs>
  <cellStyles count="1">
    <cellStyle name="Normal" xfId="0" builtinId="0"/>
  </cellStyles>
  <dxfs count="1514">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0000FF"/>
          <bgColor rgb="FF0000FF"/>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theme="5"/>
          <bgColor theme="5"/>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bgColor rgb="FFFFC7CE"/>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5700"/>
      </font>
      <fill>
        <patternFill>
          <bgColor rgb="FFFFEB9C"/>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5700"/>
      </font>
      <fill>
        <patternFill>
          <bgColor rgb="FFFFEB9C"/>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5700"/>
      </font>
      <fill>
        <patternFill>
          <bgColor rgb="FFFFEB9C"/>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patternType="solid">
          <fgColor rgb="FFC6EFCE"/>
          <bgColor rgb="FFC6EFCE"/>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7B7B7B"/>
          <bgColor rgb="FF7B7B7B"/>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5700"/>
      </font>
      <fill>
        <patternFill>
          <bgColor rgb="FFFFEB9C"/>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ont>
        <color rgb="FF9C5700"/>
      </font>
      <fill>
        <patternFill>
          <bgColor rgb="FFFFEB9C"/>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2239676</xdr:colOff>
      <xdr:row>1</xdr:row>
      <xdr:rowOff>0</xdr:rowOff>
    </xdr:from>
    <xdr:ext cx="1628775" cy="1028700"/>
    <xdr:pic>
      <xdr:nvPicPr>
        <xdr:cNvPr id="2" name="image1.png">
          <a:extLst>
            <a:ext uri="{FF2B5EF4-FFF2-40B4-BE49-F238E27FC236}">
              <a16:creationId xmlns:a16="http://schemas.microsoft.com/office/drawing/2014/main" id="{41839292-B2DA-4872-ADCF-10B0051FF130}"/>
            </a:ext>
          </a:extLst>
        </xdr:cNvPr>
        <xdr:cNvPicPr preferRelativeResize="0"/>
      </xdr:nvPicPr>
      <xdr:blipFill>
        <a:blip xmlns:r="http://schemas.openxmlformats.org/officeDocument/2006/relationships" r:embed="rId1" cstate="print"/>
        <a:stretch>
          <a:fillRect/>
        </a:stretch>
      </xdr:blipFill>
      <xdr:spPr>
        <a:xfrm>
          <a:off x="6682136" y="190500"/>
          <a:ext cx="1628775" cy="1028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2041556</xdr:colOff>
      <xdr:row>1</xdr:row>
      <xdr:rowOff>7620</xdr:rowOff>
    </xdr:from>
    <xdr:ext cx="1628775" cy="1028700"/>
    <xdr:pic>
      <xdr:nvPicPr>
        <xdr:cNvPr id="2" name="image1.png">
          <a:extLst>
            <a:ext uri="{FF2B5EF4-FFF2-40B4-BE49-F238E27FC236}">
              <a16:creationId xmlns:a16="http://schemas.microsoft.com/office/drawing/2014/main" id="{67BE4D19-8516-4F9F-B4C2-7350DA741D0A}"/>
            </a:ext>
          </a:extLst>
        </xdr:cNvPr>
        <xdr:cNvPicPr preferRelativeResize="0"/>
      </xdr:nvPicPr>
      <xdr:blipFill>
        <a:blip xmlns:r="http://schemas.openxmlformats.org/officeDocument/2006/relationships" r:embed="rId1" cstate="print"/>
        <a:stretch>
          <a:fillRect/>
        </a:stretch>
      </xdr:blipFill>
      <xdr:spPr>
        <a:xfrm>
          <a:off x="6285896" y="198120"/>
          <a:ext cx="1628775" cy="1028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2597816</xdr:colOff>
      <xdr:row>0</xdr:row>
      <xdr:rowOff>137160</xdr:rowOff>
    </xdr:from>
    <xdr:ext cx="1628775" cy="1028700"/>
    <xdr:pic>
      <xdr:nvPicPr>
        <xdr:cNvPr id="2" name="image1.png">
          <a:extLst>
            <a:ext uri="{FF2B5EF4-FFF2-40B4-BE49-F238E27FC236}">
              <a16:creationId xmlns:a16="http://schemas.microsoft.com/office/drawing/2014/main" id="{0641EF61-5FF7-4BC1-A4E0-6E639EC673D9}"/>
            </a:ext>
          </a:extLst>
        </xdr:cNvPr>
        <xdr:cNvPicPr preferRelativeResize="0"/>
      </xdr:nvPicPr>
      <xdr:blipFill>
        <a:blip xmlns:r="http://schemas.openxmlformats.org/officeDocument/2006/relationships" r:embed="rId1" cstate="print"/>
        <a:stretch>
          <a:fillRect/>
        </a:stretch>
      </xdr:blipFill>
      <xdr:spPr>
        <a:xfrm>
          <a:off x="6293516" y="137160"/>
          <a:ext cx="1628775" cy="1028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2679789</xdr:colOff>
      <xdr:row>1</xdr:row>
      <xdr:rowOff>76200</xdr:rowOff>
    </xdr:from>
    <xdr:ext cx="1628775" cy="1028700"/>
    <xdr:pic>
      <xdr:nvPicPr>
        <xdr:cNvPr id="2" name="image1.png">
          <a:extLst>
            <a:ext uri="{FF2B5EF4-FFF2-40B4-BE49-F238E27FC236}">
              <a16:creationId xmlns:a16="http://schemas.microsoft.com/office/drawing/2014/main" id="{2D9AEA26-6792-4115-9305-3238963F6718}"/>
            </a:ext>
          </a:extLst>
        </xdr:cNvPr>
        <xdr:cNvPicPr preferRelativeResize="0"/>
      </xdr:nvPicPr>
      <xdr:blipFill>
        <a:blip xmlns:r="http://schemas.openxmlformats.org/officeDocument/2006/relationships" r:embed="rId1" cstate="print"/>
        <a:stretch>
          <a:fillRect/>
        </a:stretch>
      </xdr:blipFill>
      <xdr:spPr>
        <a:xfrm>
          <a:off x="6299289" y="266700"/>
          <a:ext cx="1628775" cy="10287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2727727</xdr:colOff>
      <xdr:row>1</xdr:row>
      <xdr:rowOff>24533</xdr:rowOff>
    </xdr:from>
    <xdr:ext cx="1628775" cy="1028700"/>
    <xdr:pic>
      <xdr:nvPicPr>
        <xdr:cNvPr id="2" name="image1.png">
          <a:extLst>
            <a:ext uri="{FF2B5EF4-FFF2-40B4-BE49-F238E27FC236}">
              <a16:creationId xmlns:a16="http://schemas.microsoft.com/office/drawing/2014/main" id="{F7AEAB69-2F0B-433F-8D13-D5EEAE9911EA}"/>
            </a:ext>
          </a:extLst>
        </xdr:cNvPr>
        <xdr:cNvPicPr preferRelativeResize="0"/>
      </xdr:nvPicPr>
      <xdr:blipFill>
        <a:blip xmlns:r="http://schemas.openxmlformats.org/officeDocument/2006/relationships" r:embed="rId1" cstate="print"/>
        <a:stretch>
          <a:fillRect/>
        </a:stretch>
      </xdr:blipFill>
      <xdr:spPr>
        <a:xfrm>
          <a:off x="6347227" y="215033"/>
          <a:ext cx="1628775" cy="10287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2329528</xdr:colOff>
      <xdr:row>0</xdr:row>
      <xdr:rowOff>0</xdr:rowOff>
    </xdr:from>
    <xdr:ext cx="1628775" cy="1028700"/>
    <xdr:pic>
      <xdr:nvPicPr>
        <xdr:cNvPr id="2" name="image1.png">
          <a:extLst>
            <a:ext uri="{FF2B5EF4-FFF2-40B4-BE49-F238E27FC236}">
              <a16:creationId xmlns:a16="http://schemas.microsoft.com/office/drawing/2014/main" id="{ADC9AF87-7291-4146-8E2B-6512463ADCC8}"/>
            </a:ext>
          </a:extLst>
        </xdr:cNvPr>
        <xdr:cNvPicPr preferRelativeResize="0"/>
      </xdr:nvPicPr>
      <xdr:blipFill>
        <a:blip xmlns:r="http://schemas.openxmlformats.org/officeDocument/2006/relationships" r:embed="rId1" cstate="print"/>
        <a:stretch>
          <a:fillRect/>
        </a:stretch>
      </xdr:blipFill>
      <xdr:spPr>
        <a:xfrm>
          <a:off x="6002368" y="0"/>
          <a:ext cx="1628775" cy="10287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Y-AUG%202023%20MASTERS%20DRAFT%20EXAMINATION%20TIME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T"/>
    </sheetNames>
    <sheetDataSet>
      <sheetData sheetId="0">
        <row r="13">
          <cell r="B13" t="str">
            <v>DAY</v>
          </cell>
          <cell r="C13" t="str">
            <v>TIME</v>
          </cell>
          <cell r="D13" t="str">
            <v>ROOM</v>
          </cell>
        </row>
        <row r="14">
          <cell r="B14">
            <v>45143</v>
          </cell>
          <cell r="C14" t="str">
            <v>9.00am - 12.00pm</v>
          </cell>
          <cell r="D14" t="str">
            <v>TC 1-5:1-6;1-7:1-8</v>
          </cell>
        </row>
        <row r="15">
          <cell r="B15">
            <v>45143</v>
          </cell>
          <cell r="C15" t="str">
            <v>9.00am - 12.00pm</v>
          </cell>
          <cell r="D15" t="str">
            <v>TC 1-5:1-6;1-7:1-8</v>
          </cell>
        </row>
        <row r="16">
          <cell r="B16">
            <v>45143</v>
          </cell>
          <cell r="C16" t="str">
            <v>9.00am - 12.00pm</v>
          </cell>
          <cell r="D16" t="str">
            <v>TC 1-5:1-6;1-7:1-8</v>
          </cell>
        </row>
        <row r="17">
          <cell r="B17">
            <v>45143</v>
          </cell>
          <cell r="C17" t="str">
            <v>9.00am - 12.00pm</v>
          </cell>
          <cell r="D17" t="str">
            <v>TC 1-5:1-6;1-7:1-8</v>
          </cell>
        </row>
        <row r="18">
          <cell r="B18">
            <v>45143</v>
          </cell>
          <cell r="C18" t="str">
            <v>9.00am - 12.00pm</v>
          </cell>
          <cell r="D18" t="str">
            <v>TC 1-5:1-6;1-7:1-8</v>
          </cell>
        </row>
        <row r="19">
          <cell r="B19" t="str">
            <v>DAY</v>
          </cell>
          <cell r="C19" t="str">
            <v>TIME</v>
          </cell>
          <cell r="D19" t="str">
            <v>ROOM</v>
          </cell>
        </row>
        <row r="20">
          <cell r="B20">
            <v>45144</v>
          </cell>
          <cell r="C20" t="str">
            <v>9.00am - 12.00pm</v>
          </cell>
          <cell r="D20" t="str">
            <v>TC 1-5:1-6;1-7:1-8</v>
          </cell>
        </row>
        <row r="21">
          <cell r="B21">
            <v>45144</v>
          </cell>
          <cell r="C21" t="str">
            <v>9.00am - 12.00pm</v>
          </cell>
          <cell r="D21" t="str">
            <v>TC 1-5:1-6;1-7:1-8</v>
          </cell>
        </row>
        <row r="22">
          <cell r="B22">
            <v>45144</v>
          </cell>
          <cell r="C22" t="str">
            <v>9.00am - 12.00pm</v>
          </cell>
          <cell r="D22" t="str">
            <v>TC 1-5:1-6;1-7:1-8</v>
          </cell>
        </row>
        <row r="23">
          <cell r="B23" t="str">
            <v>DAY</v>
          </cell>
          <cell r="C23" t="str">
            <v>TIME</v>
          </cell>
          <cell r="D23" t="str">
            <v>ROOM</v>
          </cell>
        </row>
        <row r="24">
          <cell r="B24">
            <v>45145</v>
          </cell>
          <cell r="C24" t="str">
            <v>5.00pm - 8.00pm</v>
          </cell>
          <cell r="D24" t="str">
            <v>TBA</v>
          </cell>
        </row>
        <row r="25">
          <cell r="B25">
            <v>45145</v>
          </cell>
          <cell r="C25" t="str">
            <v>5.00pm - 8.00pm</v>
          </cell>
          <cell r="D25" t="str">
            <v>TBA</v>
          </cell>
        </row>
        <row r="26">
          <cell r="B26">
            <v>45145</v>
          </cell>
          <cell r="C26" t="str">
            <v>5.00pm - 8.00pm</v>
          </cell>
          <cell r="D26" t="str">
            <v>TBA</v>
          </cell>
        </row>
        <row r="27">
          <cell r="B27">
            <v>45145</v>
          </cell>
          <cell r="C27" t="str">
            <v>5.00pm - 8.00pm</v>
          </cell>
          <cell r="D27" t="str">
            <v>TBA</v>
          </cell>
        </row>
        <row r="28">
          <cell r="B28">
            <v>45145</v>
          </cell>
          <cell r="C28" t="str">
            <v>5.00pm - 8.00pm</v>
          </cell>
          <cell r="D28" t="str">
            <v>TBA</v>
          </cell>
        </row>
        <row r="29">
          <cell r="B29">
            <v>45145</v>
          </cell>
          <cell r="C29" t="str">
            <v>5.00pm - 8.00pm</v>
          </cell>
          <cell r="D29" t="str">
            <v>TBA</v>
          </cell>
        </row>
        <row r="30">
          <cell r="B30">
            <v>45145</v>
          </cell>
          <cell r="C30" t="str">
            <v>5.00pm - 8.00pm</v>
          </cell>
          <cell r="D30" t="str">
            <v>TBA</v>
          </cell>
        </row>
        <row r="31">
          <cell r="B31">
            <v>45145</v>
          </cell>
          <cell r="C31" t="str">
            <v>5.00pm - 8.00pm</v>
          </cell>
          <cell r="D31" t="str">
            <v>TBA</v>
          </cell>
        </row>
        <row r="32">
          <cell r="B32">
            <v>45145</v>
          </cell>
          <cell r="C32" t="str">
            <v>5.00pm - 8.00pm</v>
          </cell>
          <cell r="D32" t="str">
            <v>TBA</v>
          </cell>
        </row>
        <row r="33">
          <cell r="B33">
            <v>45145</v>
          </cell>
          <cell r="C33" t="str">
            <v>5.00pm - 8.00pm</v>
          </cell>
          <cell r="D33" t="str">
            <v>TBA</v>
          </cell>
        </row>
        <row r="34">
          <cell r="B34" t="str">
            <v>DAY</v>
          </cell>
          <cell r="C34" t="str">
            <v>TIME</v>
          </cell>
          <cell r="D34" t="str">
            <v>ROOM</v>
          </cell>
        </row>
        <row r="35">
          <cell r="B35">
            <v>45147</v>
          </cell>
          <cell r="C35" t="str">
            <v>5.00pm - 8.00pm</v>
          </cell>
          <cell r="D35" t="str">
            <v>TBA</v>
          </cell>
        </row>
        <row r="36">
          <cell r="B36">
            <v>45147</v>
          </cell>
          <cell r="C36" t="str">
            <v>5.00pm - 8.00pm</v>
          </cell>
          <cell r="D36" t="str">
            <v>TBA</v>
          </cell>
        </row>
        <row r="37">
          <cell r="B37">
            <v>45147</v>
          </cell>
          <cell r="C37" t="str">
            <v>5.00pm - 8.00pm</v>
          </cell>
          <cell r="D37" t="str">
            <v>TBA</v>
          </cell>
        </row>
        <row r="38">
          <cell r="B38">
            <v>45147</v>
          </cell>
          <cell r="C38" t="str">
            <v>5.00pm - 8.00pm</v>
          </cell>
          <cell r="D38" t="str">
            <v>TBA</v>
          </cell>
        </row>
        <row r="39">
          <cell r="B39">
            <v>45147</v>
          </cell>
          <cell r="C39" t="str">
            <v>5.00pm - 8.00pm</v>
          </cell>
          <cell r="D39" t="str">
            <v>TBA</v>
          </cell>
        </row>
        <row r="40">
          <cell r="B40">
            <v>45147</v>
          </cell>
          <cell r="C40" t="str">
            <v>5.00pm - 8.00pm</v>
          </cell>
          <cell r="D40" t="str">
            <v>TBA</v>
          </cell>
        </row>
        <row r="41">
          <cell r="B41">
            <v>45147</v>
          </cell>
          <cell r="C41" t="str">
            <v>5.00pm - 8.00pm</v>
          </cell>
          <cell r="D41" t="str">
            <v>TBA</v>
          </cell>
        </row>
        <row r="42">
          <cell r="B42">
            <v>45147</v>
          </cell>
          <cell r="C42" t="str">
            <v>5.00pm - 8.00pm</v>
          </cell>
          <cell r="D42" t="str">
            <v>TBA</v>
          </cell>
        </row>
        <row r="43">
          <cell r="B43" t="str">
            <v>DAY</v>
          </cell>
          <cell r="C43" t="str">
            <v>TIME</v>
          </cell>
          <cell r="D43" t="str">
            <v>ROOM</v>
          </cell>
        </row>
        <row r="44">
          <cell r="B44">
            <v>45149</v>
          </cell>
          <cell r="C44" t="str">
            <v>5.00pm - 8.00pm</v>
          </cell>
          <cell r="D44" t="str">
            <v>TBA</v>
          </cell>
        </row>
        <row r="45">
          <cell r="B45">
            <v>45149</v>
          </cell>
          <cell r="C45" t="str">
            <v>5.00pm - 8.00pm</v>
          </cell>
          <cell r="D45" t="str">
            <v>TBA</v>
          </cell>
        </row>
        <row r="46">
          <cell r="B46">
            <v>45149</v>
          </cell>
          <cell r="C46" t="str">
            <v>5.00pm - 8.00pm</v>
          </cell>
          <cell r="D46" t="str">
            <v>TBA</v>
          </cell>
        </row>
        <row r="47">
          <cell r="B47">
            <v>45149</v>
          </cell>
          <cell r="C47" t="str">
            <v>5.00pm - 8.00pm</v>
          </cell>
          <cell r="D47" t="str">
            <v>TBA</v>
          </cell>
        </row>
        <row r="48">
          <cell r="B48">
            <v>45149</v>
          </cell>
          <cell r="C48" t="str">
            <v>5.00pm - 8.00pm</v>
          </cell>
          <cell r="D48" t="str">
            <v>TBA</v>
          </cell>
        </row>
        <row r="49">
          <cell r="B49">
            <v>45149</v>
          </cell>
          <cell r="C49" t="str">
            <v>5.00pm - 8.00pm</v>
          </cell>
          <cell r="D49" t="str">
            <v>TBA</v>
          </cell>
        </row>
        <row r="50">
          <cell r="B50">
            <v>45149</v>
          </cell>
          <cell r="C50" t="str">
            <v>5.00pm - 8.00pm</v>
          </cell>
          <cell r="D50" t="str">
            <v>TBA</v>
          </cell>
        </row>
        <row r="51">
          <cell r="B51">
            <v>45149</v>
          </cell>
          <cell r="C51" t="str">
            <v>5.00pm - 8.00pm</v>
          </cell>
          <cell r="D51" t="str">
            <v>TBA</v>
          </cell>
        </row>
        <row r="52">
          <cell r="B52" t="str">
            <v>DAY</v>
          </cell>
          <cell r="C52" t="str">
            <v>TIME</v>
          </cell>
          <cell r="D52" t="str">
            <v>ROOM</v>
          </cell>
        </row>
        <row r="53">
          <cell r="B53">
            <v>45150</v>
          </cell>
          <cell r="C53" t="str">
            <v>9.00am - 12.00pm</v>
          </cell>
          <cell r="D53" t="str">
            <v>TC 1-5:1-6;1-7:1-8</v>
          </cell>
        </row>
        <row r="54">
          <cell r="B54">
            <v>45150</v>
          </cell>
          <cell r="C54" t="str">
            <v>9.00am - 12.00pm</v>
          </cell>
          <cell r="D54" t="str">
            <v>TC 1-5:1-6;1-7:1-8</v>
          </cell>
        </row>
        <row r="55">
          <cell r="B55">
            <v>45150</v>
          </cell>
          <cell r="C55" t="str">
            <v>9.00am - 12.00pm</v>
          </cell>
          <cell r="D55" t="str">
            <v>TC 1-5:1-6;1-7:1-8</v>
          </cell>
        </row>
        <row r="56">
          <cell r="B56">
            <v>45150</v>
          </cell>
          <cell r="C56" t="str">
            <v>2.00pm - 5.00pm</v>
          </cell>
          <cell r="D56" t="str">
            <v>TC 1-5:1-6;1-7:1-8</v>
          </cell>
        </row>
        <row r="57">
          <cell r="B57">
            <v>45150</v>
          </cell>
          <cell r="C57" t="str">
            <v>2.00pm - 5.00pm</v>
          </cell>
          <cell r="D57" t="str">
            <v>TC 1-5:1-6;1-7:1-8</v>
          </cell>
        </row>
        <row r="58">
          <cell r="B58">
            <v>45150</v>
          </cell>
          <cell r="C58" t="str">
            <v>2.00pm - 5.00pm</v>
          </cell>
          <cell r="D58" t="str">
            <v>TC 1-5:1-6;1-7:1-8</v>
          </cell>
        </row>
        <row r="59">
          <cell r="B59" t="str">
            <v>DAY</v>
          </cell>
          <cell r="C59" t="str">
            <v>TIME</v>
          </cell>
          <cell r="D59" t="str">
            <v>ROOM</v>
          </cell>
        </row>
        <row r="60">
          <cell r="B60">
            <v>45151</v>
          </cell>
          <cell r="C60" t="str">
            <v>9.00am - 12.00pm</v>
          </cell>
          <cell r="D60" t="str">
            <v>TC 1-5:1-6;1-7:1-8</v>
          </cell>
        </row>
        <row r="61">
          <cell r="B61">
            <v>45151</v>
          </cell>
          <cell r="C61" t="str">
            <v>9.00am - 12.00pm</v>
          </cell>
          <cell r="D61" t="str">
            <v>TC 1-5:1-6;1-7:1-8</v>
          </cell>
        </row>
        <row r="62">
          <cell r="B62">
            <v>45151</v>
          </cell>
          <cell r="C62" t="str">
            <v>9.00am - 12.00pm</v>
          </cell>
          <cell r="D62" t="str">
            <v>TC 1-5:1-6;1-7:1-8</v>
          </cell>
        </row>
        <row r="63">
          <cell r="B63" t="str">
            <v>DAY</v>
          </cell>
          <cell r="C63" t="str">
            <v>TIME</v>
          </cell>
          <cell r="D63" t="str">
            <v>ROOM</v>
          </cell>
        </row>
        <row r="64">
          <cell r="B64">
            <v>45152</v>
          </cell>
          <cell r="C64" t="str">
            <v>5.00pm - 8.00pm</v>
          </cell>
          <cell r="D64" t="str">
            <v>TBA</v>
          </cell>
        </row>
        <row r="65">
          <cell r="B65">
            <v>45152</v>
          </cell>
          <cell r="C65" t="str">
            <v>5.00pm - 8.00pm</v>
          </cell>
          <cell r="D65" t="str">
            <v>TBA</v>
          </cell>
        </row>
        <row r="66">
          <cell r="B66">
            <v>45152</v>
          </cell>
          <cell r="C66" t="str">
            <v>5.00pm - 8.00pm</v>
          </cell>
          <cell r="D66" t="str">
            <v>TBA</v>
          </cell>
        </row>
        <row r="67">
          <cell r="B67">
            <v>45152</v>
          </cell>
          <cell r="C67" t="str">
            <v>5.00pm - 8.00pm</v>
          </cell>
          <cell r="D67" t="str">
            <v>TBA</v>
          </cell>
        </row>
        <row r="68">
          <cell r="B68">
            <v>45152</v>
          </cell>
          <cell r="C68" t="str">
            <v>5.00pm - 8.00pm</v>
          </cell>
          <cell r="D68" t="str">
            <v>TBA</v>
          </cell>
        </row>
        <row r="69">
          <cell r="B69">
            <v>45152</v>
          </cell>
          <cell r="C69" t="str">
            <v>5.00pm - 8.00pm</v>
          </cell>
          <cell r="D69" t="str">
            <v>TBA</v>
          </cell>
        </row>
        <row r="70">
          <cell r="B70">
            <v>45152</v>
          </cell>
          <cell r="C70" t="str">
            <v>5.00pm - 8.00pm</v>
          </cell>
          <cell r="D70" t="str">
            <v>TBA</v>
          </cell>
        </row>
        <row r="71">
          <cell r="B71">
            <v>45152</v>
          </cell>
          <cell r="C71" t="str">
            <v>5.00pm - 8.00pm</v>
          </cell>
          <cell r="D71" t="str">
            <v>TBA</v>
          </cell>
        </row>
        <row r="72">
          <cell r="B72" t="str">
            <v>DAY</v>
          </cell>
          <cell r="C72" t="str">
            <v>TIME</v>
          </cell>
          <cell r="D72" t="str">
            <v>ROOM</v>
          </cell>
        </row>
        <row r="73">
          <cell r="B73">
            <v>45154</v>
          </cell>
          <cell r="C73" t="str">
            <v>5.00pm - 8.00pm</v>
          </cell>
          <cell r="D73" t="str">
            <v>TBA</v>
          </cell>
        </row>
        <row r="74">
          <cell r="B74">
            <v>45154</v>
          </cell>
          <cell r="C74" t="str">
            <v>5.00pm - 8.00pm</v>
          </cell>
          <cell r="D74" t="str">
            <v>TBA</v>
          </cell>
        </row>
        <row r="75">
          <cell r="B75">
            <v>45154</v>
          </cell>
          <cell r="C75" t="str">
            <v>5.00pm - 8.00pm</v>
          </cell>
          <cell r="D75" t="str">
            <v>TBA</v>
          </cell>
        </row>
        <row r="76">
          <cell r="B76">
            <v>45154</v>
          </cell>
          <cell r="C76" t="str">
            <v>5.00pm - 8.00pm</v>
          </cell>
          <cell r="D76" t="str">
            <v>TBA</v>
          </cell>
        </row>
        <row r="77">
          <cell r="B77">
            <v>45154</v>
          </cell>
          <cell r="C77" t="str">
            <v>5.00pm - 8.00pm</v>
          </cell>
          <cell r="D77" t="str">
            <v>TBA</v>
          </cell>
        </row>
        <row r="78">
          <cell r="B78">
            <v>45154</v>
          </cell>
          <cell r="C78" t="str">
            <v>5.00pm - 8.00pm</v>
          </cell>
          <cell r="D78" t="str">
            <v>TBA</v>
          </cell>
        </row>
        <row r="79">
          <cell r="B79">
            <v>45154</v>
          </cell>
          <cell r="C79" t="str">
            <v>5.00pm - 8.00pm</v>
          </cell>
          <cell r="D79" t="str">
            <v>TBA</v>
          </cell>
        </row>
        <row r="80">
          <cell r="B80">
            <v>45154</v>
          </cell>
          <cell r="C80" t="str">
            <v>5.00pm - 8.00pm</v>
          </cell>
          <cell r="D80" t="str">
            <v>TBA</v>
          </cell>
        </row>
        <row r="81">
          <cell r="B81" t="str">
            <v>DAY</v>
          </cell>
          <cell r="C81" t="str">
            <v>TIME</v>
          </cell>
          <cell r="D81" t="str">
            <v>ROOM</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MAY-AUG%202023%20MASTERS%20DRAFT%20EXAMINATION%20TIMETABL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enovo" refreshedDate="45113.689668402774" refreshedVersion="8" recordCount="67" xr:uid="{00000000-000A-0000-FFFF-FFFF00000000}">
  <cacheSource type="worksheet">
    <worksheetSource ref="A13:K80" sheet="MASTER TT" r:id="rId2"/>
  </cacheSource>
  <cacheFields count="11">
    <cacheField name="DAY#" numFmtId="0">
      <sharedItems containsMixedTypes="1" containsNumber="1" containsInteger="1" minValue="1" maxValue="7" count="8">
        <n v="7"/>
        <n v="6"/>
        <s v="DAY#"/>
        <n v="3" u="1"/>
        <n v="4" u="1"/>
        <n v="2" u="1"/>
        <n v="1" u="1"/>
        <n v="5" u="1"/>
      </sharedItems>
    </cacheField>
    <cacheField name="DAY" numFmtId="164">
      <sharedItems containsDate="1" containsMixedTypes="1" minDate="2023-08-05T00:00:00" maxDate="2023-08-17T00:00:00"/>
    </cacheField>
    <cacheField name="TIME" numFmtId="0">
      <sharedItems containsBlank="1" count="48">
        <s v="9.00am - 12.00pm"/>
        <s v="TIME"/>
        <s v="5.00pm - 8.00pm"/>
        <s v="2.00pm - 5.00pm"/>
        <m u="1"/>
        <s v="1500-1700 HRS" u="1"/>
        <s v="1145-1445 HRS" u="1"/>
        <s v="1500-1800 HRS" u="1"/>
        <s v="1100-1330 HRS" u="1"/>
        <s v="1700-2030 HRS" u="1"/>
        <s v="0600-0800 HRS" u="1"/>
        <s v="1000-1200 HRS" u="1"/>
        <s v="0800-1030 HRS" u="1"/>
        <s v="1700-1900 HRS" u="1"/>
        <s v="1730-2030 HRS" u="1"/>
        <s v="1800-2000 HRS" u="1"/>
        <s v="1900- 2100HRS" u="1"/>
        <s v="1200-1400 HRS" u="1"/>
        <s v="N/A" u="1"/>
        <s v="1900-2100HRS" u="1"/>
        <s v="0900-1100 HRS" u="1"/>
        <s v="1200-1500 HRS" u="1"/>
        <s v="1200-1600 HRS" u="1"/>
        <s v="1400-1600 HRS" u="1"/>
        <s v="1500-1700 HRS " u="1"/>
        <s v="TBA_SPP" u="1"/>
        <s v="1400-1700 HRS" u="1"/>
        <s v="0745-1045 HRS" u="1"/>
        <s v="1400-1800 HRS" u="1"/>
        <s v="1600-1800 HRS" u="1"/>
        <s v="1030-1230 HRS" u="1"/>
        <s v="1800-2030 HRS" u="1"/>
        <s v="1600-1900 HRS" u="1"/>
        <s v="1730-1930 HRS" u="1"/>
        <s v="1030-1330 HRS" u="1"/>
        <s v="1100-1300 HRS" u="1"/>
        <s v="1700-2000 HRS" u="1"/>
        <s v="0800-1000 HRS" u="1"/>
        <s v="1100-1400 HRS" u="1"/>
        <s v="1700-2100 HRS" u="1"/>
        <s v="1730-2000 HRS" u="1"/>
        <s v="0800-1100 HRS" u="1"/>
        <s v="1100-1500 HRS" u="1"/>
        <s v="1400-1630 HRS" u="1"/>
        <s v="1300-1500 HRS" u="1"/>
        <s v="0800-1200 HRS" u="1"/>
        <s v="1100-1600 HRS" u="1"/>
        <s v="1300-1700 HRS" u="1"/>
      </sharedItems>
    </cacheField>
    <cacheField name="ROOM" numFmtId="0">
      <sharedItems/>
    </cacheField>
    <cacheField name="UNIT CODE" numFmtId="0">
      <sharedItems/>
    </cacheField>
    <cacheField name="UNIT NAME" numFmtId="0">
      <sharedItems/>
    </cacheField>
    <cacheField name="LECTURER" numFmtId="0">
      <sharedItems containsBlank="1" count="547">
        <s v="DR. CHRISTINE NANJALA"/>
        <s v="DR. EDWARD OWINO"/>
        <s v="DR. FIONA KORIR"/>
        <s v="DR. ROSE GATHII"/>
        <s v="DR. MICHAEL NJOGO"/>
        <s v="LECTURER"/>
        <s v="DR. FRED SPORTA"/>
        <s v="DR. GLADYS CHEROTICH"/>
        <s v="DR. NYATETE KENYANYA"/>
        <s v="DR. BRIGITTE OKONGA"/>
        <s v="DR. EZEKIEL AKWALU"/>
        <s v="DR. JACKSON NDOLO"/>
        <s v="DR. NICHOLUS  LETTING"/>
        <s v="DR. PETER NJUGUNA"/>
        <s v="DR. RODGERS OCHENGE"/>
        <s v="DR. WYCLIFFE NYARIBO"/>
        <s v="PROF. RENSON MUCHIRI"/>
        <s v="DR. ASENATH ONGUSO"/>
        <s v="DR. GLADYS BUNYASI"/>
        <s v="DR. GODFREY KYALO MAKAU"/>
        <s v="DR. IRUNGU MACHARIA"/>
        <s v="DR. LUCY WAMALWA"/>
        <s v="DR. PETER KARIUKI"/>
        <s v="DR. ALFRED KITHUSI"/>
        <s v="DR. BERNARD MUIA"/>
        <s v="DR. IBRAHIM TIRIMBA"/>
        <s v="DR. MARY MWANZIA"/>
        <s v="DR. REBECCA MUTIA"/>
        <s v="PROF. RICHARD SIMWA"/>
        <s v="PROF. SHADRACK JIRMA"/>
        <s v="DR. ABRAHAM ROTICH"/>
        <s v="DR. CAROLINE NTARA"/>
        <s v="PROF. DANSON MUSYOKI"/>
        <s v="DR. EDWARD KOBUTHI"/>
        <s v="DR. GABRIEL LAIBONI"/>
        <s v="PROF. JUAN"/>
        <s v="DR. ARANI WYCLIFFE"/>
        <s v="DR. JUNITER KWAMBOKA MOKUA"/>
        <s v="DR. SOLOMON LEMUNEN"/>
        <s v="DR. BILLIAH MAENDE"/>
        <s v="DR. FANICE WASWA"/>
        <s v="DR. JOEL OMUSEBE"/>
        <s v="DANIEL MWANZIA" u="1"/>
        <m u="1"/>
        <s v="JOHN MAINA" u="1"/>
        <s v="ELIUD LAGAT" u="1"/>
        <s v="DENNIS GICHUKI" u="1"/>
        <s v="JACKLINE KIMEMIA" u="1"/>
        <s v="DR. MARGARET NJIRU" u="1"/>
        <s v="MWANGI THOMAS MBOGO" u="1"/>
        <s v="DEBORAH MULI" u="1"/>
        <s v="ANNE NDUNG'U" u="1"/>
        <s v="ANDREW GROHNEY" u="1"/>
        <s v="WALTER ODHIAMBO" u="1"/>
        <s v="FRED OMONDI" u="1"/>
        <s v="MACKRED OCHIENG" u="1"/>
        <s v="EMMY C. ROTICH" u="1"/>
        <s v="OKEMWA OGWOKA" u="1"/>
        <s v="ANN NKIROTE" u="1"/>
        <s v="DOMTILA KOSGEY" u="1"/>
        <s v="JOYCE CHEBET KORIR" u="1"/>
        <s v="MUTIE WAMAITHA" u="1"/>
        <s v="HEDWIG OMBUNDA" u="1"/>
        <s v="DR. MARGARET MUREITHI" u="1"/>
        <s v="DR. ANNE MUNUKU" u="1"/>
        <s v="WINFRED SIKUKU" u="1"/>
        <s v="MICHAEL MUMMASSABBA WAMACHE" u="1"/>
        <s v="JESSEN KOGI" u="1"/>
        <s v="FRIDAH KARURI" u="1"/>
        <s v="JOSEPH SOITA" u="1"/>
        <s v="GEOFFREY RUMBE" u="1"/>
        <s v="DR. GRACE WANGARI KIIRU" u="1"/>
        <s v="GEORGE WAMAE" u="1"/>
        <s v="DR. DENNIS KABURU" u="1"/>
        <s v="LEMMY MUNENE" u="1"/>
        <s v="KIREMA MUTEMBEI" u="1"/>
        <s v="JOHN IRUNGU" u="1"/>
        <s v="JOHN KABUCHO" u="1"/>
        <s v="DUNCAN OWUOR" u="1"/>
        <s v="CHARLES BONVENTURE MALUNGU" u="1"/>
        <s v="JUSTUS MUTIA" u="1"/>
        <s v="GEOFFREY OCHIENG'" u="1"/>
        <s v="DR. SIRMA KORIR" u="1"/>
        <s v="FAITH GACHOKA" u="1"/>
        <s v="COLLINS ONDIEK" u="1"/>
        <s v="SHARON OLUTEYO" u="1"/>
        <s v="DR. HENRY MOMANYI" u="1"/>
        <s v="JULIET WAWIRA" u="1"/>
        <s v="DR. STEVE ONDIEKI NYANAMBA" u="1"/>
        <s v="GEORGE MWANGI" u="1"/>
        <s v="PROF. ALMADI OBERE" u="1"/>
        <s v="DR. LAWRENCE NDERU" u="1"/>
        <s v="LYDIAH MUMBI" u="1"/>
        <s v="MARGARET WAIRUMBI" u="1"/>
        <s v="ZTBA_SOB" u="1"/>
        <s v="JOSIAH MAROKO" u="1"/>
        <s v="WINNIE WAITITU" u="1"/>
        <s v="KEN JOSEPH MBUKI" u="1"/>
        <s v="BENARD CHOGI" u="1"/>
        <s v="KELVIN NJAGI" u="1"/>
        <s v="JOHN WAINAINA" u="1"/>
        <s v="RACHAEL KAMAU" u="1"/>
        <s v="SAMUEL MUTHEE KAMUNYA" u="1"/>
        <s v="MBOGO NJOROGE" u="1"/>
        <s v="BRIAN INDIMULI" u="1"/>
        <s v="SAMWEL GATHANGA" u="1"/>
        <s v="MOYI MESO" u="1"/>
        <s v="PAULUS ADAMBA" u="1"/>
        <s v="PAUL G. MAINA" u="1"/>
        <s v="EUNICE KETA" u="1"/>
        <s v="DR. MARY NASIBI" u="1"/>
        <s v="GEORGE WAINAINA" u="1"/>
        <s v="ROSALIA KAGENI" u="1"/>
        <s v="BIKO NYONGESA" u="1"/>
        <s v="KENNEDY KINYUA" u="1"/>
        <s v="SAPHIRA ACHIENG'" u="1"/>
        <s v="PURITY MUREITHI" u="1"/>
        <s v="ESTHER MAKORI" u="1"/>
        <s v="EMYLN NGWIRI" u="1"/>
        <s v="CATHERINE NJOKI" u="1"/>
        <s v="RICHARD KARANJA" u="1"/>
        <s v="DR. SALOME MWONGELI MUSAU" u="1"/>
        <s v="SIMON GITHINJI" u="1"/>
        <s v="JACKLINE MUIRURI" u="1"/>
        <s v="ERICK MAKORA" u="1"/>
        <s v="CHARLES RAMAINA" u="1"/>
        <s v="BERNARD ORIOKI" u="1"/>
        <s v="ALICE AKINYI" u="1"/>
        <s v="GRIFFIN KENGA" u="1"/>
        <s v="HENRY NZYOKA" u="1"/>
        <s v="JARED MOMANYI" u="1"/>
        <s v="ELIJAH MASENO" u="1"/>
        <s v="NJUGUNA ALEXANDER KAMAU" u="1"/>
        <s v="NANCY OKUMBE" u="1"/>
        <s v="SAMUEL WABUGA" u="1"/>
        <s v="DR. CHARLES GITHIRA WANYOIKE" u="1"/>
        <s v="DR. NDERITU KIHARA" u="1"/>
        <s v="ENOCK MAKORI" u="1"/>
        <s v="BENSON NGOBIA" u="1"/>
        <s v="DR. PRISCILLA GACHIGI" u="1"/>
        <s v="DR. JACKLINE OJIAMBO" u="1"/>
        <s v="DAVID KANYI" u="1"/>
        <s v="VIVIAN ARANGO" u="1"/>
        <s v="DR. ZIPPORAH OKOTH" u="1"/>
        <s v="DR. JACKSON NDUNG'U " u="1"/>
        <s v="HELLEN NJAGI" u="1"/>
        <s v="VICTOR NYAMIAKA" u="1"/>
        <s v="DENNIS KEMEI" u="1"/>
        <s v="TIMOTHY KANATHA" u="1"/>
        <s v="DR. GRACE MUSA" u="1"/>
        <s v="JAVED KANA" u="1"/>
        <s v="LILIAN A. OLICK" u="1"/>
        <s v="SHEILA MULINYA" u="1"/>
        <s v="DAN IMBEGA" u="1"/>
        <s v="DAVID AMOLLO" u="1"/>
        <s v="DR. ABRAHAM MATHEKA" u="1"/>
        <s v="MONICAH OCHIENG" u="1"/>
        <s v="DAMARIS MUSEMBI" u="1"/>
        <s v="DANIEL KASILI" u="1"/>
        <s v="DUNCAN MARAGIA" u="1"/>
        <s v="EMILLY ADHIAMBO" u="1"/>
        <s v="PIUS NYAWANDE" u="1"/>
        <s v="ISAIH OBIRI" u="1"/>
        <s v="KENNETH CHEBELYON" u="1"/>
        <s v="DANIEL WABWIRE" u="1"/>
        <s v="FRIDAH GAKII" u="1"/>
        <s v="REBECCA MUNUHE" u="1"/>
        <s v="ZTBA_SOT" u="1"/>
        <s v="MOSES ADAMA" u="1"/>
        <s v="DOROTHY OBALLA" u="1"/>
        <s v="PATRICK YEGON" u="1"/>
        <s v="STEPHEN NAMISI" u="1"/>
        <s v="JOSEPH THIONG'O" u="1"/>
        <s v="JAMES MURIGI" u="1"/>
        <s v="THEOPHILUS AKAL" u="1"/>
        <s v="KAROLLE KAHINGO" u="1"/>
        <s v="DR. SUSAN GITIMU" u="1"/>
        <s v="JEREMIAH MUNIU" u="1"/>
        <s v="DR. JACKSON NDUNG'U" u="1"/>
        <s v="ROY WAFULA" u="1"/>
        <s v="SAMMY KITULA" u="1"/>
        <s v="ENG. ERASTUS MWONGERA" u="1"/>
        <s v="STEPHEN DAVID KIOKO" u="1"/>
        <s v="DR. GABRIEL KAMAU" u="1"/>
        <s v="JOSEPH MWANGI" u="1"/>
        <s v="DR. FANON ANANDA" u="1"/>
        <s v="JOB CHEGE" u="1"/>
        <s v="DR. PETER OMAE" u="1"/>
        <s v="ZTBA_SOE" u="1"/>
        <s v="JAMES THUKU" u="1"/>
        <s v="JACKSON KAMAU " u="1"/>
        <s v="TRIZAH KAMANJA" u="1"/>
        <s v="DR. KATHANDIKA IGUNA" u="1"/>
        <s v="JOSEPHINE WANG'OMBE" u="1"/>
        <s v="RICHARD KITHUKA" u="1"/>
        <s v="SALOME MUSE" u="1"/>
        <s v="DINDI ADIKINYI" u="1"/>
        <s v="JOHN NJIRU" u="1"/>
        <s v="ALBERT OCHIENG'" u="1"/>
        <s v="DR. DAVID KIRIMI" u="1"/>
        <s v="AUSTIN INGUNSA MILABI _x000a_" u="1"/>
        <s v="STEPHEN OKWANY" u="1"/>
        <s v="NICHOLAS SIKALLY" u="1"/>
        <s v="JANE GITAU" u="1"/>
        <s v="DR. JUSTUS BARASA MAENDE" u="1"/>
        <s v="ANNE WANJIRU KAROKI" u="1"/>
        <s v="JAMES KIARIE" u="1"/>
        <s v="JOHN KIMOTHO" u="1"/>
        <s v="EDWIN OMOL" u="1"/>
        <s v="ANN MACHARIA" u="1"/>
        <s v="PHESTUS MASINDE" u="1"/>
        <s v="SILAS TEMBA" u="1"/>
        <s v="PHILISTER OBWANGI" u="1"/>
        <s v="DR. KEN OTIENO" u="1"/>
        <s v="JOSHUA ONDU" u="1"/>
        <s v="CELESTINE WANDABUSI" u="1"/>
        <s v="DR. MUTWIRI NATHAN MWENDA" u="1"/>
        <s v="EUPHRINE UBAGA" u="1"/>
        <s v="JACKSON KAMAU" u="1"/>
        <s v="NORAH OKUNGU" u="1"/>
        <s v="AGNESS NINDI" u="1"/>
        <s v="PETER KIARIE" u="1"/>
        <s v="ANDREW RORI" u="1"/>
        <s v="BENJAMIN MUTUNGI" u="1"/>
        <s v="MALACH OSORO" u="1"/>
        <s v="PHILIP MWENJA MBUGUA" u="1"/>
        <s v="CARDEN ADEMBO" u="1"/>
        <s v="PHILIP NJORE" u="1"/>
        <s v="EZEKIEL KURIA" u="1"/>
        <s v="DR. KEVIN MUGOYE" u="1"/>
        <s v="AUDREY KUBWA" u="1"/>
        <s v="DR. CECILIA IRERI" u="1"/>
        <s v="ISAAC GACHUIGA" u="1"/>
        <s v="NORAH NJOKI" u="1"/>
        <s v="DR. EMMANUEL SHIKUKU" u="1"/>
        <s v="LYDIA WANDIRI" u="1"/>
        <s v="STEPHEN MWANGANGI" u="1"/>
        <s v="DR. ZIPPORA OKOTH" u="1"/>
        <s v="MBUGUA FRANCIS NDUNG'U" u="1"/>
        <s v="DR. ARGAN WEKESA" u="1"/>
        <s v="PAVEL SIGU" u="1"/>
        <s v="DR. JACQUELINE OJIAMBO" u="1"/>
        <s v="MARTIN WAWERU" u="1"/>
        <s v="DAVID OPONDO" u="1"/>
        <s v="ERICK ODUOL" u="1"/>
        <s v="LINET MUTEGI" u="1"/>
        <s v="DESMOND MWANGI WAIRIMU" u="1"/>
        <s v="RISPAH KHAMONYI" u="1"/>
        <s v="WILLIAM ODONGO OYIEYO" u="1"/>
        <s v="KENNEDY KALALI" u="1"/>
        <s v="JACKSON KIMANI" u="1"/>
        <s v="DR. JANE MAITHYA" u="1"/>
        <s v="NICHOLAS MURIITHI" u="1"/>
        <s v="DR. STEVE GITHAIGA" u="1"/>
        <s v="MUO CHARLES" u="1"/>
        <s v="NANCY NJOROGE" u="1"/>
        <s v="CINDY KAGWIRIA" u="1"/>
        <s v="BEATRICE WEKHE" u="1"/>
        <s v="HALSON OGETO NYABERI" u="1"/>
        <s v="MERCY GUANDARU" u="1"/>
        <s v="LINUS ALOO" u="1"/>
        <s v="ALICE MUIA" u="1"/>
        <s v="GRACE WAMBUI GATHUA" u="1"/>
        <s v="CLINTON WEBO" u="1"/>
        <s v="NICHODEMUS AKETCH" u="1"/>
        <s v="JOHN OYARO" u="1"/>
        <s v="ELIZABETH THIGA" u="1"/>
        <s v="NICHOLAS NJIRU" u="1"/>
        <s v="BETTY KABUNGO" u="1"/>
        <s v="BENJAMIN KINUTHIA" u="1"/>
        <s v="DR. EUNICE MWANGI" u="1"/>
        <s v="GABRIEL NJOROGE NJUGUNA" u="1"/>
        <s v="DR. JANE NJURU" u="1"/>
        <s v="JENNIFER GACHUKIA" u="1"/>
        <s v="FRIDAH KIOKO" u="1"/>
        <s v="ROSEMARY WAIGWE" u="1"/>
        <s v="DR. MARY MBII" u="1"/>
        <s v="FELISTAS KAMANDE" u="1"/>
        <s v="DR. RACHEAL M. MBURU" u="1"/>
        <s v="GEOFFREY NJUGUNA" u="1"/>
        <s v="PATRICK MURIUKI" u="1"/>
        <s v="DR. JOHN WANYOIKE" u="1"/>
        <s v="ROGERS ABONG'O" u="1"/>
        <s v="SAMUEL MUCHUGU" u="1"/>
        <s v="KILLION AMOLLO" u="1"/>
        <s v="PURITY MUTONYI" u="1"/>
        <s v="ELIJAH NYAKUNDI" u="1"/>
        <s v="JUSTIN ONYANDO" u="1"/>
        <s v="DR. STEPHEN NJENGA" u="1"/>
        <s v="DOMINIC ONG'ONDO OCHOI" u="1"/>
        <s v="ELTON KIPKORIR LANGAT" u="1"/>
        <s v="CHARLES NDEGWA" u="1"/>
        <s v="JOSHUA OMANYO" u="1"/>
        <s v="PERIS WAIRIMU" u="1"/>
        <s v="MILKA NYAGUTHII MAINA" u="1"/>
        <s v="EDWIN KIPKEMOI LIMO" u="1"/>
        <s v="JOSHUA NYANGIDI" u="1"/>
        <s v="CHARLES KYENGO" u="1"/>
        <s v="SALUME MUSE" u="1"/>
        <s v="SUKI WANZA" u="1"/>
        <s v="JOEL CHEGE" u="1"/>
        <s v="RUTH MULI" u="1"/>
        <s v="DAVID MARAGU" u="1"/>
        <s v="EVALYNE HAGOI" u="1"/>
        <s v="ERIC KIBIGO" u="1"/>
        <s v="JOSEPH GITARI" u="1"/>
        <s v="GEORGE KARIUKI" u="1"/>
        <s v="MATTHEWS AYAL" u="1"/>
        <s v="TIMOTHY KAGIRI KUIYAKI" u="1"/>
        <s v="RAPHAEL AGONG" u="1"/>
        <s v="JANE MASAA" u="1"/>
        <s v="PATRICK MISAWA" u="1"/>
        <s v="WANJIKU NJUGUNA" u="1"/>
        <s v="POLLYNE MUTUNGA" u="1"/>
        <s v="BEATRICE ODERA" u="1"/>
        <s v="SALOME MASINDE" u="1"/>
        <s v="MICHAEL KANG'ETHE" u="1"/>
        <s v="PETER INGANGA BULUMA" u="1"/>
        <s v="MARYGORETTY CHEPNG'ETICH" u="1"/>
        <s v="DOROTHY MUTUNGA" u="1"/>
        <s v="DR. LUCY MBURU" u="1"/>
        <s v="DR. DECKILLAH OMUKOBA" u="1"/>
        <s v="DOROTHY MUTUA" u="1"/>
        <s v="JOSEPH KURIA" u="1"/>
        <s v="NGIGI STANLEY MUGA" u="1"/>
        <s v="NICHOLAS LUFUMBU OMIDO" u="1"/>
        <s v="MILKAH NJUGUNA" u="1"/>
        <s v="ELPHAS LITSALITSA" u="1"/>
        <s v="EDWIN WANJURU" u="1"/>
        <s v="ERNEST MADARA" u="1"/>
        <s v="PETER WAIRAGU" u="1"/>
        <s v="TRACY NG'ETHE" u="1"/>
        <s v="KEZIAH WANJIKU" u="1"/>
        <s v="DR. FLORENCE MIIMA" u="1"/>
        <s v="JAPHETH MUTUA" u="1"/>
        <s v="GRACE MUKAMI" u="1"/>
        <s v="ISSAR ARMAN" u="1"/>
        <s v="TERESIAH WANJIRU" u="1"/>
        <s v="GIDEON GATERO" u="1"/>
        <s v="NELLIE NGANGA" u="1"/>
        <s v="PATRICK GIKAI NGUGI" u="1"/>
        <s v="DORAH OSOK" u="1"/>
        <s v="OPETU BAHATI" u="1"/>
        <s v="LUCY WACUKA MWAURA" u="1"/>
        <s v="MICHAELNG'NG'A" u="1"/>
        <s v="MARTIN KIBE" u="1"/>
        <s v="DR. MARK CHETAMBE" u="1"/>
        <s v="RICHARD KAMAMI" u="1"/>
        <s v="DR. RACHAEL KIBUKU" u="1"/>
        <s v="ENOS WANGETTE" u="1"/>
        <s v="PROF. SIMON NGIGI" u="1"/>
        <s v="JOSELYN MUTENDE" u="1"/>
        <s v="GEORGE GITHOGE" u="1"/>
        <s v="DANCUN OWOUR" u="1"/>
        <s v="WAFULA ERICK MIKE" u="1"/>
        <s v="CHRIS NJOGU" u="1"/>
        <s v="ANDREW LEVI" u="1"/>
        <s v="MICHAEL NG'ANG'A THIGA" u="1"/>
        <s v="CAROLINE CHEBET" u="1"/>
        <s v="CAROLINE THIGA" u="1"/>
        <s v="ALEX ODONGO" u="1"/>
        <s v="PETER GIKUBU" u="1"/>
        <s v="ERIC MOGIRE" u="1"/>
        <s v="MARTIN OKUDO" u="1"/>
        <s v="DR. JOSEPHAT KYALO" u="1"/>
        <s v="LINDA OMBOGO" u="1"/>
        <s v="MAURICE OUMA" u="1"/>
        <s v="MOUREEN MMBEYI" u="1"/>
        <s v="BRENDA JUMA" u="1"/>
        <s v="ALICE KAMAU" u="1"/>
        <s v="DR. DOROTHY MWATHI" u="1"/>
        <s v="STEPHEN WAWERU" u="1"/>
        <s v="MARGARET KARUITHA" u="1"/>
        <s v="REGINA NJOROGE" u="1"/>
        <s v="JANVAN MUNYOKI" u="1"/>
        <s v="JOHN OGUTU" u="1"/>
        <s v="CHRIS NDAMBUKI" u="1"/>
        <s v="DR. MICHAEL MUMA" u="1"/>
        <s v="ZACHARIA MONDA" u="1"/>
        <s v="DAISY CHEPKEMOI" u="1"/>
        <s v="GABRIEL NYABUTO" u="1"/>
        <s v="JOSHUA KITI" u="1"/>
        <s v="DR. TONY ODUOR" u="1"/>
        <s v="LUKE MBOM" u="1"/>
        <s v="DANIEL MWANZA" u="1"/>
        <s v="CHRIS MAYAKA" u="1"/>
        <s v="PHYLIS MURANI" u="1"/>
        <s v="CATHERINE GACHIRI" u="1"/>
        <s v="DR. CARREN CHEPNGETICH" u="1"/>
        <s v="DR. MWAI KARIUKI" u="1"/>
        <s v="MERCELINE ATIENO" u="1"/>
        <s v="DANIEL MWAURA" u="1"/>
        <s v="MILLICENT WACHIURI" u="1"/>
        <s v="DR. WALTER OWINO" u="1"/>
        <s v="OKETCH PETER ODHIAMBO" u="1"/>
        <s v="GODFREY MAINA" u="1"/>
        <s v="FREDRICK OCHIENG" u="1"/>
        <s v="JAMES BWIRE" u="1"/>
        <s v="HARON TINEGA" u="1"/>
        <s v="LAMECH ANG'ILA" u="1"/>
        <s v="CATHERINE GATARI" u="1"/>
        <s v="ESTHER NJENGA" u="1"/>
        <s v="AUSTIN MAKUNGU" u="1"/>
        <s v="GEORGE ONYANGO" u="1"/>
        <s v="JAMES NJAMA" u="1"/>
        <s v="JANET OKARA" u="1"/>
        <s v="WINIFRED OKONG'O" u="1"/>
        <s v="MERAB OMONDI" u="1"/>
        <s v="PERIS MWANIKI" u="1"/>
        <s v="SUPERVISORS" u="1"/>
        <s v="WYCLIFF OMBUKI" u="1"/>
        <s v="ROSE ANN NDUTA" u="1"/>
        <s v="PROF. JOSHUA BAGAKA'S" u="1"/>
        <s v="ZIPPORAH MUNENE" u="1"/>
        <s v="EDWARD GURA" u="1"/>
        <s v="GEORGE OMANYA" u="1"/>
        <s v="LAWRENCE THUKU" u="1"/>
        <s v="ANGELICA GITONGA" u="1"/>
        <s v="RICHARD MUGO" u="1"/>
        <s v="DAVID AKOO" u="1"/>
        <s v="STEPHEN MUTISO" u="1"/>
        <s v="DR. JANET ONYANGO" u="1"/>
        <s v="BEATRICE KAGUCIA" u="1"/>
        <s v="DR. SIMON MWENDIA" u="1"/>
        <s v="ISAAC OKOLA" u="1"/>
        <s v="LILIAN CHEGE" u="1"/>
        <s v="ANTHONY OSOME" u="1"/>
        <s v="CONRAD AKELLO" u="1"/>
        <s v="DR. GORDON OMENYA" u="1"/>
        <s v="MERCY MUKANI" u="1"/>
        <s v="DENNIS MUTHUI" u="1"/>
        <s v="MILKA MAINA" u="1"/>
        <s v="ANTHONY AHINDU" u="1"/>
        <s v="DOMINIC NGALA" u="1"/>
        <s v="PENINA KAMAU" u="1"/>
        <s v="EDWIN KIMANI" u="1"/>
        <s v="JACKLINE SHANGA" u="1"/>
        <s v="CALVINS ODHIAMBO" u="1"/>
        <s v="KEVIN WANYANGI" u="1"/>
        <s v="DR. EDWARD ONYANGO" u="1"/>
        <s v="CLIVE ONSOMU" u="1"/>
        <s v="SARAH MUTHONI" u="1"/>
        <s v="LEVINA ONDENGE" u="1"/>
        <s v="DR. JAMES MURUNGA" u="1"/>
        <s v="HANNAH WANYOIKE" u="1"/>
        <s v="FRANCIS KIVUVA" u="1"/>
        <s v="BONIFACE KYENGE" u="1"/>
        <s v="JAMES OYOO" u="1"/>
        <s v="STEPHEN KIOKO DAVID" u="1"/>
        <s v="PROF. PATRICK OGAO" u="1"/>
        <s v="ANITA KIVULU" u="1"/>
        <s v="DOUGLAS NYAKUNDI" u="1"/>
        <s v="MOVINE TONOGO" u="1"/>
        <s v="DR. ROSE KAWIRA" u="1"/>
        <s v="JOHN SAGIMO" u="1"/>
        <s v="SIMON MACHARIA" u="1"/>
        <s v="MANDALI NAMBALE LEVY" u="1"/>
        <s v="VERILE OPILO" u="1"/>
        <s v="SAMUELWABUGA" u="1"/>
        <s v="DR. ANN WAMATHAI" u="1"/>
        <s v="DR. CATHERINE KANANA" u="1"/>
        <s v="DR. MOKAYA ORIKU NICODEMUS" u="1"/>
        <s v="SAPHIRA ACHIENG" u="1"/>
        <s v="RICHARD GICHARU" u="1"/>
        <s v="MICHAEL OSANO OKODA" u="1"/>
        <s v="LEONARD WANYAMA" u="1"/>
        <s v="EDWARD MUJUKA" u="1"/>
        <s v="JOSEPH BARONGO" u="1"/>
        <s v="EMILY OKOTH" u="1"/>
        <s v="DR. IGNATIUS NYAGA" u="1"/>
        <s v="DR. BEDAN KINYANJUI" u="1"/>
        <s v="SHEILA MIRENJA" u="1"/>
        <s v="JANE GITAHI" u="1"/>
        <s v="DR. ANTHONY MWAI" u="1"/>
        <s v="DAVID AJIKI" u="1"/>
        <s v="ESTON KWACH" u="1"/>
        <s v="AMOS MUSEMBI" u="1"/>
        <s v="ELIJAH WEKESA" u="1"/>
        <s v="STEPHEN OKELLO" u="1"/>
        <s v="AUSTIN INGUNSA MILABI_x000a_" u="1"/>
        <s v="EDWARD MATIBA" u="1"/>
        <s v="JOHNSTONE MAINA" u="1"/>
        <s v="DR. FRANCIS MUTEGI" u="1"/>
        <s v="DR. MARGARET MWAURA" u="1"/>
        <s v="MICHAEL WANJALA" u="1"/>
        <s v="GEORGE OBOP" u="1"/>
        <s v="CLINTON KIHIMA" u="1"/>
        <s v="TOM MATWETWE" u="1"/>
        <s v="GLADYS MANGE" u="1"/>
        <s v="SOLOMON MAINA" u="1"/>
        <s v="PROF. CAROLYNE OMULANDO" u="1"/>
        <s v="VALERIE ODHIAMBO" u="1"/>
        <s v="FRANCIS KIOKO KIMEU" u="1"/>
        <s v="JAMES OTUTO" u="1"/>
        <s v="SYLVIA WAMBUGU" u="1"/>
        <s v="DR. SIMON NJOGU" u="1"/>
        <s v="JAMES MBAO" u="1"/>
        <s v="BENSON NJONGORO" u="1"/>
        <s v="FRANK TUTU" u="1"/>
        <s v="ALULU LILY" u="1"/>
        <s v="TIRUS MAINA" u="1"/>
        <s v="DOMINIC OJWANG" u="1"/>
        <s v="ANTHONY MULINGE" u="1"/>
        <s v="SARAH MASESE" u="1"/>
        <s v="FAUSTIN MWINZI" u="1"/>
        <s v="ISAIAH WERE" u="1"/>
        <s v="EDWARD NDEGWA" u="1"/>
        <s v="CHRISTINE MWANG'OMBE" u="1"/>
        <s v="DOCTOR GONGERA" u="1"/>
        <s v="ALFRED SANDAY" u="1"/>
        <s v="KNOWLES ONWONGA" u="1"/>
        <s v="DR. EUNICE NGINA WANDIGA" u="1"/>
        <s v="FREDRICK LEVA" u="1"/>
        <s v="GABRIEL WAWERU" u="1"/>
        <s v="DR. DORCAS WAMBUGU" u="1"/>
        <s v="JECTON ANYANGO" u="1"/>
        <s v="MARION WANGUI" u="1"/>
        <s v="FRANKLIN OYOSA" u="1"/>
        <s v="EUNICE GITIRI" u="1"/>
        <s v="DR. FRANCIS MWANGI" u="1"/>
        <s v="DOMINIC AMORO" u="1"/>
        <s v="EDWIN OWITI" u="1"/>
        <s v="LUCY AJWANG’ OTIENO" u="1"/>
        <s v="ANDREW GOVEDI KISANYANYA" u="1"/>
        <s v="FREDRICK KARIITHI GITHUI" u="1"/>
        <s v="VICTORIA LITALI" u="1"/>
        <s v="MOSES ATONGA" u="1"/>
        <s v="JULIUS WAMBUGU" u="1"/>
        <s v="RAPHAEL ONYANGO" u="1"/>
        <s v="GLENNE MORAA" u="1"/>
        <s v="PETER OGOLA" u="1"/>
        <s v="EVANS ONGULO" u="1"/>
        <s v="GODFREY OMONDI OCHOLA" u="1"/>
        <s v="NICHOLAS MUSAU MUTINDA" u="1"/>
        <s v="ERIC GITONGA" u="1"/>
        <s v="MATHEW MUCHIRI" u="1"/>
        <s v="RON MUHANDE" u="1"/>
        <s v="CHRISTOPHER OTIENO OYUECH" u="1"/>
        <s v="MUTEGI KITHAKA" u="1"/>
        <s v="MUSIKA FREDRICK" u="1"/>
        <s v="DR. GRACEANN KIMARU" u="1"/>
        <s v="FREDERICK MUSEE" u="1"/>
        <s v="MARIANA NJOROGE" u="1"/>
        <s v="CATHLEEN KARIANJAHI" u="1"/>
        <s v="STEPHEN GITHIO" u="1"/>
        <s v="DR. SUSAN KIMOTHO" u="1"/>
        <s v="DR. DUNCAN WAMBUGU" u="1"/>
      </sharedItems>
    </cacheField>
    <cacheField name="CLASS SIZE" numFmtId="0">
      <sharedItems containsBlank="1" containsMixedTypes="1" containsNumber="1" containsInteger="1" minValue="5" maxValue="44"/>
    </cacheField>
    <cacheField name="PROGRAM" numFmtId="0">
      <sharedItems/>
    </cacheField>
    <cacheField name="MODE" numFmtId="0">
      <sharedItems/>
    </cacheField>
    <cacheField name="CAMPU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
  <r>
    <x v="0"/>
    <d v="2023-08-05T00:00:00"/>
    <x v="0"/>
    <s v="TC 1-5:1-6;1-7:1-8"/>
    <s v="MFE 510"/>
    <s v="ADVANCED MICRO ECONOMICS"/>
    <x v="0"/>
    <n v="28"/>
    <s v="MSC COMM"/>
    <s v="WKD"/>
    <s v="MAIN"/>
  </r>
  <r>
    <x v="0"/>
    <d v="2023-08-05T00:00:00"/>
    <x v="0"/>
    <s v="TC 1-5:1-6;1-7:1-8"/>
    <s v="MGT 6013"/>
    <s v="RESEARCH METHODS"/>
    <x v="1"/>
    <n v="18"/>
    <s v="MBA CM"/>
    <s v="WKD"/>
    <s v="MAIN"/>
  </r>
  <r>
    <x v="0"/>
    <d v="2023-08-05T00:00:00"/>
    <x v="0"/>
    <s v="TC 1-5:1-6;1-7:1-8"/>
    <s v="MFA 510"/>
    <s v="AUDITING AND ASSURANCE"/>
    <x v="2"/>
    <n v="32"/>
    <s v="MSC COMM"/>
    <s v="WKD"/>
    <s v="MAIN"/>
  </r>
  <r>
    <x v="0"/>
    <d v="2023-08-05T00:00:00"/>
    <x v="0"/>
    <s v="TC 1-5:1-6;1-7:1-8"/>
    <s v="MFD 015"/>
    <s v="HUMAN CAPITAL DEVELOPMENT"/>
    <x v="3"/>
    <n v="42"/>
    <s v="MSC DF"/>
    <s v="WKD"/>
    <s v="MAIN"/>
  </r>
  <r>
    <x v="1"/>
    <d v="2023-08-05T00:00:00"/>
    <x v="0"/>
    <s v="TC 1-5:1-6;1-7:1-8"/>
    <s v="MSF 508"/>
    <s v="PORTFOLIO MANAGEMENT"/>
    <x v="4"/>
    <n v="31"/>
    <s v="MSC COMM"/>
    <s v="WKD"/>
    <s v="MAIN"/>
  </r>
  <r>
    <x v="2"/>
    <s v="DAY"/>
    <x v="1"/>
    <s v="ROOM"/>
    <s v="UNIT CODE"/>
    <s v="UNIT NAME"/>
    <x v="5"/>
    <s v="CLASS SIZE"/>
    <s v="PROGRAM"/>
    <s v="MODE"/>
    <s v="CAMPUS"/>
  </r>
  <r>
    <x v="0"/>
    <d v="2023-08-06T00:00:00"/>
    <x v="0"/>
    <s v="TC 1-5:1-6;1-7:1-8"/>
    <s v="MFD 012"/>
    <s v="FINANCIAL REPORTING &amp; ACCOUNTABILITY"/>
    <x v="6"/>
    <n v="42"/>
    <s v="MSC DF"/>
    <s v="WKD"/>
    <s v="MAIN"/>
  </r>
  <r>
    <x v="0"/>
    <d v="2023-08-06T00:00:00"/>
    <x v="0"/>
    <s v="TC 1-5:1-6;1-7:1-8"/>
    <s v="FIN 5013"/>
    <s v="MICROFINANCE THEORIES AND PRACTICE"/>
    <x v="7"/>
    <n v="37"/>
    <s v="MBA CM"/>
    <s v="WKD"/>
    <s v="MAIN"/>
  </r>
  <r>
    <x v="0"/>
    <d v="2023-08-06T00:00:00"/>
    <x v="0"/>
    <s v="TC 1-5:1-6;1-7:1-8"/>
    <s v="MSF 506"/>
    <s v="ADVANCED THEORY OF FINANCE"/>
    <x v="8"/>
    <n v="31"/>
    <s v="MSC COMM"/>
    <s v="WKD"/>
    <s v="MAIN"/>
  </r>
  <r>
    <x v="2"/>
    <s v="DAY"/>
    <x v="1"/>
    <s v="ROOM"/>
    <s v="UNIT CODE"/>
    <s v="UNIT NAME"/>
    <x v="5"/>
    <s v="CLASS SIZE"/>
    <s v="PROGRAM"/>
    <s v="MODE"/>
    <s v="CAMPUS"/>
  </r>
  <r>
    <x v="0"/>
    <d v="2023-08-07T00:00:00"/>
    <x v="2"/>
    <s v="TBA"/>
    <s v="MKT 601"/>
    <s v="GLOBAL MARKETING STRATEGY"/>
    <x v="9"/>
    <n v="9"/>
    <s v="MBA MARKETING"/>
    <s v="PT"/>
    <s v="TOWN"/>
  </r>
  <r>
    <x v="0"/>
    <d v="2023-08-07T00:00:00"/>
    <x v="2"/>
    <s v="TBA"/>
    <s v="MGT 6013"/>
    <s v="RESEARCH METHODS"/>
    <x v="1"/>
    <n v="18"/>
    <s v="MBA CM"/>
    <s v="PT"/>
    <s v="TOWN"/>
  </r>
  <r>
    <x v="0"/>
    <d v="2023-08-07T00:00:00"/>
    <x v="2"/>
    <s v="TBA"/>
    <s v="PSM 602"/>
    <s v="OPERATIONS PLANNING AND EXECUTION"/>
    <x v="10"/>
    <n v="10"/>
    <s v="MBA PROC"/>
    <s v="PT"/>
    <s v="TOWN"/>
  </r>
  <r>
    <x v="0"/>
    <d v="2023-08-07T00:00:00"/>
    <x v="2"/>
    <s v="TBA"/>
    <s v="SCM 5011"/>
    <s v="NATIONAL AND INTERNATIONAL LOGISTICS"/>
    <x v="11"/>
    <n v="35"/>
    <s v="MBA CM"/>
    <s v="PT"/>
    <s v="TOWN"/>
  </r>
  <r>
    <x v="0"/>
    <d v="2023-08-07T00:00:00"/>
    <x v="2"/>
    <s v="TBA"/>
    <s v="KMI 603"/>
    <s v="THEORY &amp; PRACTICE OF INNOVATION MANAGEMENT"/>
    <x v="12"/>
    <n v="10"/>
    <s v="MSC KM"/>
    <s v="PT"/>
    <s v="TOWN"/>
  </r>
  <r>
    <x v="0"/>
    <d v="2023-08-07T00:00:00"/>
    <x v="2"/>
    <s v="TBA"/>
    <s v="MSF 506"/>
    <s v="ADVANCED THEORY OF FINANCE"/>
    <x v="13"/>
    <n v="34"/>
    <s v="MSC FIN_ACC"/>
    <s v="PT"/>
    <s v="TOWN"/>
  </r>
  <r>
    <x v="0"/>
    <d v="2023-08-07T00:00:00"/>
    <x v="2"/>
    <s v="TBA"/>
    <s v="MSF 506"/>
    <s v="ADVANCED THEORY OF FINANCE"/>
    <x v="13"/>
    <m/>
    <s v="MSC COMM"/>
    <s v="PT"/>
    <s v="KITENGELA"/>
  </r>
  <r>
    <x v="0"/>
    <d v="2023-08-07T00:00:00"/>
    <x v="2"/>
    <s v="TBA"/>
    <s v="MFI 604"/>
    <s v="ECONOMETRICS II"/>
    <x v="14"/>
    <n v="36"/>
    <s v="MSC FIN_INV"/>
    <s v="PT"/>
    <s v="TOWN"/>
  </r>
  <r>
    <x v="0"/>
    <d v="2023-08-07T00:00:00"/>
    <x v="2"/>
    <s v="TBA"/>
    <s v="HRM 603"/>
    <s v=" HUMAN RESOURCE MANAGEMENT"/>
    <x v="15"/>
    <n v="15"/>
    <s v="MBA HRM"/>
    <s v="PT"/>
    <s v="TOWN"/>
  </r>
  <r>
    <x v="0"/>
    <d v="2023-08-07T00:00:00"/>
    <x v="2"/>
    <s v="TBA"/>
    <s v="MSF 502"/>
    <s v="ECONOMETRICS I"/>
    <x v="16"/>
    <n v="40"/>
    <s v="MSC FIN_INV"/>
    <s v="PT"/>
    <s v="TOWN"/>
  </r>
  <r>
    <x v="2"/>
    <s v="DAY"/>
    <x v="1"/>
    <s v="ROOM"/>
    <s v="UNIT CODE"/>
    <s v="UNIT NAME"/>
    <x v="5"/>
    <s v="CLASS SIZE"/>
    <s v="PROGRAM"/>
    <s v="MODE"/>
    <s v="CAMPUS"/>
  </r>
  <r>
    <x v="0"/>
    <d v="2023-08-09T00:00:00"/>
    <x v="2"/>
    <s v="TBA"/>
    <s v="HRM 601"/>
    <s v="HUMAN RESOURCE SEMINAR"/>
    <x v="17"/>
    <n v="16"/>
    <s v="MBA HRM"/>
    <s v="PT"/>
    <s v="TOWN"/>
  </r>
  <r>
    <x v="0"/>
    <d v="2023-08-09T00:00:00"/>
    <x v="2"/>
    <s v="TBA"/>
    <s v="MFA 510"/>
    <s v="AUDITING AND ASSURANCE"/>
    <x v="2"/>
    <n v="37"/>
    <s v="MSC FIN_ACC"/>
    <s v="PT"/>
    <s v="TOWN"/>
  </r>
  <r>
    <x v="0"/>
    <d v="2023-08-09T00:00:00"/>
    <x v="2"/>
    <s v="TBA"/>
    <s v="FIN 5013"/>
    <s v="MICROFINANCE THEORIES AND PRACTICE"/>
    <x v="18"/>
    <n v="37"/>
    <s v="MBA CM"/>
    <s v="PT"/>
    <s v="TOWN"/>
  </r>
  <r>
    <x v="0"/>
    <d v="2023-08-09T00:00:00"/>
    <x v="2"/>
    <s v="TBA"/>
    <s v="KMI 604"/>
    <s v="KNOWLEDGE MANAGEMENT TECHNOLOGIES"/>
    <x v="19"/>
    <n v="10"/>
    <s v="MSC KM"/>
    <s v="PT"/>
    <s v="TOWN"/>
  </r>
  <r>
    <x v="0"/>
    <d v="2023-08-09T00:00:00"/>
    <x v="2"/>
    <s v="TBA"/>
    <s v="MSF 504"/>
    <s v="MONEY AND BANKING"/>
    <x v="20"/>
    <n v="37"/>
    <s v="MSC FIN_INV"/>
    <s v="PT"/>
    <s v="TOWN"/>
  </r>
  <r>
    <x v="0"/>
    <d v="2023-08-09T00:00:00"/>
    <x v="2"/>
    <s v="TBA"/>
    <s v="PSM 603"/>
    <s v="DECISION MODELS FOR SUPPLY CHAIN MANAGEMENT"/>
    <x v="11"/>
    <n v="10"/>
    <s v="MBA PROC"/>
    <s v="PT"/>
    <s v="TOWN"/>
  </r>
  <r>
    <x v="0"/>
    <d v="2023-08-09T00:00:00"/>
    <x v="2"/>
    <s v="TBA"/>
    <s v="MKT 602"/>
    <s v="MARKETING MANAGEMENT"/>
    <x v="21"/>
    <n v="9"/>
    <s v="MBA MARKETING"/>
    <s v="PT"/>
    <s v="TOWN"/>
  </r>
  <r>
    <x v="0"/>
    <d v="2023-08-09T00:00:00"/>
    <x v="2"/>
    <s v="TBA"/>
    <s v="MSF 602"/>
    <s v="MERGERS AND ACQUISITION"/>
    <x v="22"/>
    <n v="8"/>
    <s v="MSC COMM"/>
    <s v="PT"/>
    <s v="KITENGELA"/>
  </r>
  <r>
    <x v="2"/>
    <s v="DAY"/>
    <x v="1"/>
    <s v="ROOM"/>
    <s v="UNIT CODE"/>
    <s v="UNIT NAME"/>
    <x v="5"/>
    <s v="CLASS SIZE"/>
    <s v="PROGRAM"/>
    <s v="MODE"/>
    <s v="CAMPUS"/>
  </r>
  <r>
    <x v="0"/>
    <d v="2023-08-11T00:00:00"/>
    <x v="2"/>
    <s v="TBA"/>
    <s v="KMI 605"/>
    <s v="LEADERSHIP AND CULTURE"/>
    <x v="23"/>
    <n v="10"/>
    <s v="MSC KM"/>
    <s v="PT"/>
    <s v="TOWN"/>
  </r>
  <r>
    <x v="0"/>
    <d v="2023-08-11T00:00:00"/>
    <x v="2"/>
    <s v="TBA"/>
    <s v="MKT 605"/>
    <s v="STRATEGIC BRAND MANAGEMENT"/>
    <x v="24"/>
    <n v="9"/>
    <s v="MBA MARKETING"/>
    <s v="PT"/>
    <s v="TOWN"/>
  </r>
  <r>
    <x v="0"/>
    <d v="2023-08-11T00:00:00"/>
    <x v="2"/>
    <s v="TBA"/>
    <s v="MSF 509"/>
    <s v="MULTI NATIONAL FINANCE"/>
    <x v="25"/>
    <m/>
    <s v="MSC FIN_ACC"/>
    <s v="PT"/>
    <s v="TOWN"/>
  </r>
  <r>
    <x v="0"/>
    <d v="2023-08-11T00:00:00"/>
    <x v="2"/>
    <s v="TBA"/>
    <s v="MSF 509"/>
    <s v="MULTI NATIONAL FINANCE"/>
    <x v="25"/>
    <n v="32"/>
    <s v="MSC COMM"/>
    <s v="PT"/>
    <s v="KITENGELA"/>
  </r>
  <r>
    <x v="0"/>
    <d v="2023-08-11T00:00:00"/>
    <x v="2"/>
    <s v="TBA"/>
    <s v="HRM 604"/>
    <s v="STRATEGIC PROJECT MANAGEMENT"/>
    <x v="26"/>
    <n v="16"/>
    <s v="MBA HRM"/>
    <s v="PT"/>
    <s v="TOWN"/>
  </r>
  <r>
    <x v="0"/>
    <d v="2023-08-11T00:00:00"/>
    <x v="2"/>
    <s v="TBA"/>
    <s v="PSM 604"/>
    <s v="DISTRIBUTION LOGISTICS"/>
    <x v="27"/>
    <n v="10"/>
    <s v="MBA PROC"/>
    <s v="PT"/>
    <s v="TOWN"/>
  </r>
  <r>
    <x v="0"/>
    <d v="2023-08-11T00:00:00"/>
    <x v="2"/>
    <s v="TBA"/>
    <s v="MSF 505"/>
    <s v="DERIVATIVE PRICING"/>
    <x v="28"/>
    <n v="36"/>
    <s v="MSC FIN_INV"/>
    <s v="PT"/>
    <s v="TOWN"/>
  </r>
  <r>
    <x v="0"/>
    <d v="2023-08-11T00:00:00"/>
    <x v="2"/>
    <s v="TBA"/>
    <s v="LAW 6011"/>
    <s v="CORPORATE LAW AND GOVERNANCE"/>
    <x v="29"/>
    <n v="10"/>
    <s v="MBA CM"/>
    <s v="PT"/>
    <s v="TOWN"/>
  </r>
  <r>
    <x v="2"/>
    <s v="DAY"/>
    <x v="1"/>
    <s v="ROOM"/>
    <s v="UNIT CODE"/>
    <s v="UNIT NAME"/>
    <x v="5"/>
    <s v="CLASS SIZE"/>
    <s v="PROGRAM"/>
    <s v="MODE"/>
    <s v="CAMPUS"/>
  </r>
  <r>
    <x v="0"/>
    <d v="2023-08-12T00:00:00"/>
    <x v="0"/>
    <s v="TC 1-5:1-6;1-7:1-8"/>
    <s v="MFD 011"/>
    <s v="ENTREPRENEURSHIPS FOR DEVELOPMENT"/>
    <x v="30"/>
    <n v="42"/>
    <s v="MSC DF"/>
    <s v="WKD"/>
    <s v="MAIN"/>
  </r>
  <r>
    <x v="0"/>
    <d v="2023-08-12T00:00:00"/>
    <x v="0"/>
    <s v="TC 1-5:1-6;1-7:1-8"/>
    <s v="IBM 5011"/>
    <s v="INTERNATIONAL BUSINESS MANAGEMENT"/>
    <x v="31"/>
    <n v="27"/>
    <s v="MBA CM"/>
    <s v="WKD"/>
    <s v="MAIN"/>
  </r>
  <r>
    <x v="0"/>
    <d v="2023-08-12T00:00:00"/>
    <x v="0"/>
    <s v="TC 1-5:1-6;1-7:1-8"/>
    <s v="MSF 507"/>
    <s v="ADVANCED CORPORATE FINANCE"/>
    <x v="32"/>
    <n v="7"/>
    <s v="MSC COMM"/>
    <s v="WKD"/>
    <s v="MAIN"/>
  </r>
  <r>
    <x v="0"/>
    <d v="2023-08-12T00:00:00"/>
    <x v="3"/>
    <s v="TC 1-5:1-6;1-7:1-8"/>
    <s v="SCM 5011"/>
    <s v="NATIONAL AND INTERNATIONAL LOGISTICS"/>
    <x v="33"/>
    <n v="35"/>
    <s v="MBA CM"/>
    <s v="WKD"/>
    <s v="MAIN"/>
  </r>
  <r>
    <x v="0"/>
    <d v="2023-08-12T00:00:00"/>
    <x v="3"/>
    <s v="TC 1-5:1-6;1-7:1-8"/>
    <s v="MFI 602"/>
    <s v="MERGERS AND ACQUISITION"/>
    <x v="34"/>
    <n v="5"/>
    <s v="MSC COMM"/>
    <s v="WKD"/>
    <s v="MAIN"/>
  </r>
  <r>
    <x v="0"/>
    <d v="2023-08-12T00:00:00"/>
    <x v="3"/>
    <s v="TC 1-5:1-6;1-7:1-8"/>
    <s v="MFD 014"/>
    <s v="FINANCIAL SERVICE REGULATIONS"/>
    <x v="13"/>
    <n v="42"/>
    <s v="MSC DF"/>
    <s v="WKD"/>
    <s v="MAIN"/>
  </r>
  <r>
    <x v="2"/>
    <s v="DAY"/>
    <x v="1"/>
    <s v="ROOM"/>
    <s v="UNIT CODE"/>
    <s v="UNIT NAME"/>
    <x v="5"/>
    <s v="CLASS SIZE"/>
    <s v="PROGRAM"/>
    <s v="MODE"/>
    <s v="CAMPUS"/>
  </r>
  <r>
    <x v="0"/>
    <d v="2023-08-13T00:00:00"/>
    <x v="0"/>
    <s v="TC 1-5:1-6;1-7:1-8"/>
    <s v="MSF 509"/>
    <s v="MULTI NATIONAL FINANCE"/>
    <x v="25"/>
    <n v="33"/>
    <s v="MSC COMM"/>
    <s v="WKD"/>
    <s v="MAIN"/>
  </r>
  <r>
    <x v="0"/>
    <d v="2023-08-13T00:00:00"/>
    <x v="0"/>
    <s v="TC 1-5:1-6;1-7:1-8"/>
    <s v="MFD 013"/>
    <s v="GOVERNANCE &amp; ETHICS"/>
    <x v="35"/>
    <n v="44"/>
    <s v="MSC DF"/>
    <s v="WKD"/>
    <s v="MAIN"/>
  </r>
  <r>
    <x v="0"/>
    <d v="2023-08-13T00:00:00"/>
    <x v="0"/>
    <s v="TC 1-5:1-6;1-7:1-8"/>
    <s v="LAW 6011"/>
    <s v="CORPORATE LAW AND GOVERNANCE"/>
    <x v="29"/>
    <n v="10"/>
    <s v="MBA CM"/>
    <s v="WKD"/>
    <s v="MAIN"/>
  </r>
  <r>
    <x v="2"/>
    <s v="DAY"/>
    <x v="1"/>
    <s v="ROOM"/>
    <s v="UNIT CODE"/>
    <s v="UNIT NAME"/>
    <x v="5"/>
    <s v="CLASS SIZE"/>
    <s v="PROGRAM"/>
    <s v="MODE"/>
    <s v="CAMPUS"/>
  </r>
  <r>
    <x v="0"/>
    <d v="2023-08-14T00:00:00"/>
    <x v="2"/>
    <s v="TBA"/>
    <s v="PSM 605"/>
    <s v="SUPPLY CHAIN MODELS AND SYSTEMS"/>
    <x v="36"/>
    <n v="10"/>
    <s v="MBA PROC"/>
    <s v="PT"/>
    <s v="TOWN"/>
  </r>
  <r>
    <x v="0"/>
    <d v="2023-08-14T00:00:00"/>
    <x v="2"/>
    <s v="TBA"/>
    <s v="IBM 5011"/>
    <s v="INTERNATIONAL BUSINESS MANAGEMENT"/>
    <x v="31"/>
    <n v="27"/>
    <s v="MBA CM"/>
    <s v="PT"/>
    <s v="TOWN"/>
  </r>
  <r>
    <x v="0"/>
    <d v="2023-08-14T00:00:00"/>
    <x v="2"/>
    <s v="TBA"/>
    <s v="MKT 604"/>
    <s v="STRATEGIC MARKETING"/>
    <x v="37"/>
    <n v="9"/>
    <s v="MBA MARKETING"/>
    <s v="PT"/>
    <s v="TOWN"/>
  </r>
  <r>
    <x v="0"/>
    <d v="2023-08-14T00:00:00"/>
    <x v="2"/>
    <s v="TBA"/>
    <s v="MSF 501"/>
    <s v="CORPORATE GOVERNANCE AND ETHICS"/>
    <x v="26"/>
    <n v="36"/>
    <s v="MSC FIN_INV"/>
    <s v="PT"/>
    <s v="TOWN"/>
  </r>
  <r>
    <x v="0"/>
    <d v="2023-08-14T00:00:00"/>
    <x v="2"/>
    <s v="TBA"/>
    <s v="MSF 508"/>
    <s v="PORTFOLIO MANAGEMENT"/>
    <x v="4"/>
    <n v="36"/>
    <s v="MSC FIN_ACC"/>
    <s v="PT"/>
    <s v="TOWN"/>
  </r>
  <r>
    <x v="0"/>
    <d v="2023-08-14T00:00:00"/>
    <x v="2"/>
    <s v="TBA"/>
    <s v="MSF 508"/>
    <s v="PORTFOLIO MANAGEMENT"/>
    <x v="4"/>
    <m/>
    <s v="MSC COMM"/>
    <s v="PT"/>
    <s v="KITENGELA"/>
  </r>
  <r>
    <x v="0"/>
    <d v="2023-08-14T00:00:00"/>
    <x v="2"/>
    <s v="TBA"/>
    <s v="HRM 602"/>
    <s v="KNOWLEDGE MANAGEMENT"/>
    <x v="3"/>
    <n v="16"/>
    <s v="MBA HRM"/>
    <s v="PT"/>
    <s v="TOWN"/>
  </r>
  <r>
    <x v="0"/>
    <d v="2023-08-14T00:00:00"/>
    <x v="2"/>
    <s v="TBA"/>
    <s v="KMI 602"/>
    <s v="KNOWLEDGE SHARING AND COLLABORATION"/>
    <x v="38"/>
    <n v="10"/>
    <s v="MSC KM"/>
    <s v="PT"/>
    <s v="TOWN"/>
  </r>
  <r>
    <x v="2"/>
    <s v="DAY"/>
    <x v="1"/>
    <s v="ROOM"/>
    <s v="UNIT CODE"/>
    <s v="UNIT NAME"/>
    <x v="5"/>
    <s v="CLASS SIZE"/>
    <s v="PROGRAM"/>
    <s v="MODE"/>
    <s v="CAMPUS"/>
  </r>
  <r>
    <x v="0"/>
    <d v="2023-08-16T00:00:00"/>
    <x v="2"/>
    <s v="TBA"/>
    <s v="HRM 605"/>
    <s v="ORGANIZATIONAL DEV. &amp; CHANGE MANAGEMENT"/>
    <x v="39"/>
    <n v="16"/>
    <s v="MBA HRM"/>
    <s v="PT"/>
    <s v="TOWN"/>
  </r>
  <r>
    <x v="0"/>
    <d v="2023-08-16T00:00:00"/>
    <x v="2"/>
    <s v="TBA"/>
    <s v="MKT 603"/>
    <s v="MARKETING SEMINAR"/>
    <x v="31"/>
    <n v="9"/>
    <s v="MBA MARKETING"/>
    <s v="PT"/>
    <s v="TOWN"/>
  </r>
  <r>
    <x v="0"/>
    <d v="2023-08-16T00:00:00"/>
    <x v="2"/>
    <s v="TBA"/>
    <s v="KMI 601"/>
    <s v="BUSINESS RESEARCH METHODS"/>
    <x v="1"/>
    <m/>
    <s v="MSC KM"/>
    <s v="PT"/>
    <s v="TOWN"/>
  </r>
  <r>
    <x v="0"/>
    <d v="2023-08-16T00:00:00"/>
    <x v="2"/>
    <s v="TBA"/>
    <s v="MSF 503"/>
    <s v="RESEARCH METHODS"/>
    <x v="1"/>
    <m/>
    <s v="MSC FIN_INV"/>
    <s v="PT"/>
    <s v="TOWN"/>
  </r>
  <r>
    <x v="0"/>
    <d v="2023-08-16T00:00:00"/>
    <x v="2"/>
    <s v="TBA"/>
    <s v="ENT 5011"/>
    <s v="ENTREPRENEURSHIP &amp; BUSINESS DEVELOPMENT"/>
    <x v="40"/>
    <n v="36"/>
    <s v="MBA CM"/>
    <s v="PT"/>
    <s v="TOWN"/>
  </r>
  <r>
    <x v="0"/>
    <d v="2023-08-16T00:00:00"/>
    <x v="2"/>
    <s v="TBA"/>
    <s v="PSM 601"/>
    <s v="E-BUSINESS LOGISTICS AND SUPPLY CHAIN"/>
    <x v="41"/>
    <n v="10"/>
    <s v="MBA PROC"/>
    <s v="PT"/>
    <s v="TOWN"/>
  </r>
  <r>
    <x v="0"/>
    <d v="2023-08-16T00:00:00"/>
    <x v="2"/>
    <s v="TBA"/>
    <s v="MSF 507"/>
    <s v="ADVANCED CORPORATE FINANCE"/>
    <x v="8"/>
    <n v="36"/>
    <s v="MSC FIN_ACC"/>
    <s v="PT"/>
    <s v="TOWN"/>
  </r>
  <r>
    <x v="0"/>
    <d v="2023-08-16T00:00:00"/>
    <x v="2"/>
    <s v="TBA"/>
    <s v="MSF 507"/>
    <s v="ADVANCED CORPORATE FINANCE"/>
    <x v="8"/>
    <m/>
    <s v="MSC COMM"/>
    <s v="PT"/>
    <s v="KITENGEL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LECTURER CLASHES" cacheId="0" applyNumberFormats="0" applyBorderFormats="0" applyFontFormats="0" applyPatternFormats="0" applyAlignmentFormats="0" applyWidthHeightFormats="0" dataCaption="" updatedVersion="8" rowGrandTotals="0" colGrandTotals="0" compact="0" compactData="0">
  <location ref="A1:F45" firstHeaderRow="1" firstDataRow="3" firstDataCol="1"/>
  <pivotFields count="11">
    <pivotField name="DAY#" axis="axisCol" compact="0" outline="0" multipleItemSelectionAllowed="1" showAll="0" sortType="ascending" defaultSubtotal="0">
      <items count="8">
        <item m="1" x="6"/>
        <item m="1" x="5"/>
        <item m="1" x="3"/>
        <item m="1" x="4"/>
        <item m="1" x="7"/>
        <item x="1"/>
        <item x="0"/>
        <item x="2"/>
      </items>
    </pivotField>
    <pivotField name="DAY" compact="0" outline="0" multipleItemSelectionAllowed="1" showAll="0"/>
    <pivotField name="TIME" axis="axisCol" compact="0" outline="0" multipleItemSelectionAllowed="1" showAll="0" sortType="ascending">
      <items count="49">
        <item m="1" x="10"/>
        <item m="1" x="27"/>
        <item m="1" x="37"/>
        <item m="1" x="12"/>
        <item m="1" x="41"/>
        <item m="1" x="45"/>
        <item m="1" x="20"/>
        <item m="1" x="11"/>
        <item m="1" x="30"/>
        <item m="1" x="34"/>
        <item m="1" x="35"/>
        <item m="1" x="8"/>
        <item m="1" x="38"/>
        <item m="1" x="42"/>
        <item m="1" x="46"/>
        <item m="1" x="6"/>
        <item m="1" x="17"/>
        <item m="1" x="21"/>
        <item m="1" x="22"/>
        <item m="1" x="44"/>
        <item m="1" x="47"/>
        <item m="1" x="23"/>
        <item m="1" x="43"/>
        <item m="1" x="26"/>
        <item m="1" x="28"/>
        <item m="1" x="5"/>
        <item m="1" x="24"/>
        <item m="1" x="7"/>
        <item m="1" x="29"/>
        <item m="1" x="32"/>
        <item m="1" x="13"/>
        <item m="1" x="36"/>
        <item m="1" x="9"/>
        <item m="1" x="39"/>
        <item m="1" x="33"/>
        <item m="1" x="40"/>
        <item m="1" x="14"/>
        <item m="1" x="15"/>
        <item m="1" x="31"/>
        <item m="1" x="16"/>
        <item m="1" x="19"/>
        <item x="3"/>
        <item x="2"/>
        <item x="0"/>
        <item m="1" x="18"/>
        <item m="1" x="25"/>
        <item x="1"/>
        <item m="1" x="4"/>
        <item t="default"/>
      </items>
    </pivotField>
    <pivotField name="ROOM" compact="0" outline="0" multipleItemSelectionAllowed="1" showAll="0"/>
    <pivotField name="UNIT CODE" compact="0" outline="0" multipleItemSelectionAllowed="1" showAll="0"/>
    <pivotField name="UNIT NAME" compact="0" outline="0" multipleItemSelectionAllowed="1" showAll="0"/>
    <pivotField name="LECTURER" axis="axisRow" compact="0" outline="0" multipleItemSelectionAllowed="1" showAll="0" sortType="ascending" defaultSubtotal="0">
      <items count="547">
        <item m="1" x="220"/>
        <item sd="0" m="1" x="198"/>
        <item m="1" x="360"/>
        <item m="1" x="509"/>
        <item m="1" x="127"/>
        <item m="1" x="369"/>
        <item m="1" x="261"/>
        <item m="1" x="499"/>
        <item m="1" x="476"/>
        <item m="1" x="523"/>
        <item m="1" x="52"/>
        <item m="1" x="356"/>
        <item m="1" x="222"/>
        <item m="1" x="417"/>
        <item m="1" x="450"/>
        <item m="1" x="209"/>
        <item m="1" x="58"/>
        <item m="1" x="51"/>
        <item m="1" x="205"/>
        <item m="1" x="432"/>
        <item m="1" x="502"/>
        <item m="1" x="426"/>
        <item m="1" x="230"/>
        <item m="1" x="200"/>
        <item m="1" x="479"/>
        <item m="1" x="402"/>
        <item m="1" x="422"/>
        <item m="1" x="314"/>
        <item m="1" x="257"/>
        <item m="1" x="98"/>
        <item m="1" x="269"/>
        <item m="1" x="223"/>
        <item m="1" x="138"/>
        <item m="1" x="497"/>
        <item m="1" x="126"/>
        <item m="1" x="268"/>
        <item m="1" x="113"/>
        <item m="1" x="446"/>
        <item m="1" x="368"/>
        <item m="1" x="104"/>
        <item m="1" x="437"/>
        <item m="1" x="226"/>
        <item m="1" x="358"/>
        <item m="1" x="359"/>
        <item m="1" x="387"/>
        <item m="1" x="400"/>
        <item m="1" x="119"/>
        <item m="1" x="543"/>
        <item m="1" x="215"/>
        <item m="1" x="79"/>
        <item m="1" x="297"/>
        <item m="1" x="291"/>
        <item m="1" x="125"/>
        <item m="1" x="385"/>
        <item m="1" x="376"/>
        <item m="1" x="355"/>
        <item m="1" x="507"/>
        <item m="1" x="537"/>
        <item m="1" x="256"/>
        <item m="1" x="486"/>
        <item m="1" x="263"/>
        <item m="1" x="440"/>
        <item m="1" x="84"/>
        <item m="1" x="427"/>
        <item m="1" x="379"/>
        <item m="1" x="157"/>
        <item m="1" x="153"/>
        <item m="1" x="353"/>
        <item m="1" x="158"/>
        <item m="1" x="384"/>
        <item m="1" x="42"/>
        <item m="1" x="391"/>
        <item m="1" x="164"/>
        <item m="1" x="474"/>
        <item m="1" x="419"/>
        <item m="1" x="154"/>
        <item m="1" x="141"/>
        <item m="1" x="302"/>
        <item m="1" x="243"/>
        <item m="1" x="50"/>
        <item m="1" x="46"/>
        <item m="1" x="147"/>
        <item m="1" x="430"/>
        <item m="1" x="246"/>
        <item m="1" x="196"/>
        <item m="1" x="508"/>
        <item m="1" x="520"/>
        <item m="1" x="433"/>
        <item m="1" x="501"/>
        <item m="1" x="289"/>
        <item m="1" x="59"/>
        <item m="1" x="341"/>
        <item m="1" x="322"/>
        <item m="1" x="319"/>
        <item m="1" x="169"/>
        <item m="1" x="451"/>
        <item m="1" x="155"/>
        <item x="30"/>
        <item x="23"/>
        <item m="1" x="459"/>
        <item m="1" x="64"/>
        <item m="1" x="473"/>
        <item x="36"/>
        <item m="1" x="239"/>
        <item x="17"/>
        <item m="1" x="470"/>
        <item x="24"/>
        <item x="39"/>
        <item x="9"/>
        <item x="31"/>
        <item m="1" x="388"/>
        <item m="1" x="460"/>
        <item m="1" x="231"/>
        <item m="1" x="135"/>
        <item x="0"/>
        <item m="1" x="199"/>
        <item m="1" x="321"/>
        <item m="1" x="73"/>
        <item m="1" x="514"/>
        <item m="1" x="370"/>
        <item m="1" x="546"/>
        <item x="33"/>
        <item m="1" x="439"/>
        <item x="1"/>
        <item m="1" x="234"/>
        <item m="1" x="270"/>
        <item m="1" x="511"/>
        <item x="10"/>
        <item x="40"/>
        <item m="1" x="185"/>
        <item x="2"/>
        <item m="1" x="333"/>
        <item m="1" x="482"/>
        <item m="1" x="519"/>
        <item x="6"/>
        <item m="1" x="183"/>
        <item x="34"/>
        <item x="18"/>
        <item x="7"/>
        <item x="19"/>
        <item m="1" x="428"/>
        <item m="1" x="149"/>
        <item m="1" x="71"/>
        <item m="1" x="540"/>
        <item m="1" x="86"/>
        <item x="25"/>
        <item m="1" x="469"/>
        <item x="20"/>
        <item m="1" x="140"/>
        <item x="11"/>
        <item m="1" x="178"/>
        <item m="1" x="144"/>
        <item m="1" x="241"/>
        <item m="1" x="443"/>
        <item m="1" x="251"/>
        <item m="1" x="272"/>
        <item m="1" x="421"/>
        <item x="41"/>
        <item m="1" x="281"/>
        <item m="1" x="364"/>
        <item x="37"/>
        <item m="1" x="204"/>
        <item m="1" x="192"/>
        <item m="1" x="213"/>
        <item m="1" x="229"/>
        <item m="1" x="91"/>
        <item m="1" x="320"/>
        <item x="21"/>
        <item m="1" x="63"/>
        <item m="1" x="483"/>
        <item m="1" x="48"/>
        <item m="1" x="346"/>
        <item m="1" x="276"/>
        <item x="26"/>
        <item m="1" x="110"/>
        <item m="1" x="377"/>
        <item x="4"/>
        <item m="1" x="461"/>
        <item m="1" x="216"/>
        <item m="1" x="389"/>
        <item m="1" x="136"/>
        <item x="12"/>
        <item x="8"/>
        <item x="22"/>
        <item x="13"/>
        <item m="1" x="187"/>
        <item m="1" x="139"/>
        <item m="1" x="348"/>
        <item m="1" x="278"/>
        <item x="27"/>
        <item x="14"/>
        <item x="3"/>
        <item m="1" x="453"/>
        <item m="1" x="121"/>
        <item m="1" x="423"/>
        <item m="1" x="495"/>
        <item m="1" x="82"/>
        <item x="38"/>
        <item m="1" x="288"/>
        <item m="1" x="253"/>
        <item m="1" x="88"/>
        <item m="1" x="176"/>
        <item m="1" x="545"/>
        <item m="1" x="382"/>
        <item m="1" x="393"/>
        <item x="15"/>
        <item m="1" x="237"/>
        <item m="1" x="143"/>
        <item m="1" x="159"/>
        <item m="1" x="78"/>
        <item m="1" x="414"/>
        <item m="1" x="480"/>
        <item m="1" x="466"/>
        <item m="1" x="506"/>
        <item m="1" x="435"/>
        <item m="1" x="295"/>
        <item m="1" x="208"/>
        <item m="1" x="521"/>
        <item m="1" x="328"/>
        <item m="1" x="131"/>
        <item m="1" x="286"/>
        <item m="1" x="477"/>
        <item m="1" x="45"/>
        <item m="1" x="266"/>
        <item m="1" x="327"/>
        <item m="1" x="290"/>
        <item m="1" x="160"/>
        <item m="1" x="468"/>
        <item m="1" x="56"/>
        <item m="1" x="118"/>
        <item m="1" x="181"/>
        <item m="1" x="137"/>
        <item m="1" x="349"/>
        <item m="1" x="534"/>
        <item m="1" x="304"/>
        <item m="1" x="362"/>
        <item m="1" x="124"/>
        <item m="1" x="244"/>
        <item m="1" x="329"/>
        <item m="1" x="117"/>
        <item m="1" x="401"/>
        <item m="1" x="475"/>
        <item m="1" x="518"/>
        <item m="1" x="109"/>
        <item m="1" x="217"/>
        <item m="1" x="303"/>
        <item m="1" x="531"/>
        <item m="1" x="228"/>
        <item m="1" x="83"/>
        <item m="1" x="504"/>
        <item m="1" x="277"/>
        <item m="1" x="492"/>
        <item m="1" x="445"/>
        <item m="1" x="498"/>
        <item m="1" x="517"/>
        <item m="1" x="54"/>
        <item m="1" x="541"/>
        <item m="1" x="524"/>
        <item m="1" x="512"/>
        <item m="1" x="396"/>
        <item m="1" x="165"/>
        <item m="1" x="68"/>
        <item m="1" x="274"/>
        <item m="1" x="271"/>
        <item m="1" x="380"/>
        <item m="1" x="513"/>
        <item m="1" x="279"/>
        <item m="1" x="81"/>
        <item m="1" x="70"/>
        <item m="1" x="352"/>
        <item m="1" x="306"/>
        <item m="1" x="89"/>
        <item m="1" x="485"/>
        <item m="1" x="415"/>
        <item m="1" x="403"/>
        <item m="1" x="111"/>
        <item m="1" x="72"/>
        <item m="1" x="338"/>
        <item m="1" x="488"/>
        <item m="1" x="529"/>
        <item m="1" x="395"/>
        <item m="1" x="532"/>
        <item m="1" x="335"/>
        <item m="1" x="262"/>
        <item m="1" x="128"/>
        <item m="1" x="258"/>
        <item m="1" x="444"/>
        <item m="1" x="398"/>
        <item m="1" x="62"/>
        <item m="1" x="145"/>
        <item m="1" x="129"/>
        <item m="1" x="232"/>
        <item m="1" x="424"/>
        <item m="1" x="505"/>
        <item m="1" x="162"/>
        <item m="1" x="336"/>
        <item m="1" x="47"/>
        <item m="1" x="123"/>
        <item m="1" x="436"/>
        <item m="1" x="218"/>
        <item m="1" x="190"/>
        <item m="1" x="250"/>
        <item m="1" x="397"/>
        <item m="1" x="206"/>
        <item m="1" x="496"/>
        <item m="1" x="173"/>
        <item m="1" x="404"/>
        <item m="1" x="493"/>
        <item m="1" x="447"/>
        <item m="1" x="189"/>
        <item m="1" x="472"/>
        <item m="1" x="203"/>
        <item m="1" x="310"/>
        <item m="1" x="405"/>
        <item m="1" x="374"/>
        <item m="1" x="334"/>
        <item m="1" x="130"/>
        <item m="1" x="150"/>
        <item m="1" x="515"/>
        <item m="1" x="273"/>
        <item m="1" x="177"/>
        <item m="1" x="67"/>
        <item m="1" x="186"/>
        <item m="1" x="300"/>
        <item m="1" x="76"/>
        <item m="1" x="77"/>
        <item m="1" x="207"/>
        <item m="1" x="44"/>
        <item m="1" x="197"/>
        <item m="1" x="375"/>
        <item m="1" x="265"/>
        <item m="1" x="454"/>
        <item m="1" x="100"/>
        <item m="1" x="481"/>
        <item m="1" x="351"/>
        <item m="1" x="467"/>
        <item m="1" x="305"/>
        <item m="1" x="323"/>
        <item m="1" x="184"/>
        <item m="1" x="69"/>
        <item m="1" x="172"/>
        <item m="1" x="193"/>
        <item m="1" x="381"/>
        <item m="1" x="296"/>
        <item m="1" x="292"/>
        <item m="1" x="214"/>
        <item m="1" x="95"/>
        <item m="1" x="60"/>
        <item m="1" x="87"/>
        <item m="1" x="527"/>
        <item m="1" x="287"/>
        <item m="1" x="80"/>
        <item m="1" x="175"/>
        <item m="1" x="99"/>
        <item m="1" x="97"/>
        <item m="1" x="249"/>
        <item m="1" x="114"/>
        <item m="1" x="163"/>
        <item m="1" x="438"/>
        <item m="1" x="332"/>
        <item m="1" x="284"/>
        <item m="1" x="75"/>
        <item m="1" x="510"/>
        <item m="1" x="399"/>
        <item m="1" x="416"/>
        <item x="5"/>
        <item m="1" x="74"/>
        <item m="1" x="465"/>
        <item m="1" x="442"/>
        <item m="1" x="151"/>
        <item m="1" x="425"/>
        <item m="1" x="365"/>
        <item m="1" x="245"/>
        <item m="1" x="260"/>
        <item m="1" x="522"/>
        <item m="1" x="343"/>
        <item m="1" x="383"/>
        <item m="1" x="235"/>
        <item m="1" x="92"/>
        <item m="1" x="55"/>
        <item m="1" x="224"/>
        <item m="1" x="456"/>
        <item m="1" x="372"/>
        <item m="1" x="93"/>
        <item m="1" x="542"/>
        <item m="1" x="516"/>
        <item m="1" x="345"/>
        <item m="1" x="363"/>
        <item m="1" x="242"/>
        <item m="1" x="318"/>
        <item m="1" x="535"/>
        <item m="1" x="307"/>
        <item m="1" x="366"/>
        <item m="1" x="103"/>
        <item m="1" x="238"/>
        <item m="1" x="407"/>
        <item m="1" x="390"/>
        <item m="1" x="259"/>
        <item m="1" x="429"/>
        <item m="1" x="316"/>
        <item m="1" x="66"/>
        <item m="1" x="357"/>
        <item m="1" x="464"/>
        <item m="1" x="484"/>
        <item m="1" x="344"/>
        <item m="1" x="431"/>
        <item m="1" x="294"/>
        <item m="1" x="326"/>
        <item m="1" x="392"/>
        <item m="1" x="156"/>
        <item m="1" x="168"/>
        <item m="1" x="526"/>
        <item m="1" x="367"/>
        <item m="1" x="452"/>
        <item m="1" x="106"/>
        <item m="1" x="254"/>
        <item m="1" x="539"/>
        <item m="1" x="538"/>
        <item m="1" x="61"/>
        <item m="1" x="49"/>
        <item m="1" x="255"/>
        <item m="1" x="133"/>
        <item m="1" x="339"/>
        <item m="1" x="324"/>
        <item m="1" x="264"/>
        <item m="1" x="325"/>
        <item m="1" x="252"/>
        <item m="1" x="533"/>
        <item m="1" x="267"/>
        <item m="1" x="202"/>
        <item m="1" x="132"/>
        <item m="1" x="233"/>
        <item m="1" x="219"/>
        <item m="1" x="57"/>
        <item m="1" x="394"/>
        <item m="1" x="342"/>
        <item m="1" x="340"/>
        <item m="1" x="311"/>
        <item m="1" x="280"/>
        <item m="1" x="170"/>
        <item m="1" x="108"/>
        <item m="1" x="107"/>
        <item m="1" x="240"/>
        <item m="1" x="434"/>
        <item m="1" x="408"/>
        <item m="1" x="293"/>
        <item m="1" x="361"/>
        <item m="1" x="317"/>
        <item m="1" x="221"/>
        <item m="1" x="530"/>
        <item m="1" x="330"/>
        <item m="1" x="210"/>
        <item m="1" x="225"/>
        <item m="1" x="227"/>
        <item m="1" x="212"/>
        <item m="1" x="386"/>
        <item m="1" x="161"/>
        <item m="1" x="313"/>
        <item m="1" x="90"/>
        <item m="1" x="490"/>
        <item x="32"/>
        <item m="1" x="412"/>
        <item x="35"/>
        <item m="1" x="449"/>
        <item x="16"/>
        <item x="28"/>
        <item x="29"/>
        <item m="1" x="350"/>
        <item m="1" x="116"/>
        <item m="1" x="285"/>
        <item m="1" x="101"/>
        <item m="1" x="309"/>
        <item m="1" x="528"/>
        <item m="1" x="166"/>
        <item m="1" x="373"/>
        <item m="1" x="463"/>
        <item m="1" x="347"/>
        <item m="1" x="120"/>
        <item m="1" x="194"/>
        <item m="1" x="418"/>
        <item m="1" x="247"/>
        <item m="1" x="282"/>
        <item m="1" x="536"/>
        <item m="1" x="112"/>
        <item m="1" x="411"/>
        <item m="1" x="275"/>
        <item m="1" x="179"/>
        <item m="1" x="301"/>
        <item m="1" x="315"/>
        <item m="1" x="195"/>
        <item m="1" x="298"/>
        <item m="1" x="180"/>
        <item m="1" x="283"/>
        <item m="1" x="102"/>
        <item m="1" x="134"/>
        <item m="1" x="458"/>
        <item m="1" x="105"/>
        <item m="1" x="462"/>
        <item m="1" x="115"/>
        <item m="1" x="503"/>
        <item m="1" x="441"/>
        <item m="1" x="85"/>
        <item m="1" x="471"/>
        <item m="1" x="152"/>
        <item m="1" x="211"/>
        <item m="1" x="122"/>
        <item m="1" x="455"/>
        <item m="1" x="489"/>
        <item m="1" x="182"/>
        <item m="1" x="544"/>
        <item m="1" x="448"/>
        <item m="1" x="420"/>
        <item m="1" x="236"/>
        <item m="1" x="171"/>
        <item m="1" x="478"/>
        <item m="1" x="201"/>
        <item m="1" x="371"/>
        <item m="1" x="299"/>
        <item m="1" x="409"/>
        <item m="1" x="494"/>
        <item m="1" x="337"/>
        <item m="1" x="174"/>
        <item m="1" x="308"/>
        <item m="1" x="148"/>
        <item m="1" x="500"/>
        <item m="1" x="487"/>
        <item m="1" x="331"/>
        <item m="1" x="191"/>
        <item m="1" x="491"/>
        <item m="1" x="457"/>
        <item m="1" x="146"/>
        <item m="1" x="525"/>
        <item m="1" x="142"/>
        <item m="1" x="354"/>
        <item m="1" x="53"/>
        <item m="1" x="312"/>
        <item m="1" x="248"/>
        <item m="1" x="65"/>
        <item m="1" x="406"/>
        <item m="1" x="96"/>
        <item m="1" x="410"/>
        <item m="1" x="378"/>
        <item m="1" x="413"/>
        <item m="1" x="94"/>
        <item m="1" x="188"/>
        <item m="1" x="167"/>
        <item m="1" x="43"/>
      </items>
    </pivotField>
    <pivotField name="CLASS SIZE" compact="0" outline="0" multipleItemSelectionAllowed="1" showAll="0"/>
    <pivotField name="PROGRAM" compact="0" outline="0" multipleItemSelectionAllowed="1" showAll="0"/>
    <pivotField name="MODE" compact="0" outline="0" multipleItemSelectionAllowed="1" showAll="0"/>
    <pivotField name="CAMPUS" compact="0" outline="0" multipleItemSelectionAllowed="1" showAll="0"/>
  </pivotFields>
  <rowFields count="1">
    <field x="6"/>
  </rowFields>
  <rowItems count="42">
    <i>
      <x v="97"/>
    </i>
    <i>
      <x v="98"/>
    </i>
    <i>
      <x v="102"/>
    </i>
    <i>
      <x v="104"/>
    </i>
    <i>
      <x v="106"/>
    </i>
    <i>
      <x v="107"/>
    </i>
    <i>
      <x v="108"/>
    </i>
    <i>
      <x v="109"/>
    </i>
    <i>
      <x v="114"/>
    </i>
    <i>
      <x v="121"/>
    </i>
    <i>
      <x v="123"/>
    </i>
    <i>
      <x v="127"/>
    </i>
    <i>
      <x v="128"/>
    </i>
    <i>
      <x v="130"/>
    </i>
    <i>
      <x v="134"/>
    </i>
    <i>
      <x v="136"/>
    </i>
    <i>
      <x v="137"/>
    </i>
    <i>
      <x v="138"/>
    </i>
    <i>
      <x v="139"/>
    </i>
    <i>
      <x v="145"/>
    </i>
    <i>
      <x v="147"/>
    </i>
    <i>
      <x v="149"/>
    </i>
    <i>
      <x v="157"/>
    </i>
    <i>
      <x v="160"/>
    </i>
    <i>
      <x v="167"/>
    </i>
    <i>
      <x v="173"/>
    </i>
    <i>
      <x v="176"/>
    </i>
    <i>
      <x v="181"/>
    </i>
    <i>
      <x v="182"/>
    </i>
    <i>
      <x v="183"/>
    </i>
    <i>
      <x v="184"/>
    </i>
    <i>
      <x v="189"/>
    </i>
    <i>
      <x v="190"/>
    </i>
    <i>
      <x v="191"/>
    </i>
    <i>
      <x v="197"/>
    </i>
    <i>
      <x v="205"/>
    </i>
    <i>
      <x v="365"/>
    </i>
    <i>
      <x v="460"/>
    </i>
    <i>
      <x v="462"/>
    </i>
    <i>
      <x v="464"/>
    </i>
    <i>
      <x v="465"/>
    </i>
    <i>
      <x v="466"/>
    </i>
  </rowItems>
  <colFields count="2">
    <field x="0"/>
    <field x="2"/>
  </colFields>
  <colItems count="5">
    <i>
      <x v="5"/>
      <x v="43"/>
    </i>
    <i>
      <x v="6"/>
      <x v="41"/>
    </i>
    <i r="1">
      <x v="42"/>
    </i>
    <i r="1">
      <x v="43"/>
    </i>
    <i>
      <x v="7"/>
      <x v="46"/>
    </i>
  </colItem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1000"/>
  <sheetViews>
    <sheetView topLeftCell="A204" workbookViewId="0"/>
  </sheetViews>
  <sheetFormatPr defaultColWidth="12.59765625" defaultRowHeight="15" customHeight="1"/>
  <cols>
    <col min="1" max="1" width="25.69921875" customWidth="1"/>
    <col min="2" max="2" width="7.59765625" customWidth="1"/>
    <col min="3" max="3" width="9.8984375" customWidth="1"/>
  </cols>
  <sheetData>
    <row r="1" spans="1:3" ht="15" customHeight="1">
      <c r="A1" s="1" t="s">
        <v>0</v>
      </c>
      <c r="B1" s="2" t="s">
        <v>1</v>
      </c>
      <c r="C1" s="2" t="s">
        <v>2</v>
      </c>
    </row>
    <row r="2" spans="1:3" ht="15" customHeight="1">
      <c r="A2" s="1" t="s">
        <v>3</v>
      </c>
      <c r="B2" s="2" t="s">
        <v>4</v>
      </c>
      <c r="C2" s="3">
        <v>0</v>
      </c>
    </row>
    <row r="3" spans="1:3" ht="15" customHeight="1">
      <c r="A3" s="1" t="s">
        <v>5</v>
      </c>
      <c r="B3" s="2" t="s">
        <v>6</v>
      </c>
      <c r="C3" s="3">
        <v>3</v>
      </c>
    </row>
    <row r="4" spans="1:3" ht="15" customHeight="1">
      <c r="A4" s="1" t="s">
        <v>7</v>
      </c>
      <c r="B4" s="2" t="s">
        <v>8</v>
      </c>
      <c r="C4" s="3">
        <v>9</v>
      </c>
    </row>
    <row r="5" spans="1:3" ht="15" customHeight="1">
      <c r="A5" s="1" t="s">
        <v>9</v>
      </c>
      <c r="B5" s="2" t="s">
        <v>10</v>
      </c>
      <c r="C5" s="3">
        <v>12</v>
      </c>
    </row>
    <row r="6" spans="1:3" ht="15" customHeight="1">
      <c r="A6" s="1" t="s">
        <v>11</v>
      </c>
      <c r="B6" s="2" t="s">
        <v>12</v>
      </c>
      <c r="C6" s="3">
        <v>3</v>
      </c>
    </row>
    <row r="7" spans="1:3" ht="15" customHeight="1">
      <c r="A7" s="1" t="s">
        <v>13</v>
      </c>
      <c r="B7" s="2" t="s">
        <v>14</v>
      </c>
      <c r="C7" s="3">
        <v>3</v>
      </c>
    </row>
    <row r="8" spans="1:3" ht="15" customHeight="1">
      <c r="A8" s="1" t="s">
        <v>15</v>
      </c>
      <c r="B8" s="2" t="s">
        <v>16</v>
      </c>
      <c r="C8" s="3">
        <v>9</v>
      </c>
    </row>
    <row r="9" spans="1:3" ht="15" customHeight="1">
      <c r="A9" s="1" t="s">
        <v>17</v>
      </c>
      <c r="B9" s="3">
        <v>236</v>
      </c>
      <c r="C9" s="3">
        <v>15</v>
      </c>
    </row>
    <row r="10" spans="1:3" ht="15" customHeight="1">
      <c r="A10" s="1" t="s">
        <v>18</v>
      </c>
      <c r="B10" s="2" t="s">
        <v>19</v>
      </c>
      <c r="C10" s="3">
        <v>9</v>
      </c>
    </row>
    <row r="11" spans="1:3" ht="15" customHeight="1">
      <c r="A11" s="1" t="s">
        <v>20</v>
      </c>
      <c r="B11" s="2" t="s">
        <v>21</v>
      </c>
      <c r="C11" s="3">
        <v>0</v>
      </c>
    </row>
    <row r="12" spans="1:3" ht="15" customHeight="1">
      <c r="A12" s="1" t="s">
        <v>22</v>
      </c>
      <c r="B12" s="2" t="s">
        <v>23</v>
      </c>
      <c r="C12" s="3">
        <v>15</v>
      </c>
    </row>
    <row r="13" spans="1:3" ht="15" customHeight="1">
      <c r="A13" s="1" t="s">
        <v>24</v>
      </c>
      <c r="B13" s="3">
        <v>54</v>
      </c>
      <c r="C13" s="3">
        <v>6</v>
      </c>
    </row>
    <row r="14" spans="1:3" ht="15" customHeight="1">
      <c r="A14" s="1" t="s">
        <v>25</v>
      </c>
      <c r="B14" s="3">
        <v>78</v>
      </c>
      <c r="C14" s="3">
        <v>6</v>
      </c>
    </row>
    <row r="15" spans="1:3" ht="15" customHeight="1">
      <c r="A15" s="1" t="s">
        <v>26</v>
      </c>
      <c r="B15" s="2" t="s">
        <v>27</v>
      </c>
      <c r="C15" s="3">
        <v>15</v>
      </c>
    </row>
    <row r="16" spans="1:3" ht="15" customHeight="1">
      <c r="A16" s="1" t="s">
        <v>28</v>
      </c>
      <c r="B16" s="3">
        <v>376</v>
      </c>
      <c r="C16" s="3">
        <v>15</v>
      </c>
    </row>
    <row r="17" spans="1:3" ht="15" customHeight="1">
      <c r="A17" s="1" t="s">
        <v>29</v>
      </c>
      <c r="B17" s="4" t="e">
        <v>#N/A</v>
      </c>
      <c r="C17" s="3">
        <v>6</v>
      </c>
    </row>
    <row r="18" spans="1:3" ht="15" customHeight="1">
      <c r="A18" s="1" t="s">
        <v>30</v>
      </c>
      <c r="B18" s="2" t="s">
        <v>31</v>
      </c>
      <c r="C18" s="3">
        <v>6</v>
      </c>
    </row>
    <row r="19" spans="1:3" ht="15" customHeight="1">
      <c r="A19" s="1" t="s">
        <v>32</v>
      </c>
      <c r="B19" s="2" t="s">
        <v>33</v>
      </c>
      <c r="C19" s="3">
        <v>6</v>
      </c>
    </row>
    <row r="20" spans="1:3" ht="15" customHeight="1">
      <c r="A20" s="1" t="s">
        <v>34</v>
      </c>
      <c r="B20" s="2" t="s">
        <v>35</v>
      </c>
      <c r="C20" s="3">
        <v>0</v>
      </c>
    </row>
    <row r="21" spans="1:3" ht="15" customHeight="1">
      <c r="A21" s="1" t="s">
        <v>36</v>
      </c>
      <c r="B21" s="2" t="s">
        <v>37</v>
      </c>
      <c r="C21" s="3">
        <v>18</v>
      </c>
    </row>
    <row r="22" spans="1:3" ht="15" customHeight="1">
      <c r="A22" s="1" t="s">
        <v>38</v>
      </c>
      <c r="B22" s="2" t="s">
        <v>39</v>
      </c>
      <c r="C22" s="3">
        <v>9</v>
      </c>
    </row>
    <row r="23" spans="1:3" ht="15" customHeight="1">
      <c r="A23" s="1" t="s">
        <v>40</v>
      </c>
      <c r="B23" s="2" t="s">
        <v>41</v>
      </c>
      <c r="C23" s="3">
        <v>6</v>
      </c>
    </row>
    <row r="24" spans="1:3" ht="15" customHeight="1">
      <c r="A24" s="1" t="s">
        <v>42</v>
      </c>
      <c r="B24" s="2" t="s">
        <v>43</v>
      </c>
      <c r="C24" s="3">
        <v>9</v>
      </c>
    </row>
    <row r="25" spans="1:3" ht="15" customHeight="1">
      <c r="A25" s="1" t="s">
        <v>44</v>
      </c>
      <c r="B25" s="3">
        <v>85</v>
      </c>
      <c r="C25" s="3">
        <v>24</v>
      </c>
    </row>
    <row r="26" spans="1:3" ht="15" customHeight="1">
      <c r="A26" s="1" t="s">
        <v>45</v>
      </c>
      <c r="B26" s="2" t="s">
        <v>46</v>
      </c>
      <c r="C26" s="3">
        <v>6</v>
      </c>
    </row>
    <row r="27" spans="1:3" ht="15" customHeight="1">
      <c r="A27" s="1" t="s">
        <v>47</v>
      </c>
      <c r="B27" s="3">
        <v>157</v>
      </c>
      <c r="C27" s="3">
        <v>6</v>
      </c>
    </row>
    <row r="28" spans="1:3" ht="15" customHeight="1">
      <c r="A28" s="1" t="s">
        <v>48</v>
      </c>
      <c r="B28" s="2" t="s">
        <v>49</v>
      </c>
      <c r="C28" s="3">
        <v>9</v>
      </c>
    </row>
    <row r="29" spans="1:3" ht="15" customHeight="1">
      <c r="A29" s="1" t="s">
        <v>50</v>
      </c>
      <c r="B29" s="3">
        <v>262</v>
      </c>
      <c r="C29" s="3">
        <v>24</v>
      </c>
    </row>
    <row r="30" spans="1:3" ht="15" customHeight="1">
      <c r="A30" s="1" t="s">
        <v>51</v>
      </c>
      <c r="B30" s="3">
        <v>205</v>
      </c>
      <c r="C30" s="3">
        <v>12</v>
      </c>
    </row>
    <row r="31" spans="1:3" ht="15" customHeight="1">
      <c r="A31" s="1" t="s">
        <v>52</v>
      </c>
      <c r="B31" s="2" t="s">
        <v>53</v>
      </c>
      <c r="C31" s="3">
        <v>3</v>
      </c>
    </row>
    <row r="32" spans="1:3" ht="15" customHeight="1">
      <c r="A32" s="1" t="s">
        <v>54</v>
      </c>
      <c r="B32" s="2" t="s">
        <v>55</v>
      </c>
      <c r="C32" s="3">
        <v>0</v>
      </c>
    </row>
    <row r="33" spans="1:3" ht="15" customHeight="1">
      <c r="A33" s="1" t="s">
        <v>56</v>
      </c>
      <c r="B33" s="2" t="s">
        <v>57</v>
      </c>
      <c r="C33" s="3">
        <v>9</v>
      </c>
    </row>
    <row r="34" spans="1:3" ht="15" customHeight="1">
      <c r="A34" s="1" t="s">
        <v>58</v>
      </c>
      <c r="B34" s="2" t="s">
        <v>59</v>
      </c>
      <c r="C34" s="3">
        <v>9</v>
      </c>
    </row>
    <row r="35" spans="1:3" ht="14.4">
      <c r="A35" s="1" t="s">
        <v>60</v>
      </c>
      <c r="B35" s="2" t="s">
        <v>61</v>
      </c>
      <c r="C35" s="3">
        <v>6</v>
      </c>
    </row>
    <row r="36" spans="1:3" ht="14.4">
      <c r="A36" s="1" t="s">
        <v>62</v>
      </c>
      <c r="B36" s="2" t="s">
        <v>63</v>
      </c>
      <c r="C36" s="3">
        <v>24</v>
      </c>
    </row>
    <row r="37" spans="1:3" ht="14.4">
      <c r="A37" s="1" t="s">
        <v>64</v>
      </c>
      <c r="B37" s="4" t="e">
        <v>#N/A</v>
      </c>
      <c r="C37" s="3">
        <v>0</v>
      </c>
    </row>
    <row r="38" spans="1:3" ht="14.4">
      <c r="A38" s="1" t="s">
        <v>65</v>
      </c>
      <c r="B38" s="2" t="s">
        <v>66</v>
      </c>
      <c r="C38" s="3">
        <v>6</v>
      </c>
    </row>
    <row r="39" spans="1:3" ht="14.4">
      <c r="A39" s="1" t="s">
        <v>67</v>
      </c>
      <c r="B39" s="3">
        <v>265</v>
      </c>
      <c r="C39" s="3">
        <v>15</v>
      </c>
    </row>
    <row r="40" spans="1:3" ht="14.4">
      <c r="A40" s="1" t="s">
        <v>68</v>
      </c>
      <c r="B40" s="3">
        <v>283</v>
      </c>
      <c r="C40" s="3">
        <v>6</v>
      </c>
    </row>
    <row r="41" spans="1:3" ht="14.4">
      <c r="A41" s="1" t="s">
        <v>69</v>
      </c>
      <c r="B41" s="3">
        <v>406</v>
      </c>
      <c r="C41" s="3">
        <v>24</v>
      </c>
    </row>
    <row r="42" spans="1:3" ht="14.4">
      <c r="A42" s="1" t="s">
        <v>70</v>
      </c>
      <c r="B42" s="2" t="s">
        <v>71</v>
      </c>
      <c r="C42" s="3">
        <v>9</v>
      </c>
    </row>
    <row r="43" spans="1:3" ht="14.4">
      <c r="A43" s="1" t="s">
        <v>72</v>
      </c>
      <c r="B43" s="2" t="s">
        <v>73</v>
      </c>
      <c r="C43" s="3">
        <v>6</v>
      </c>
    </row>
    <row r="44" spans="1:3" ht="14.4">
      <c r="A44" s="1" t="s">
        <v>74</v>
      </c>
      <c r="B44" s="2" t="s">
        <v>75</v>
      </c>
      <c r="C44" s="3">
        <v>9</v>
      </c>
    </row>
    <row r="45" spans="1:3" ht="14.4">
      <c r="A45" s="1" t="s">
        <v>76</v>
      </c>
      <c r="B45" s="3">
        <v>302</v>
      </c>
      <c r="C45" s="3">
        <v>7</v>
      </c>
    </row>
    <row r="46" spans="1:3" ht="14.4">
      <c r="A46" s="1" t="s">
        <v>77</v>
      </c>
      <c r="B46" s="2" t="s">
        <v>78</v>
      </c>
      <c r="C46" s="3">
        <v>0</v>
      </c>
    </row>
    <row r="47" spans="1:3" ht="14.4">
      <c r="A47" s="1" t="s">
        <v>79</v>
      </c>
      <c r="B47" s="2" t="s">
        <v>80</v>
      </c>
      <c r="C47" s="3">
        <v>0</v>
      </c>
    </row>
    <row r="48" spans="1:3" ht="14.4">
      <c r="A48" s="1" t="s">
        <v>81</v>
      </c>
      <c r="B48" s="3">
        <v>147</v>
      </c>
      <c r="C48" s="3">
        <v>6</v>
      </c>
    </row>
    <row r="49" spans="1:3" ht="14.4">
      <c r="A49" s="1" t="s">
        <v>82</v>
      </c>
      <c r="B49" s="2" t="s">
        <v>83</v>
      </c>
      <c r="C49" s="3">
        <v>6</v>
      </c>
    </row>
    <row r="50" spans="1:3" ht="14.4">
      <c r="A50" s="1" t="s">
        <v>84</v>
      </c>
      <c r="B50" s="4" t="e">
        <v>#N/A</v>
      </c>
      <c r="C50" s="3">
        <v>9</v>
      </c>
    </row>
    <row r="51" spans="1:3" ht="14.4">
      <c r="A51" s="1" t="s">
        <v>85</v>
      </c>
      <c r="B51" s="2" t="s">
        <v>86</v>
      </c>
      <c r="C51" s="3">
        <v>16</v>
      </c>
    </row>
    <row r="52" spans="1:3" ht="14.4">
      <c r="A52" s="1" t="s">
        <v>87</v>
      </c>
      <c r="B52" s="2" t="s">
        <v>88</v>
      </c>
      <c r="C52" s="3">
        <v>15</v>
      </c>
    </row>
    <row r="53" spans="1:3" ht="14.4">
      <c r="A53" s="1" t="s">
        <v>89</v>
      </c>
      <c r="B53" s="4" t="e">
        <v>#N/A</v>
      </c>
      <c r="C53" s="3">
        <v>0</v>
      </c>
    </row>
    <row r="54" spans="1:3" ht="14.4">
      <c r="A54" s="1" t="s">
        <v>90</v>
      </c>
      <c r="B54" s="3">
        <v>371</v>
      </c>
      <c r="C54" s="3">
        <v>6</v>
      </c>
    </row>
    <row r="55" spans="1:3" ht="14.4">
      <c r="A55" s="1" t="s">
        <v>91</v>
      </c>
      <c r="B55" s="3">
        <v>381</v>
      </c>
      <c r="C55" s="3">
        <v>10</v>
      </c>
    </row>
    <row r="56" spans="1:3" ht="14.4">
      <c r="A56" s="1" t="s">
        <v>92</v>
      </c>
      <c r="B56" s="4" t="e">
        <v>#N/A</v>
      </c>
      <c r="C56" s="3">
        <v>0</v>
      </c>
    </row>
    <row r="57" spans="1:3" ht="14.4">
      <c r="A57" s="1" t="s">
        <v>93</v>
      </c>
      <c r="B57" s="3">
        <v>60</v>
      </c>
      <c r="C57" s="3">
        <v>24</v>
      </c>
    </row>
    <row r="58" spans="1:3" ht="14.4">
      <c r="A58" s="1" t="s">
        <v>94</v>
      </c>
      <c r="B58" s="2" t="s">
        <v>95</v>
      </c>
      <c r="C58" s="3">
        <v>0</v>
      </c>
    </row>
    <row r="59" spans="1:3" ht="14.4">
      <c r="A59" s="1" t="s">
        <v>96</v>
      </c>
      <c r="B59" s="2" t="s">
        <v>97</v>
      </c>
      <c r="C59" s="3">
        <v>9</v>
      </c>
    </row>
    <row r="60" spans="1:3" ht="14.4">
      <c r="A60" s="1" t="s">
        <v>98</v>
      </c>
      <c r="B60" s="2" t="s">
        <v>99</v>
      </c>
      <c r="C60" s="3">
        <v>3</v>
      </c>
    </row>
    <row r="61" spans="1:3" ht="14.4">
      <c r="A61" s="1" t="s">
        <v>100</v>
      </c>
      <c r="B61" s="2" t="s">
        <v>101</v>
      </c>
      <c r="C61" s="3">
        <v>9</v>
      </c>
    </row>
    <row r="62" spans="1:3" ht="14.4">
      <c r="A62" s="1" t="s">
        <v>102</v>
      </c>
      <c r="B62" s="2" t="s">
        <v>99</v>
      </c>
      <c r="C62" s="3">
        <v>6</v>
      </c>
    </row>
    <row r="63" spans="1:3" ht="14.4">
      <c r="A63" s="1" t="s">
        <v>103</v>
      </c>
      <c r="B63" s="2" t="s">
        <v>104</v>
      </c>
      <c r="C63" s="3">
        <v>9</v>
      </c>
    </row>
    <row r="64" spans="1:3" ht="14.4">
      <c r="A64" s="1" t="s">
        <v>105</v>
      </c>
      <c r="B64" s="3">
        <v>370</v>
      </c>
      <c r="C64" s="3">
        <v>13</v>
      </c>
    </row>
    <row r="65" spans="1:3" ht="14.4">
      <c r="A65" s="1" t="s">
        <v>106</v>
      </c>
      <c r="B65" s="2" t="s">
        <v>107</v>
      </c>
      <c r="C65" s="3">
        <v>3</v>
      </c>
    </row>
    <row r="66" spans="1:3" ht="14.4">
      <c r="A66" s="1" t="s">
        <v>108</v>
      </c>
      <c r="B66" s="2" t="s">
        <v>109</v>
      </c>
      <c r="C66" s="3">
        <v>9</v>
      </c>
    </row>
    <row r="67" spans="1:3" ht="14.4">
      <c r="A67" s="1" t="s">
        <v>110</v>
      </c>
      <c r="B67" s="2" t="s">
        <v>111</v>
      </c>
      <c r="C67" s="3">
        <v>9</v>
      </c>
    </row>
    <row r="68" spans="1:3" ht="14.4">
      <c r="A68" s="1" t="s">
        <v>112</v>
      </c>
      <c r="B68" s="2" t="s">
        <v>113</v>
      </c>
      <c r="C68" s="3">
        <v>18</v>
      </c>
    </row>
    <row r="69" spans="1:3" ht="14.4">
      <c r="A69" s="1" t="s">
        <v>114</v>
      </c>
      <c r="B69" s="2" t="s">
        <v>115</v>
      </c>
      <c r="C69" s="3">
        <v>0</v>
      </c>
    </row>
    <row r="70" spans="1:3" ht="14.4">
      <c r="A70" s="1" t="s">
        <v>116</v>
      </c>
      <c r="B70" s="4" t="e">
        <v>#N/A</v>
      </c>
      <c r="C70" s="3">
        <v>0</v>
      </c>
    </row>
    <row r="71" spans="1:3" ht="14.4">
      <c r="A71" s="1" t="s">
        <v>117</v>
      </c>
      <c r="B71" s="2" t="s">
        <v>118</v>
      </c>
      <c r="C71" s="3">
        <v>9</v>
      </c>
    </row>
    <row r="72" spans="1:3" ht="14.4">
      <c r="A72" s="1" t="s">
        <v>119</v>
      </c>
      <c r="B72" s="3">
        <v>0</v>
      </c>
      <c r="C72" s="3">
        <v>6</v>
      </c>
    </row>
    <row r="73" spans="1:3" ht="14.4">
      <c r="A73" s="1" t="s">
        <v>120</v>
      </c>
      <c r="B73" s="2" t="s">
        <v>121</v>
      </c>
      <c r="C73" s="3">
        <v>9</v>
      </c>
    </row>
    <row r="74" spans="1:3" ht="14.4">
      <c r="A74" s="1" t="s">
        <v>122</v>
      </c>
      <c r="B74" s="2" t="s">
        <v>123</v>
      </c>
      <c r="C74" s="3">
        <v>6</v>
      </c>
    </row>
    <row r="75" spans="1:3" ht="14.4">
      <c r="A75" s="1" t="s">
        <v>124</v>
      </c>
      <c r="B75" s="2" t="s">
        <v>125</v>
      </c>
      <c r="C75" s="3">
        <v>3</v>
      </c>
    </row>
    <row r="76" spans="1:3" ht="14.4">
      <c r="A76" s="1" t="s">
        <v>126</v>
      </c>
      <c r="B76" s="2" t="s">
        <v>127</v>
      </c>
      <c r="C76" s="3">
        <v>12</v>
      </c>
    </row>
    <row r="77" spans="1:3" ht="14.4">
      <c r="A77" s="1" t="s">
        <v>128</v>
      </c>
      <c r="B77" s="2" t="s">
        <v>129</v>
      </c>
      <c r="C77" s="3">
        <v>0</v>
      </c>
    </row>
    <row r="78" spans="1:3" ht="14.4">
      <c r="A78" s="1" t="s">
        <v>130</v>
      </c>
      <c r="B78" s="4" t="e">
        <v>#N/A</v>
      </c>
      <c r="C78" s="3">
        <v>0</v>
      </c>
    </row>
    <row r="79" spans="1:3" ht="14.4">
      <c r="A79" s="1" t="s">
        <v>131</v>
      </c>
      <c r="B79" s="2" t="s">
        <v>132</v>
      </c>
      <c r="C79" s="3">
        <v>0</v>
      </c>
    </row>
    <row r="80" spans="1:3" ht="14.4">
      <c r="A80" s="1" t="s">
        <v>133</v>
      </c>
      <c r="B80" s="3">
        <v>144</v>
      </c>
      <c r="C80" s="3">
        <v>24</v>
      </c>
    </row>
    <row r="81" spans="1:3" ht="14.4">
      <c r="A81" s="1" t="s">
        <v>134</v>
      </c>
      <c r="B81" s="2" t="s">
        <v>135</v>
      </c>
      <c r="C81" s="3">
        <v>25</v>
      </c>
    </row>
    <row r="82" spans="1:3" ht="14.4">
      <c r="A82" s="1" t="s">
        <v>136</v>
      </c>
      <c r="B82" s="2" t="s">
        <v>137</v>
      </c>
      <c r="C82" s="3">
        <v>15</v>
      </c>
    </row>
    <row r="83" spans="1:3" ht="14.4">
      <c r="A83" s="1" t="s">
        <v>138</v>
      </c>
      <c r="B83" s="3">
        <v>148</v>
      </c>
      <c r="C83" s="3">
        <v>10</v>
      </c>
    </row>
    <row r="84" spans="1:3" ht="14.4">
      <c r="A84" s="1" t="s">
        <v>139</v>
      </c>
      <c r="B84" s="2" t="s">
        <v>140</v>
      </c>
      <c r="C84" s="3">
        <v>3</v>
      </c>
    </row>
    <row r="85" spans="1:3" ht="14.4">
      <c r="A85" s="1" t="s">
        <v>141</v>
      </c>
      <c r="B85" s="2" t="s">
        <v>142</v>
      </c>
      <c r="C85" s="3">
        <v>21</v>
      </c>
    </row>
    <row r="86" spans="1:3" ht="14.4">
      <c r="A86" s="1" t="s">
        <v>143</v>
      </c>
      <c r="B86" s="2" t="s">
        <v>144</v>
      </c>
      <c r="C86" s="3">
        <v>3</v>
      </c>
    </row>
    <row r="87" spans="1:3" ht="14.4">
      <c r="A87" s="1" t="s">
        <v>145</v>
      </c>
      <c r="B87" s="2" t="s">
        <v>146</v>
      </c>
      <c r="C87" s="3">
        <v>6</v>
      </c>
    </row>
    <row r="88" spans="1:3" ht="14.4">
      <c r="A88" s="1" t="s">
        <v>147</v>
      </c>
      <c r="B88" s="2" t="s">
        <v>148</v>
      </c>
      <c r="C88" s="3">
        <v>0</v>
      </c>
    </row>
    <row r="89" spans="1:3" ht="14.4">
      <c r="A89" s="1" t="s">
        <v>149</v>
      </c>
      <c r="B89" s="3">
        <v>391</v>
      </c>
      <c r="C89" s="3">
        <v>24</v>
      </c>
    </row>
    <row r="90" spans="1:3" ht="14.4">
      <c r="A90" s="1" t="s">
        <v>150</v>
      </c>
      <c r="B90" s="2" t="s">
        <v>151</v>
      </c>
      <c r="C90" s="3">
        <v>9</v>
      </c>
    </row>
    <row r="91" spans="1:3" ht="14.4">
      <c r="A91" s="1" t="s">
        <v>152</v>
      </c>
      <c r="B91" s="4" t="e">
        <v>#N/A</v>
      </c>
      <c r="C91" s="3">
        <v>0</v>
      </c>
    </row>
    <row r="92" spans="1:3" ht="14.4">
      <c r="A92" s="1" t="s">
        <v>153</v>
      </c>
      <c r="B92" s="3">
        <v>75</v>
      </c>
      <c r="C92" s="3">
        <v>12</v>
      </c>
    </row>
    <row r="93" spans="1:3" ht="14.4">
      <c r="A93" s="1" t="s">
        <v>154</v>
      </c>
      <c r="B93" s="2" t="s">
        <v>155</v>
      </c>
      <c r="C93" s="3">
        <v>6</v>
      </c>
    </row>
    <row r="94" spans="1:3" ht="14.4">
      <c r="A94" s="1" t="s">
        <v>156</v>
      </c>
      <c r="B94" s="3">
        <v>289</v>
      </c>
      <c r="C94" s="3">
        <v>9</v>
      </c>
    </row>
    <row r="95" spans="1:3" ht="14.4">
      <c r="A95" s="1" t="s">
        <v>157</v>
      </c>
      <c r="B95" s="3">
        <v>0</v>
      </c>
      <c r="C95" s="3">
        <v>9</v>
      </c>
    </row>
    <row r="96" spans="1:3" ht="14.4">
      <c r="A96" s="1" t="s">
        <v>158</v>
      </c>
      <c r="B96" s="2" t="s">
        <v>159</v>
      </c>
      <c r="C96" s="3">
        <v>0</v>
      </c>
    </row>
    <row r="97" spans="1:3" ht="14.4">
      <c r="A97" s="1" t="s">
        <v>160</v>
      </c>
      <c r="B97" s="2" t="s">
        <v>161</v>
      </c>
      <c r="C97" s="3">
        <v>3</v>
      </c>
    </row>
    <row r="98" spans="1:3" ht="14.4">
      <c r="A98" s="1" t="s">
        <v>162</v>
      </c>
      <c r="B98" s="3">
        <v>204</v>
      </c>
      <c r="C98" s="3">
        <v>24</v>
      </c>
    </row>
    <row r="99" spans="1:3" ht="14.4">
      <c r="A99" s="1" t="s">
        <v>163</v>
      </c>
      <c r="B99" s="2" t="s">
        <v>164</v>
      </c>
      <c r="C99" s="3">
        <v>3</v>
      </c>
    </row>
    <row r="100" spans="1:3" ht="14.4">
      <c r="A100" s="1" t="s">
        <v>165</v>
      </c>
      <c r="B100" s="4" t="e">
        <v>#N/A</v>
      </c>
      <c r="C100" s="3">
        <v>0</v>
      </c>
    </row>
    <row r="101" spans="1:3" ht="14.4">
      <c r="A101" s="1" t="s">
        <v>166</v>
      </c>
      <c r="B101" s="2" t="s">
        <v>167</v>
      </c>
      <c r="C101" s="3">
        <v>3</v>
      </c>
    </row>
    <row r="102" spans="1:3" ht="14.4">
      <c r="A102" s="1" t="s">
        <v>168</v>
      </c>
      <c r="B102" s="2" t="s">
        <v>169</v>
      </c>
      <c r="C102" s="3">
        <v>3</v>
      </c>
    </row>
    <row r="103" spans="1:3" ht="14.4">
      <c r="A103" s="1" t="s">
        <v>170</v>
      </c>
      <c r="B103" s="2" t="s">
        <v>171</v>
      </c>
      <c r="C103" s="3">
        <v>3</v>
      </c>
    </row>
    <row r="104" spans="1:3" ht="14.4">
      <c r="A104" s="1" t="s">
        <v>172</v>
      </c>
      <c r="B104" s="2" t="s">
        <v>173</v>
      </c>
      <c r="C104" s="3">
        <v>9</v>
      </c>
    </row>
    <row r="105" spans="1:3" ht="14.4">
      <c r="A105" s="1" t="s">
        <v>174</v>
      </c>
      <c r="B105" s="2" t="s">
        <v>175</v>
      </c>
      <c r="C105" s="3">
        <v>0</v>
      </c>
    </row>
    <row r="106" spans="1:3" ht="14.4">
      <c r="A106" s="1" t="s">
        <v>176</v>
      </c>
      <c r="B106" s="4" t="e">
        <v>#N/A</v>
      </c>
      <c r="C106" s="3">
        <v>0</v>
      </c>
    </row>
    <row r="107" spans="1:3" ht="14.4">
      <c r="A107" s="1" t="s">
        <v>177</v>
      </c>
      <c r="B107" s="3">
        <v>98</v>
      </c>
      <c r="C107" s="3">
        <v>24</v>
      </c>
    </row>
    <row r="108" spans="1:3" ht="14.4">
      <c r="A108" s="1" t="s">
        <v>178</v>
      </c>
      <c r="B108" s="2" t="s">
        <v>179</v>
      </c>
      <c r="C108" s="3">
        <v>0</v>
      </c>
    </row>
    <row r="109" spans="1:3" ht="14.4">
      <c r="A109" s="1" t="s">
        <v>180</v>
      </c>
      <c r="B109" s="2" t="s">
        <v>181</v>
      </c>
      <c r="C109" s="3">
        <v>3</v>
      </c>
    </row>
    <row r="110" spans="1:3" ht="14.4">
      <c r="A110" s="1" t="s">
        <v>182</v>
      </c>
      <c r="B110" s="3">
        <v>308</v>
      </c>
      <c r="C110" s="3">
        <v>15</v>
      </c>
    </row>
    <row r="111" spans="1:3" ht="14.4">
      <c r="A111" s="1" t="s">
        <v>183</v>
      </c>
      <c r="B111" s="2" t="s">
        <v>184</v>
      </c>
      <c r="C111" s="3">
        <v>12</v>
      </c>
    </row>
    <row r="112" spans="1:3" ht="14.4">
      <c r="A112" s="1" t="s">
        <v>185</v>
      </c>
      <c r="B112" s="3">
        <v>264</v>
      </c>
      <c r="C112" s="3">
        <v>15</v>
      </c>
    </row>
    <row r="113" spans="1:3" ht="14.4">
      <c r="A113" s="1" t="s">
        <v>186</v>
      </c>
      <c r="B113" s="2" t="s">
        <v>187</v>
      </c>
      <c r="C113" s="3">
        <v>21</v>
      </c>
    </row>
    <row r="114" spans="1:3" ht="14.4">
      <c r="A114" s="1" t="s">
        <v>188</v>
      </c>
      <c r="B114" s="2" t="s">
        <v>189</v>
      </c>
      <c r="C114" s="3">
        <v>6</v>
      </c>
    </row>
    <row r="115" spans="1:3" ht="14.4">
      <c r="A115" s="1" t="s">
        <v>190</v>
      </c>
      <c r="B115" s="2" t="s">
        <v>191</v>
      </c>
      <c r="C115" s="3">
        <v>9</v>
      </c>
    </row>
    <row r="116" spans="1:3" ht="14.4">
      <c r="A116" s="1" t="s">
        <v>192</v>
      </c>
      <c r="B116" s="2" t="s">
        <v>193</v>
      </c>
      <c r="C116" s="3">
        <v>9</v>
      </c>
    </row>
    <row r="117" spans="1:3" ht="14.4">
      <c r="A117" s="1" t="s">
        <v>194</v>
      </c>
      <c r="B117" s="2" t="s">
        <v>195</v>
      </c>
      <c r="C117" s="3">
        <v>9</v>
      </c>
    </row>
    <row r="118" spans="1:3" ht="14.4">
      <c r="A118" s="1" t="s">
        <v>196</v>
      </c>
      <c r="B118" s="3">
        <v>300</v>
      </c>
      <c r="C118" s="3">
        <v>15</v>
      </c>
    </row>
    <row r="119" spans="1:3" ht="14.4">
      <c r="A119" s="1" t="s">
        <v>197</v>
      </c>
      <c r="B119" s="2" t="s">
        <v>198</v>
      </c>
      <c r="C119" s="3">
        <v>9</v>
      </c>
    </row>
    <row r="120" spans="1:3" ht="14.4">
      <c r="A120" s="1" t="s">
        <v>199</v>
      </c>
      <c r="B120" s="2" t="s">
        <v>200</v>
      </c>
      <c r="C120" s="3">
        <v>0</v>
      </c>
    </row>
    <row r="121" spans="1:3" ht="14.4">
      <c r="A121" s="1" t="s">
        <v>201</v>
      </c>
      <c r="B121" s="2" t="s">
        <v>202</v>
      </c>
      <c r="C121" s="3">
        <v>9</v>
      </c>
    </row>
    <row r="122" spans="1:3" ht="14.4">
      <c r="A122" s="1" t="s">
        <v>203</v>
      </c>
      <c r="B122" s="2" t="s">
        <v>204</v>
      </c>
      <c r="C122" s="3">
        <v>3</v>
      </c>
    </row>
    <row r="123" spans="1:3" ht="14.4">
      <c r="A123" s="1" t="s">
        <v>205</v>
      </c>
      <c r="B123" s="2" t="s">
        <v>206</v>
      </c>
      <c r="C123" s="3">
        <v>0</v>
      </c>
    </row>
    <row r="124" spans="1:3" ht="14.4">
      <c r="A124" s="1" t="s">
        <v>207</v>
      </c>
      <c r="B124" s="2" t="s">
        <v>208</v>
      </c>
      <c r="C124" s="3">
        <v>9</v>
      </c>
    </row>
    <row r="125" spans="1:3" ht="14.4">
      <c r="A125" s="1" t="s">
        <v>209</v>
      </c>
      <c r="B125" s="2" t="s">
        <v>210</v>
      </c>
      <c r="C125" s="3">
        <v>6</v>
      </c>
    </row>
    <row r="126" spans="1:3" ht="14.4">
      <c r="A126" s="1" t="s">
        <v>211</v>
      </c>
      <c r="B126" s="2" t="s">
        <v>212</v>
      </c>
      <c r="C126" s="3">
        <v>9</v>
      </c>
    </row>
    <row r="127" spans="1:3" ht="14.4">
      <c r="A127" s="1" t="s">
        <v>213</v>
      </c>
      <c r="B127" s="2" t="s">
        <v>214</v>
      </c>
      <c r="C127" s="3">
        <v>15</v>
      </c>
    </row>
    <row r="128" spans="1:3" ht="14.4">
      <c r="A128" s="1" t="s">
        <v>215</v>
      </c>
      <c r="B128" s="3">
        <v>235</v>
      </c>
      <c r="C128" s="3">
        <v>6</v>
      </c>
    </row>
    <row r="129" spans="1:3" ht="14.4">
      <c r="A129" s="1" t="s">
        <v>216</v>
      </c>
      <c r="B129" s="3">
        <v>303</v>
      </c>
      <c r="C129" s="3">
        <v>9</v>
      </c>
    </row>
    <row r="130" spans="1:3" ht="14.4">
      <c r="A130" s="1" t="s">
        <v>217</v>
      </c>
      <c r="B130" s="2" t="s">
        <v>218</v>
      </c>
      <c r="C130" s="3">
        <v>24</v>
      </c>
    </row>
    <row r="131" spans="1:3" ht="14.4">
      <c r="A131" s="1" t="s">
        <v>219</v>
      </c>
      <c r="B131" s="4" t="e">
        <v>#N/A</v>
      </c>
      <c r="C131" s="3">
        <v>6</v>
      </c>
    </row>
    <row r="132" spans="1:3" ht="14.4">
      <c r="A132" s="1" t="s">
        <v>220</v>
      </c>
      <c r="B132" s="3">
        <v>149</v>
      </c>
      <c r="C132" s="3">
        <v>27</v>
      </c>
    </row>
    <row r="133" spans="1:3" ht="14.4">
      <c r="A133" s="1" t="s">
        <v>221</v>
      </c>
      <c r="B133" s="2" t="s">
        <v>222</v>
      </c>
      <c r="C133" s="3">
        <v>16</v>
      </c>
    </row>
    <row r="134" spans="1:3" ht="14.4">
      <c r="A134" s="1" t="s">
        <v>223</v>
      </c>
      <c r="B134" s="2" t="s">
        <v>224</v>
      </c>
      <c r="C134" s="3">
        <v>0</v>
      </c>
    </row>
    <row r="135" spans="1:3" ht="14.4">
      <c r="A135" s="1" t="s">
        <v>225</v>
      </c>
      <c r="B135" s="3">
        <v>239</v>
      </c>
      <c r="C135" s="3">
        <v>27</v>
      </c>
    </row>
    <row r="136" spans="1:3" ht="14.4">
      <c r="A136" s="1" t="s">
        <v>226</v>
      </c>
      <c r="B136" s="2" t="s">
        <v>227</v>
      </c>
      <c r="C136" s="3">
        <v>9</v>
      </c>
    </row>
    <row r="137" spans="1:3" ht="14.4">
      <c r="A137" s="1" t="s">
        <v>228</v>
      </c>
      <c r="B137" s="3">
        <v>163</v>
      </c>
      <c r="C137" s="3">
        <v>9</v>
      </c>
    </row>
    <row r="138" spans="1:3" ht="14.4">
      <c r="A138" s="1" t="s">
        <v>229</v>
      </c>
      <c r="B138" s="3">
        <v>301</v>
      </c>
      <c r="C138" s="3">
        <v>3</v>
      </c>
    </row>
    <row r="139" spans="1:3" ht="14.4">
      <c r="A139" s="1" t="s">
        <v>230</v>
      </c>
      <c r="B139" s="2" t="s">
        <v>231</v>
      </c>
      <c r="C139" s="3">
        <v>9</v>
      </c>
    </row>
    <row r="140" spans="1:3" ht="14.4">
      <c r="A140" s="1" t="s">
        <v>232</v>
      </c>
      <c r="B140" s="3">
        <v>73</v>
      </c>
      <c r="C140" s="3">
        <v>27</v>
      </c>
    </row>
    <row r="141" spans="1:3" ht="14.4">
      <c r="A141" s="1" t="s">
        <v>233</v>
      </c>
      <c r="B141" s="3">
        <v>137</v>
      </c>
      <c r="C141" s="3">
        <v>27</v>
      </c>
    </row>
    <row r="142" spans="1:3" ht="14.4">
      <c r="A142" s="1" t="s">
        <v>234</v>
      </c>
      <c r="B142" s="2" t="s">
        <v>235</v>
      </c>
      <c r="C142" s="3">
        <v>3</v>
      </c>
    </row>
    <row r="143" spans="1:3" ht="14.4">
      <c r="A143" s="1" t="s">
        <v>236</v>
      </c>
      <c r="B143" s="2" t="s">
        <v>237</v>
      </c>
      <c r="C143" s="3">
        <v>6</v>
      </c>
    </row>
    <row r="144" spans="1:3" ht="14.4">
      <c r="A144" s="1" t="s">
        <v>238</v>
      </c>
      <c r="B144" s="2" t="s">
        <v>239</v>
      </c>
      <c r="C144" s="3">
        <v>15</v>
      </c>
    </row>
    <row r="145" spans="1:3" ht="14.4">
      <c r="A145" s="1" t="s">
        <v>240</v>
      </c>
      <c r="B145" s="2" t="s">
        <v>241</v>
      </c>
      <c r="C145" s="3">
        <v>0</v>
      </c>
    </row>
    <row r="146" spans="1:3" ht="14.4">
      <c r="A146" s="1" t="s">
        <v>242</v>
      </c>
      <c r="B146" s="4" t="e">
        <v>#N/A</v>
      </c>
      <c r="C146" s="3">
        <v>0</v>
      </c>
    </row>
    <row r="147" spans="1:3" ht="14.4">
      <c r="A147" s="1" t="s">
        <v>243</v>
      </c>
      <c r="B147" s="4" t="e">
        <v>#N/A</v>
      </c>
      <c r="C147" s="3">
        <v>0</v>
      </c>
    </row>
    <row r="148" spans="1:3" ht="14.4">
      <c r="A148" s="1" t="s">
        <v>244</v>
      </c>
      <c r="B148" s="3">
        <v>147</v>
      </c>
      <c r="C148" s="3">
        <v>9</v>
      </c>
    </row>
    <row r="149" spans="1:3" ht="14.4">
      <c r="A149" s="1" t="s">
        <v>245</v>
      </c>
      <c r="B149" s="3">
        <v>304</v>
      </c>
      <c r="C149" s="3">
        <v>9</v>
      </c>
    </row>
    <row r="150" spans="1:3" ht="14.4">
      <c r="A150" s="1" t="s">
        <v>246</v>
      </c>
      <c r="B150" s="2" t="s">
        <v>247</v>
      </c>
      <c r="C150" s="3">
        <v>3</v>
      </c>
    </row>
    <row r="151" spans="1:3" ht="14.4">
      <c r="A151" s="1" t="s">
        <v>248</v>
      </c>
      <c r="B151" s="2" t="s">
        <v>249</v>
      </c>
      <c r="C151" s="3">
        <v>15</v>
      </c>
    </row>
    <row r="152" spans="1:3" ht="14.4">
      <c r="A152" s="1" t="s">
        <v>250</v>
      </c>
      <c r="B152" s="2" t="s">
        <v>251</v>
      </c>
      <c r="C152" s="3">
        <v>0</v>
      </c>
    </row>
    <row r="153" spans="1:3" ht="14.4">
      <c r="A153" s="1" t="s">
        <v>252</v>
      </c>
      <c r="B153" s="2" t="s">
        <v>253</v>
      </c>
      <c r="C153" s="3">
        <v>6</v>
      </c>
    </row>
    <row r="154" spans="1:3" ht="14.4">
      <c r="A154" s="1" t="s">
        <v>254</v>
      </c>
      <c r="B154" s="2" t="s">
        <v>255</v>
      </c>
      <c r="C154" s="3">
        <v>18</v>
      </c>
    </row>
    <row r="155" spans="1:3" ht="14.4">
      <c r="A155" s="1" t="s">
        <v>256</v>
      </c>
      <c r="B155" s="3">
        <v>375</v>
      </c>
      <c r="C155" s="3">
        <v>24</v>
      </c>
    </row>
    <row r="156" spans="1:3" ht="14.4">
      <c r="A156" s="1" t="s">
        <v>257</v>
      </c>
      <c r="B156" s="2" t="s">
        <v>258</v>
      </c>
      <c r="C156" s="3">
        <v>0</v>
      </c>
    </row>
    <row r="157" spans="1:3" ht="14.4">
      <c r="A157" s="1" t="s">
        <v>259</v>
      </c>
      <c r="B157" s="2" t="s">
        <v>260</v>
      </c>
      <c r="C157" s="3">
        <v>0</v>
      </c>
    </row>
    <row r="158" spans="1:3" ht="14.4">
      <c r="A158" s="1" t="s">
        <v>261</v>
      </c>
      <c r="B158" s="4" t="e">
        <v>#N/A</v>
      </c>
      <c r="C158" s="3">
        <v>0</v>
      </c>
    </row>
    <row r="159" spans="1:3" ht="14.4">
      <c r="A159" s="1" t="s">
        <v>262</v>
      </c>
      <c r="B159" s="2" t="s">
        <v>263</v>
      </c>
      <c r="C159" s="3">
        <v>12</v>
      </c>
    </row>
    <row r="160" spans="1:3" ht="14.4">
      <c r="A160" s="1" t="s">
        <v>264</v>
      </c>
      <c r="B160" s="2" t="s">
        <v>265</v>
      </c>
      <c r="C160" s="3">
        <v>3</v>
      </c>
    </row>
    <row r="161" spans="1:3" ht="14.4">
      <c r="A161" s="1" t="s">
        <v>266</v>
      </c>
      <c r="B161" s="2" t="s">
        <v>267</v>
      </c>
      <c r="C161" s="3">
        <v>9</v>
      </c>
    </row>
    <row r="162" spans="1:3" ht="14.4">
      <c r="A162" s="1" t="s">
        <v>268</v>
      </c>
      <c r="B162" s="4" t="e">
        <v>#N/A</v>
      </c>
      <c r="C162" s="3">
        <v>0</v>
      </c>
    </row>
    <row r="163" spans="1:3" ht="14.4">
      <c r="A163" s="1" t="s">
        <v>269</v>
      </c>
      <c r="B163" s="2" t="s">
        <v>270</v>
      </c>
      <c r="C163" s="3">
        <v>0</v>
      </c>
    </row>
    <row r="164" spans="1:3" ht="14.4">
      <c r="A164" s="1" t="s">
        <v>271</v>
      </c>
      <c r="B164" s="2" t="s">
        <v>272</v>
      </c>
      <c r="C164" s="3">
        <v>6</v>
      </c>
    </row>
    <row r="165" spans="1:3" ht="14.4">
      <c r="A165" s="1" t="s">
        <v>273</v>
      </c>
      <c r="B165" s="2" t="s">
        <v>274</v>
      </c>
      <c r="C165" s="3">
        <v>6</v>
      </c>
    </row>
    <row r="166" spans="1:3" ht="14.4">
      <c r="A166" s="1" t="s">
        <v>275</v>
      </c>
      <c r="B166" s="3">
        <v>348</v>
      </c>
      <c r="C166" s="3">
        <v>0</v>
      </c>
    </row>
    <row r="167" spans="1:3" ht="14.4">
      <c r="A167" s="1" t="s">
        <v>276</v>
      </c>
      <c r="B167" s="3">
        <v>240</v>
      </c>
      <c r="C167" s="3">
        <v>24</v>
      </c>
    </row>
    <row r="168" spans="1:3" ht="14.4">
      <c r="A168" s="1" t="s">
        <v>277</v>
      </c>
      <c r="B168" s="3">
        <v>309</v>
      </c>
      <c r="C168" s="3">
        <v>18</v>
      </c>
    </row>
    <row r="169" spans="1:3" ht="14.4">
      <c r="A169" s="1" t="s">
        <v>278</v>
      </c>
      <c r="B169" s="2" t="s">
        <v>279</v>
      </c>
      <c r="C169" s="3">
        <v>0</v>
      </c>
    </row>
    <row r="170" spans="1:3" ht="14.4">
      <c r="A170" s="1" t="s">
        <v>280</v>
      </c>
      <c r="B170" s="2" t="s">
        <v>281</v>
      </c>
      <c r="C170" s="3">
        <v>9</v>
      </c>
    </row>
    <row r="171" spans="1:3" ht="14.4">
      <c r="A171" s="1" t="s">
        <v>282</v>
      </c>
      <c r="B171" s="2" t="s">
        <v>283</v>
      </c>
      <c r="C171" s="3">
        <v>9</v>
      </c>
    </row>
    <row r="172" spans="1:3" ht="14.4">
      <c r="A172" s="1" t="s">
        <v>284</v>
      </c>
      <c r="B172" s="2" t="s">
        <v>285</v>
      </c>
      <c r="C172" s="3">
        <v>12</v>
      </c>
    </row>
    <row r="173" spans="1:3" ht="14.4">
      <c r="A173" s="1" t="s">
        <v>286</v>
      </c>
      <c r="B173" s="2" t="s">
        <v>287</v>
      </c>
      <c r="C173" s="3">
        <v>9</v>
      </c>
    </row>
    <row r="174" spans="1:3" ht="14.4">
      <c r="A174" s="1" t="s">
        <v>288</v>
      </c>
      <c r="B174" s="2" t="s">
        <v>289</v>
      </c>
      <c r="C174" s="3">
        <v>3</v>
      </c>
    </row>
    <row r="175" spans="1:3" ht="14.4">
      <c r="A175" s="1" t="s">
        <v>290</v>
      </c>
      <c r="B175" s="2" t="s">
        <v>291</v>
      </c>
      <c r="C175" s="3">
        <v>9</v>
      </c>
    </row>
    <row r="176" spans="1:3" ht="14.4">
      <c r="A176" s="1" t="s">
        <v>292</v>
      </c>
      <c r="B176" s="2" t="s">
        <v>293</v>
      </c>
      <c r="C176" s="3">
        <v>12</v>
      </c>
    </row>
    <row r="177" spans="1:3" ht="14.4">
      <c r="A177" s="1" t="s">
        <v>294</v>
      </c>
      <c r="B177" s="2" t="s">
        <v>295</v>
      </c>
      <c r="C177" s="3">
        <v>9</v>
      </c>
    </row>
    <row r="178" spans="1:3" ht="14.4">
      <c r="A178" s="1" t="s">
        <v>296</v>
      </c>
      <c r="B178" s="2" t="s">
        <v>297</v>
      </c>
      <c r="C178" s="3">
        <v>12</v>
      </c>
    </row>
    <row r="179" spans="1:3" ht="14.4">
      <c r="A179" s="1" t="s">
        <v>298</v>
      </c>
      <c r="B179" s="2" t="s">
        <v>299</v>
      </c>
      <c r="C179" s="3">
        <v>15</v>
      </c>
    </row>
    <row r="180" spans="1:3" ht="14.4">
      <c r="A180" s="1" t="s">
        <v>300</v>
      </c>
      <c r="B180" s="2" t="s">
        <v>301</v>
      </c>
      <c r="C180" s="3">
        <v>6</v>
      </c>
    </row>
    <row r="181" spans="1:3" ht="14.4">
      <c r="A181" s="1" t="s">
        <v>302</v>
      </c>
      <c r="B181" s="4" t="e">
        <v>#N/A</v>
      </c>
      <c r="C181" s="3">
        <v>0</v>
      </c>
    </row>
    <row r="182" spans="1:3" ht="14.4">
      <c r="A182" s="1" t="s">
        <v>303</v>
      </c>
      <c r="B182" s="4" t="e">
        <v>#N/A</v>
      </c>
      <c r="C182" s="3">
        <v>0</v>
      </c>
    </row>
    <row r="183" spans="1:3" ht="14.4">
      <c r="A183" s="1" t="s">
        <v>304</v>
      </c>
      <c r="B183" s="3">
        <v>122</v>
      </c>
      <c r="C183" s="3">
        <v>27</v>
      </c>
    </row>
    <row r="184" spans="1:3" ht="14.4">
      <c r="A184" s="1" t="s">
        <v>305</v>
      </c>
      <c r="B184" s="2" t="s">
        <v>306</v>
      </c>
      <c r="C184" s="3">
        <v>9</v>
      </c>
    </row>
    <row r="185" spans="1:3" ht="14.4">
      <c r="A185" s="1" t="s">
        <v>307</v>
      </c>
      <c r="B185" s="2" t="s">
        <v>308</v>
      </c>
      <c r="C185" s="3">
        <v>12</v>
      </c>
    </row>
    <row r="186" spans="1:3" ht="14.4">
      <c r="A186" s="1" t="s">
        <v>309</v>
      </c>
      <c r="B186" s="3">
        <v>162</v>
      </c>
      <c r="C186" s="3">
        <v>3</v>
      </c>
    </row>
    <row r="187" spans="1:3" ht="14.4">
      <c r="A187" s="1" t="s">
        <v>310</v>
      </c>
      <c r="B187" s="2" t="s">
        <v>311</v>
      </c>
      <c r="C187" s="3">
        <v>6</v>
      </c>
    </row>
    <row r="188" spans="1:3" ht="14.4">
      <c r="A188" s="1" t="s">
        <v>312</v>
      </c>
      <c r="B188" s="2" t="s">
        <v>313</v>
      </c>
      <c r="C188" s="3">
        <v>9</v>
      </c>
    </row>
    <row r="189" spans="1:3" ht="14.4">
      <c r="A189" s="1" t="s">
        <v>314</v>
      </c>
      <c r="B189" s="2" t="s">
        <v>315</v>
      </c>
      <c r="C189" s="3">
        <v>3</v>
      </c>
    </row>
    <row r="190" spans="1:3" ht="14.4">
      <c r="A190" s="1" t="s">
        <v>316</v>
      </c>
      <c r="B190" s="3">
        <v>95</v>
      </c>
      <c r="C190" s="3">
        <v>15</v>
      </c>
    </row>
    <row r="191" spans="1:3" ht="14.4">
      <c r="A191" s="1" t="s">
        <v>317</v>
      </c>
      <c r="B191" s="2" t="s">
        <v>27</v>
      </c>
      <c r="C191" s="3">
        <v>9</v>
      </c>
    </row>
    <row r="192" spans="1:3" ht="14.4">
      <c r="A192" s="1" t="s">
        <v>318</v>
      </c>
      <c r="B192" s="2" t="s">
        <v>319</v>
      </c>
      <c r="C192" s="3">
        <v>0</v>
      </c>
    </row>
    <row r="193" spans="1:3" ht="14.4">
      <c r="A193" s="1" t="s">
        <v>320</v>
      </c>
      <c r="B193" s="2" t="s">
        <v>321</v>
      </c>
      <c r="C193" s="3">
        <v>24</v>
      </c>
    </row>
    <row r="194" spans="1:3" ht="14.4">
      <c r="A194" s="1" t="s">
        <v>322</v>
      </c>
      <c r="B194" s="4" t="e">
        <v>#N/A</v>
      </c>
      <c r="C194" s="3">
        <v>0</v>
      </c>
    </row>
    <row r="195" spans="1:3" ht="14.4">
      <c r="A195" s="1" t="s">
        <v>323</v>
      </c>
      <c r="B195" s="4" t="e">
        <v>#N/A</v>
      </c>
      <c r="C195" s="3">
        <v>0</v>
      </c>
    </row>
    <row r="196" spans="1:3" ht="14.4">
      <c r="A196" s="1" t="s">
        <v>324</v>
      </c>
      <c r="B196" s="2" t="s">
        <v>325</v>
      </c>
      <c r="C196" s="3">
        <v>15</v>
      </c>
    </row>
    <row r="197" spans="1:3" ht="14.4">
      <c r="A197" s="1" t="s">
        <v>326</v>
      </c>
      <c r="B197" s="2" t="s">
        <v>327</v>
      </c>
      <c r="C197" s="3">
        <v>9</v>
      </c>
    </row>
    <row r="198" spans="1:3" ht="14.4">
      <c r="A198" s="1" t="s">
        <v>328</v>
      </c>
      <c r="B198" s="4" t="e">
        <v>#N/A</v>
      </c>
      <c r="C198" s="3">
        <v>0</v>
      </c>
    </row>
    <row r="199" spans="1:3" ht="14.4">
      <c r="A199" s="1" t="s">
        <v>329</v>
      </c>
      <c r="B199" s="2" t="s">
        <v>330</v>
      </c>
      <c r="C199" s="3">
        <v>6</v>
      </c>
    </row>
    <row r="200" spans="1:3" ht="14.4">
      <c r="A200" s="1" t="s">
        <v>331</v>
      </c>
      <c r="B200" s="2" t="s">
        <v>332</v>
      </c>
      <c r="C200" s="3">
        <v>9</v>
      </c>
    </row>
    <row r="201" spans="1:3" ht="14.4">
      <c r="A201" s="1" t="s">
        <v>333</v>
      </c>
      <c r="B201" s="3">
        <v>119</v>
      </c>
      <c r="C201" s="3">
        <v>4</v>
      </c>
    </row>
    <row r="202" spans="1:3" ht="14.4">
      <c r="A202" s="1" t="s">
        <v>334</v>
      </c>
      <c r="B202" s="2" t="s">
        <v>335</v>
      </c>
      <c r="C202" s="3">
        <v>24</v>
      </c>
    </row>
    <row r="203" spans="1:3" ht="14.4">
      <c r="A203" s="1" t="s">
        <v>336</v>
      </c>
      <c r="B203" s="2" t="s">
        <v>337</v>
      </c>
      <c r="C203" s="3">
        <v>0</v>
      </c>
    </row>
    <row r="204" spans="1:3" ht="14.4">
      <c r="A204" s="1" t="s">
        <v>338</v>
      </c>
      <c r="B204" s="2" t="s">
        <v>339</v>
      </c>
      <c r="C204" s="3">
        <v>9</v>
      </c>
    </row>
    <row r="205" spans="1:3" ht="14.4">
      <c r="A205" s="1" t="s">
        <v>340</v>
      </c>
      <c r="B205" s="2" t="s">
        <v>341</v>
      </c>
      <c r="C205" s="3">
        <v>9</v>
      </c>
    </row>
    <row r="206" spans="1:3" ht="14.4">
      <c r="A206" s="1" t="s">
        <v>342</v>
      </c>
      <c r="B206" s="3">
        <v>195</v>
      </c>
      <c r="C206" s="3">
        <v>9</v>
      </c>
    </row>
    <row r="207" spans="1:3" ht="14.4">
      <c r="A207" s="1" t="s">
        <v>343</v>
      </c>
      <c r="B207" s="2" t="s">
        <v>344</v>
      </c>
      <c r="C207" s="3">
        <v>12</v>
      </c>
    </row>
    <row r="208" spans="1:3" ht="14.4">
      <c r="A208" s="1" t="s">
        <v>345</v>
      </c>
      <c r="B208" s="2" t="s">
        <v>346</v>
      </c>
      <c r="C208" s="3">
        <v>15</v>
      </c>
    </row>
    <row r="209" spans="1:3" ht="14.4">
      <c r="A209" s="1" t="s">
        <v>347</v>
      </c>
      <c r="B209" s="2" t="s">
        <v>348</v>
      </c>
      <c r="C209" s="3">
        <v>24</v>
      </c>
    </row>
    <row r="210" spans="1:3" ht="14.4">
      <c r="A210" s="1" t="s">
        <v>349</v>
      </c>
      <c r="B210" s="2" t="s">
        <v>350</v>
      </c>
      <c r="C210" s="3">
        <v>9</v>
      </c>
    </row>
    <row r="211" spans="1:3" ht="14.4">
      <c r="A211" s="1" t="s">
        <v>351</v>
      </c>
      <c r="B211" s="2" t="s">
        <v>352</v>
      </c>
      <c r="C211" s="3">
        <v>3</v>
      </c>
    </row>
    <row r="212" spans="1:3" ht="14.4">
      <c r="A212" s="1" t="s">
        <v>353</v>
      </c>
      <c r="B212" s="2" t="s">
        <v>354</v>
      </c>
      <c r="C212" s="3">
        <v>0</v>
      </c>
    </row>
    <row r="213" spans="1:3" ht="14.4">
      <c r="A213" s="1" t="s">
        <v>355</v>
      </c>
      <c r="B213" s="3">
        <v>350</v>
      </c>
      <c r="C213" s="3">
        <v>6</v>
      </c>
    </row>
    <row r="214" spans="1:3" ht="14.4">
      <c r="A214" s="1" t="s">
        <v>356</v>
      </c>
      <c r="B214" s="3">
        <v>74</v>
      </c>
      <c r="C214" s="3">
        <v>15</v>
      </c>
    </row>
    <row r="215" spans="1:3" ht="14.4">
      <c r="A215" s="1" t="s">
        <v>357</v>
      </c>
      <c r="B215" s="2" t="s">
        <v>358</v>
      </c>
      <c r="C215" s="3">
        <v>24</v>
      </c>
    </row>
    <row r="216" spans="1:3" ht="14.4">
      <c r="A216" s="1" t="s">
        <v>359</v>
      </c>
      <c r="B216" s="4" t="e">
        <v>#N/A</v>
      </c>
      <c r="C216" s="3">
        <v>0</v>
      </c>
    </row>
    <row r="217" spans="1:3" ht="14.4">
      <c r="A217" s="1" t="s">
        <v>360</v>
      </c>
      <c r="B217" s="2" t="s">
        <v>361</v>
      </c>
      <c r="C217" s="3">
        <v>0</v>
      </c>
    </row>
    <row r="218" spans="1:3" ht="14.4">
      <c r="A218" s="1" t="s">
        <v>362</v>
      </c>
      <c r="B218" s="3">
        <v>197</v>
      </c>
      <c r="C218" s="3">
        <v>12</v>
      </c>
    </row>
    <row r="219" spans="1:3" ht="14.4">
      <c r="A219" s="1" t="s">
        <v>363</v>
      </c>
      <c r="B219" s="3">
        <v>64</v>
      </c>
      <c r="C219" s="3">
        <v>27</v>
      </c>
    </row>
    <row r="220" spans="1:3" ht="14.4">
      <c r="A220" s="1" t="s">
        <v>364</v>
      </c>
      <c r="B220" s="2" t="s">
        <v>365</v>
      </c>
      <c r="C220" s="3">
        <v>0</v>
      </c>
    </row>
    <row r="221" spans="1:3" ht="14.4">
      <c r="A221" s="1" t="s">
        <v>366</v>
      </c>
      <c r="B221" s="3">
        <v>96</v>
      </c>
      <c r="C221" s="3">
        <v>12</v>
      </c>
    </row>
    <row r="222" spans="1:3" ht="14.4">
      <c r="A222" s="1" t="s">
        <v>367</v>
      </c>
      <c r="B222" s="2" t="s">
        <v>368</v>
      </c>
      <c r="C222" s="3">
        <v>9</v>
      </c>
    </row>
    <row r="223" spans="1:3" ht="14.4">
      <c r="A223" s="1" t="s">
        <v>369</v>
      </c>
      <c r="B223" s="2" t="s">
        <v>370</v>
      </c>
      <c r="C223" s="3">
        <v>9</v>
      </c>
    </row>
    <row r="224" spans="1:3" ht="14.4">
      <c r="A224" s="1" t="s">
        <v>371</v>
      </c>
      <c r="B224" s="2" t="s">
        <v>372</v>
      </c>
      <c r="C224" s="3">
        <v>9</v>
      </c>
    </row>
    <row r="225" spans="1:3" ht="14.4">
      <c r="A225" s="1" t="s">
        <v>373</v>
      </c>
      <c r="B225" s="2" t="s">
        <v>374</v>
      </c>
      <c r="C225" s="3">
        <v>12</v>
      </c>
    </row>
    <row r="226" spans="1:3" ht="14.4">
      <c r="A226" s="1" t="s">
        <v>375</v>
      </c>
      <c r="B226" s="3">
        <v>107</v>
      </c>
      <c r="C226" s="3">
        <v>6</v>
      </c>
    </row>
    <row r="227" spans="1:3" ht="14.4">
      <c r="A227" s="1" t="s">
        <v>376</v>
      </c>
      <c r="B227" s="2" t="s">
        <v>377</v>
      </c>
      <c r="C227" s="3">
        <v>12</v>
      </c>
    </row>
    <row r="228" spans="1:3" ht="14.4">
      <c r="A228" s="149" t="s">
        <v>378</v>
      </c>
      <c r="B228" s="150"/>
      <c r="C228" s="3">
        <v>0</v>
      </c>
    </row>
    <row r="229" spans="1:3" ht="14.4">
      <c r="A229" s="1" t="s">
        <v>379</v>
      </c>
      <c r="B229" s="2" t="s">
        <v>380</v>
      </c>
      <c r="C229" s="3">
        <v>15</v>
      </c>
    </row>
    <row r="230" spans="1:3" ht="14.4">
      <c r="A230" s="1" t="s">
        <v>381</v>
      </c>
      <c r="B230" s="4" t="e">
        <v>#N/A</v>
      </c>
      <c r="C230" s="3">
        <v>0</v>
      </c>
    </row>
    <row r="231" spans="1:3" ht="14.4">
      <c r="A231" s="1" t="s">
        <v>382</v>
      </c>
      <c r="B231" s="2" t="s">
        <v>383</v>
      </c>
      <c r="C231" s="3">
        <v>6</v>
      </c>
    </row>
    <row r="232" spans="1:3" ht="14.4">
      <c r="A232" s="1" t="s">
        <v>384</v>
      </c>
      <c r="B232" s="2" t="s">
        <v>385</v>
      </c>
      <c r="C232" s="3">
        <v>12</v>
      </c>
    </row>
    <row r="233" spans="1:3" ht="14.4">
      <c r="A233" s="1" t="s">
        <v>386</v>
      </c>
      <c r="B233" s="2" t="s">
        <v>387</v>
      </c>
      <c r="C233" s="3">
        <v>9</v>
      </c>
    </row>
    <row r="234" spans="1:3" ht="14.4">
      <c r="A234" s="1" t="s">
        <v>388</v>
      </c>
      <c r="B234" s="2" t="s">
        <v>389</v>
      </c>
      <c r="C234" s="3">
        <v>0</v>
      </c>
    </row>
    <row r="235" spans="1:3" ht="14.4">
      <c r="A235" s="1" t="s">
        <v>390</v>
      </c>
      <c r="B235" s="2" t="s">
        <v>391</v>
      </c>
      <c r="C235" s="3">
        <v>9</v>
      </c>
    </row>
    <row r="236" spans="1:3" ht="14.4">
      <c r="A236" s="1" t="s">
        <v>392</v>
      </c>
      <c r="B236" s="2" t="s">
        <v>393</v>
      </c>
      <c r="C236" s="3">
        <v>9</v>
      </c>
    </row>
    <row r="237" spans="1:3" ht="14.4">
      <c r="A237" s="1" t="s">
        <v>394</v>
      </c>
      <c r="B237" s="2" t="s">
        <v>395</v>
      </c>
      <c r="C237" s="3">
        <v>24</v>
      </c>
    </row>
    <row r="238" spans="1:3" ht="14.4">
      <c r="A238" s="1" t="s">
        <v>396</v>
      </c>
      <c r="B238" s="2" t="s">
        <v>397</v>
      </c>
      <c r="C238" s="3">
        <v>21</v>
      </c>
    </row>
    <row r="239" spans="1:3" ht="14.4">
      <c r="A239" s="1" t="s">
        <v>398</v>
      </c>
      <c r="B239" s="2" t="s">
        <v>399</v>
      </c>
      <c r="C239" s="3">
        <v>27</v>
      </c>
    </row>
    <row r="240" spans="1:3" ht="14.4">
      <c r="A240" s="1" t="s">
        <v>400</v>
      </c>
      <c r="B240" s="2" t="s">
        <v>401</v>
      </c>
      <c r="C240" s="3">
        <v>15</v>
      </c>
    </row>
    <row r="241" spans="1:3" ht="14.4">
      <c r="A241" s="1" t="s">
        <v>402</v>
      </c>
      <c r="B241" s="2" t="s">
        <v>403</v>
      </c>
      <c r="C241" s="3">
        <v>9</v>
      </c>
    </row>
    <row r="242" spans="1:3" ht="14.4">
      <c r="A242" s="1" t="s">
        <v>404</v>
      </c>
      <c r="B242" s="2" t="s">
        <v>405</v>
      </c>
      <c r="C242" s="3">
        <v>0</v>
      </c>
    </row>
    <row r="243" spans="1:3" ht="14.4">
      <c r="A243" s="1" t="s">
        <v>406</v>
      </c>
      <c r="B243" s="2" t="s">
        <v>407</v>
      </c>
      <c r="C243" s="3">
        <v>15</v>
      </c>
    </row>
    <row r="244" spans="1:3" ht="14.4">
      <c r="A244" s="1" t="s">
        <v>408</v>
      </c>
      <c r="B244" s="2" t="s">
        <v>409</v>
      </c>
      <c r="C244" s="3">
        <v>9</v>
      </c>
    </row>
    <row r="245" spans="1:3" ht="14.4">
      <c r="A245" s="1" t="s">
        <v>410</v>
      </c>
      <c r="B245" s="2" t="s">
        <v>411</v>
      </c>
      <c r="C245" s="3">
        <v>21</v>
      </c>
    </row>
    <row r="246" spans="1:3" ht="14.4">
      <c r="A246" s="1" t="s">
        <v>412</v>
      </c>
      <c r="B246" s="4" t="e">
        <v>#N/A</v>
      </c>
      <c r="C246" s="3">
        <v>0</v>
      </c>
    </row>
    <row r="247" spans="1:3" ht="14.4">
      <c r="A247" s="1" t="s">
        <v>413</v>
      </c>
      <c r="B247" s="2" t="s">
        <v>414</v>
      </c>
      <c r="C247" s="3">
        <v>9</v>
      </c>
    </row>
    <row r="248" spans="1:3" ht="14.4">
      <c r="A248" s="1" t="s">
        <v>415</v>
      </c>
      <c r="B248" s="2" t="s">
        <v>416</v>
      </c>
      <c r="C248" s="3">
        <v>12</v>
      </c>
    </row>
    <row r="249" spans="1:3" ht="14.4">
      <c r="A249" s="1" t="s">
        <v>417</v>
      </c>
      <c r="B249" s="2" t="s">
        <v>418</v>
      </c>
      <c r="C249" s="3">
        <v>9</v>
      </c>
    </row>
    <row r="250" spans="1:3" ht="14.4">
      <c r="A250" s="1" t="s">
        <v>419</v>
      </c>
      <c r="B250" s="2" t="s">
        <v>420</v>
      </c>
      <c r="C250" s="3">
        <v>9</v>
      </c>
    </row>
    <row r="251" spans="1:3" ht="14.4">
      <c r="A251" s="1" t="s">
        <v>421</v>
      </c>
      <c r="B251" s="2" t="s">
        <v>422</v>
      </c>
      <c r="C251" s="3">
        <v>3</v>
      </c>
    </row>
    <row r="252" spans="1:3" ht="14.4">
      <c r="A252" s="1" t="s">
        <v>423</v>
      </c>
      <c r="B252" s="2" t="s">
        <v>424</v>
      </c>
      <c r="C252" s="3">
        <v>12</v>
      </c>
    </row>
    <row r="253" spans="1:3" ht="14.4">
      <c r="A253" s="1" t="s">
        <v>425</v>
      </c>
      <c r="B253" s="4" t="e">
        <v>#N/A</v>
      </c>
      <c r="C253" s="3">
        <v>0</v>
      </c>
    </row>
    <row r="254" spans="1:3" ht="14.4">
      <c r="A254" s="1" t="s">
        <v>426</v>
      </c>
      <c r="B254" s="4" t="e">
        <v>#N/A</v>
      </c>
      <c r="C254" s="3">
        <v>0</v>
      </c>
    </row>
    <row r="255" spans="1:3" ht="14.4">
      <c r="A255" s="1" t="s">
        <v>427</v>
      </c>
      <c r="B255" s="2" t="s">
        <v>428</v>
      </c>
      <c r="C255" s="3">
        <v>12</v>
      </c>
    </row>
    <row r="256" spans="1:3" ht="14.4">
      <c r="A256" s="1" t="s">
        <v>429</v>
      </c>
      <c r="B256" s="2" t="s">
        <v>430</v>
      </c>
      <c r="C256" s="3">
        <v>6</v>
      </c>
    </row>
    <row r="257" spans="1:3" ht="14.4">
      <c r="A257" s="1" t="s">
        <v>431</v>
      </c>
      <c r="B257" s="2" t="s">
        <v>432</v>
      </c>
      <c r="C257" s="3">
        <v>9</v>
      </c>
    </row>
    <row r="258" spans="1:3" ht="14.4">
      <c r="A258" s="1" t="s">
        <v>433</v>
      </c>
      <c r="B258" s="2" t="s">
        <v>434</v>
      </c>
      <c r="C258" s="3">
        <v>12</v>
      </c>
    </row>
    <row r="259" spans="1:3" ht="14.4">
      <c r="A259" s="1" t="s">
        <v>435</v>
      </c>
      <c r="B259" s="2" t="s">
        <v>436</v>
      </c>
      <c r="C259" s="3">
        <v>9</v>
      </c>
    </row>
    <row r="260" spans="1:3" ht="14.4">
      <c r="A260" s="1" t="s">
        <v>437</v>
      </c>
      <c r="B260" s="2" t="s">
        <v>438</v>
      </c>
      <c r="C260" s="3">
        <v>3</v>
      </c>
    </row>
    <row r="261" spans="1:3" ht="14.4">
      <c r="A261" s="1" t="s">
        <v>439</v>
      </c>
      <c r="B261" s="2" t="s">
        <v>440</v>
      </c>
      <c r="C261" s="3">
        <v>9</v>
      </c>
    </row>
    <row r="262" spans="1:3" ht="14.4">
      <c r="A262" s="1" t="s">
        <v>441</v>
      </c>
      <c r="B262" s="2" t="s">
        <v>442</v>
      </c>
      <c r="C262" s="3">
        <v>9</v>
      </c>
    </row>
    <row r="263" spans="1:3" ht="14.4">
      <c r="A263" s="1" t="s">
        <v>443</v>
      </c>
      <c r="B263" s="2" t="s">
        <v>444</v>
      </c>
      <c r="C263" s="3">
        <v>9</v>
      </c>
    </row>
    <row r="264" spans="1:3" ht="14.4">
      <c r="A264" s="1" t="s">
        <v>445</v>
      </c>
      <c r="B264" s="2" t="s">
        <v>446</v>
      </c>
      <c r="C264" s="3">
        <v>12</v>
      </c>
    </row>
    <row r="265" spans="1:3" ht="14.4">
      <c r="A265" s="1" t="s">
        <v>447</v>
      </c>
      <c r="B265" s="2" t="s">
        <v>448</v>
      </c>
      <c r="C265" s="3">
        <v>6</v>
      </c>
    </row>
    <row r="266" spans="1:3" ht="14.4">
      <c r="A266" s="1" t="s">
        <v>449</v>
      </c>
      <c r="B266" s="2" t="s">
        <v>450</v>
      </c>
      <c r="C266" s="3">
        <v>12</v>
      </c>
    </row>
    <row r="267" spans="1:3" ht="14.4">
      <c r="A267" s="1" t="s">
        <v>451</v>
      </c>
      <c r="B267" s="4" t="e">
        <v>#N/A</v>
      </c>
      <c r="C267" s="3">
        <v>0</v>
      </c>
    </row>
    <row r="268" spans="1:3" ht="14.4">
      <c r="A268" s="1" t="s">
        <v>452</v>
      </c>
      <c r="B268" s="2" t="s">
        <v>453</v>
      </c>
      <c r="C268" s="3">
        <v>24</v>
      </c>
    </row>
    <row r="269" spans="1:3" ht="14.4">
      <c r="A269" s="1" t="s">
        <v>454</v>
      </c>
      <c r="B269" s="3">
        <v>385</v>
      </c>
      <c r="C269" s="3">
        <v>24</v>
      </c>
    </row>
    <row r="270" spans="1:3" ht="14.4">
      <c r="A270" s="1" t="s">
        <v>455</v>
      </c>
      <c r="B270" s="2" t="s">
        <v>456</v>
      </c>
      <c r="C270" s="3">
        <v>12</v>
      </c>
    </row>
    <row r="271" spans="1:3" ht="14.4">
      <c r="A271" s="1" t="s">
        <v>457</v>
      </c>
      <c r="B271" s="2" t="s">
        <v>458</v>
      </c>
      <c r="C271" s="3">
        <v>9</v>
      </c>
    </row>
    <row r="272" spans="1:3" ht="14.4">
      <c r="A272" s="1" t="s">
        <v>459</v>
      </c>
      <c r="B272" s="4" t="e">
        <v>#N/A</v>
      </c>
      <c r="C272" s="3">
        <v>0</v>
      </c>
    </row>
    <row r="273" spans="1:3" ht="14.4">
      <c r="A273" s="1" t="s">
        <v>460</v>
      </c>
      <c r="B273" s="4" t="e">
        <v>#N/A</v>
      </c>
      <c r="C273" s="3">
        <v>0</v>
      </c>
    </row>
    <row r="274" spans="1:3" ht="14.4">
      <c r="A274" s="1" t="s">
        <v>461</v>
      </c>
      <c r="B274" s="2" t="s">
        <v>462</v>
      </c>
      <c r="C274" s="3">
        <v>12</v>
      </c>
    </row>
    <row r="275" spans="1:3" ht="14.4">
      <c r="A275" s="1" t="s">
        <v>463</v>
      </c>
      <c r="B275" s="2" t="s">
        <v>464</v>
      </c>
      <c r="C275" s="3">
        <v>12</v>
      </c>
    </row>
    <row r="276" spans="1:3" ht="14.4">
      <c r="A276" s="1" t="s">
        <v>465</v>
      </c>
      <c r="B276" s="2" t="s">
        <v>466</v>
      </c>
      <c r="C276" s="3">
        <v>9</v>
      </c>
    </row>
    <row r="277" spans="1:3" ht="14.4">
      <c r="A277" s="1" t="s">
        <v>467</v>
      </c>
      <c r="B277" s="4" t="e">
        <v>#N/A</v>
      </c>
      <c r="C277" s="3">
        <v>0</v>
      </c>
    </row>
    <row r="278" spans="1:3" ht="14.4">
      <c r="A278" s="1" t="s">
        <v>468</v>
      </c>
      <c r="B278" s="4" t="e">
        <v>#N/A</v>
      </c>
      <c r="C278" s="3">
        <v>0</v>
      </c>
    </row>
    <row r="279" spans="1:3" ht="14.4">
      <c r="A279" s="1" t="s">
        <v>469</v>
      </c>
      <c r="B279" s="2" t="s">
        <v>470</v>
      </c>
      <c r="C279" s="3">
        <v>6</v>
      </c>
    </row>
    <row r="280" spans="1:3" ht="14.4">
      <c r="A280" s="1" t="s">
        <v>471</v>
      </c>
      <c r="B280" s="2" t="s">
        <v>472</v>
      </c>
      <c r="C280" s="3">
        <v>0</v>
      </c>
    </row>
    <row r="281" spans="1:3" ht="14.4">
      <c r="A281" s="1" t="s">
        <v>473</v>
      </c>
      <c r="B281" s="4" t="e">
        <v>#N/A</v>
      </c>
      <c r="C281" s="3">
        <v>0</v>
      </c>
    </row>
    <row r="282" spans="1:3" ht="14.4">
      <c r="A282" s="1" t="s">
        <v>474</v>
      </c>
      <c r="B282" s="3">
        <v>327</v>
      </c>
      <c r="C282" s="3">
        <v>0</v>
      </c>
    </row>
    <row r="283" spans="1:3" ht="14.4">
      <c r="A283" s="1" t="s">
        <v>475</v>
      </c>
      <c r="B283" s="2" t="s">
        <v>476</v>
      </c>
      <c r="C283" s="3">
        <v>9</v>
      </c>
    </row>
    <row r="284" spans="1:3" ht="14.4">
      <c r="A284" s="1" t="s">
        <v>477</v>
      </c>
      <c r="B284" s="2" t="s">
        <v>478</v>
      </c>
      <c r="C284" s="3">
        <v>12</v>
      </c>
    </row>
    <row r="285" spans="1:3" ht="14.4">
      <c r="A285" s="1" t="s">
        <v>479</v>
      </c>
      <c r="B285" s="4" t="e">
        <v>#N/A</v>
      </c>
      <c r="C285" s="3">
        <v>0</v>
      </c>
    </row>
    <row r="286" spans="1:3" ht="14.4">
      <c r="A286" s="1" t="s">
        <v>480</v>
      </c>
      <c r="B286" s="3">
        <v>383</v>
      </c>
      <c r="C286" s="3">
        <v>15</v>
      </c>
    </row>
    <row r="287" spans="1:3" ht="14.4">
      <c r="A287" s="1" t="s">
        <v>481</v>
      </c>
      <c r="B287" s="4" t="e">
        <v>#N/A</v>
      </c>
      <c r="C287" s="3">
        <v>0</v>
      </c>
    </row>
    <row r="288" spans="1:3" ht="14.4">
      <c r="A288" s="1" t="s">
        <v>482</v>
      </c>
      <c r="B288" s="2" t="s">
        <v>483</v>
      </c>
      <c r="C288" s="3">
        <v>9</v>
      </c>
    </row>
    <row r="289" spans="1:3" ht="14.4">
      <c r="A289" s="1" t="s">
        <v>484</v>
      </c>
      <c r="B289" s="2" t="s">
        <v>485</v>
      </c>
      <c r="C289" s="3">
        <v>15</v>
      </c>
    </row>
    <row r="290" spans="1:3" ht="14.4">
      <c r="A290" s="1" t="s">
        <v>486</v>
      </c>
      <c r="B290" s="2" t="s">
        <v>127</v>
      </c>
      <c r="C290" s="3">
        <v>3</v>
      </c>
    </row>
    <row r="291" spans="1:3" ht="14.4">
      <c r="A291" s="1" t="s">
        <v>487</v>
      </c>
      <c r="B291" s="2" t="s">
        <v>488</v>
      </c>
      <c r="C291" s="3">
        <v>9</v>
      </c>
    </row>
    <row r="292" spans="1:3" ht="14.4">
      <c r="A292" s="1" t="s">
        <v>489</v>
      </c>
      <c r="B292" s="2" t="s">
        <v>206</v>
      </c>
      <c r="C292" s="3">
        <v>6</v>
      </c>
    </row>
    <row r="293" spans="1:3" ht="14.4">
      <c r="A293" s="1" t="s">
        <v>490</v>
      </c>
      <c r="B293" s="2" t="s">
        <v>175</v>
      </c>
      <c r="C293" s="3">
        <v>12</v>
      </c>
    </row>
    <row r="294" spans="1:3" ht="14.4">
      <c r="A294" s="1" t="s">
        <v>491</v>
      </c>
      <c r="B294" s="2" t="s">
        <v>492</v>
      </c>
      <c r="C294" s="3">
        <v>12</v>
      </c>
    </row>
    <row r="295" spans="1:3" ht="14.4">
      <c r="A295" s="1" t="s">
        <v>493</v>
      </c>
      <c r="B295" s="2" t="s">
        <v>494</v>
      </c>
      <c r="C295" s="3">
        <v>12</v>
      </c>
    </row>
    <row r="296" spans="1:3" ht="14.4">
      <c r="A296" s="1" t="s">
        <v>495</v>
      </c>
      <c r="B296" s="4" t="e">
        <v>#REF!</v>
      </c>
      <c r="C296" s="3">
        <v>0</v>
      </c>
    </row>
    <row r="297" spans="1:3" ht="14.4">
      <c r="A297" s="1" t="s">
        <v>496</v>
      </c>
      <c r="B297" s="2" t="s">
        <v>497</v>
      </c>
      <c r="C297" s="3">
        <v>12</v>
      </c>
    </row>
    <row r="298" spans="1:3" ht="14.4">
      <c r="A298" s="1" t="s">
        <v>498</v>
      </c>
      <c r="B298" s="2" t="s">
        <v>499</v>
      </c>
      <c r="C298" s="3">
        <v>9</v>
      </c>
    </row>
    <row r="299" spans="1:3" ht="14.4">
      <c r="A299" s="1" t="s">
        <v>500</v>
      </c>
      <c r="B299" s="4" t="e">
        <v>#N/A</v>
      </c>
      <c r="C299" s="3">
        <v>0</v>
      </c>
    </row>
    <row r="300" spans="1:3" ht="14.4">
      <c r="A300" s="1" t="s">
        <v>501</v>
      </c>
      <c r="B300" s="4" t="e">
        <v>#N/A</v>
      </c>
      <c r="C300" s="3">
        <v>0</v>
      </c>
    </row>
    <row r="301" spans="1:3" ht="14.4">
      <c r="A301" s="1" t="s">
        <v>502</v>
      </c>
      <c r="B301" s="2" t="s">
        <v>503</v>
      </c>
      <c r="C301" s="3">
        <v>12</v>
      </c>
    </row>
    <row r="302" spans="1:3" ht="14.4">
      <c r="A302" s="1" t="s">
        <v>504</v>
      </c>
      <c r="B302" s="2" t="s">
        <v>505</v>
      </c>
      <c r="C302" s="3">
        <v>9</v>
      </c>
    </row>
    <row r="303" spans="1:3" ht="14.4">
      <c r="A303" s="1" t="s">
        <v>506</v>
      </c>
      <c r="B303" s="4" t="e">
        <v>#N/A</v>
      </c>
      <c r="C303" s="3">
        <v>4</v>
      </c>
    </row>
    <row r="304" spans="1:3" ht="14.4">
      <c r="A304" s="1" t="s">
        <v>507</v>
      </c>
      <c r="B304" s="4" t="e">
        <v>#N/A</v>
      </c>
      <c r="C304" s="3">
        <v>0</v>
      </c>
    </row>
    <row r="305" spans="1:3" ht="14.4">
      <c r="A305" s="1" t="s">
        <v>508</v>
      </c>
      <c r="B305" s="2" t="s">
        <v>509</v>
      </c>
      <c r="C305" s="3">
        <v>12</v>
      </c>
    </row>
    <row r="306" spans="1:3" ht="14.4">
      <c r="A306" s="1" t="s">
        <v>510</v>
      </c>
      <c r="B306" s="4" t="e">
        <v>#N/A</v>
      </c>
      <c r="C306" s="3">
        <v>0</v>
      </c>
    </row>
    <row r="307" spans="1:3" ht="14.4">
      <c r="A307" s="1" t="s">
        <v>511</v>
      </c>
      <c r="B307" s="3">
        <v>328</v>
      </c>
      <c r="C307" s="3">
        <v>21</v>
      </c>
    </row>
    <row r="308" spans="1:3" ht="14.4">
      <c r="A308" s="1" t="s">
        <v>512</v>
      </c>
      <c r="B308" s="4" t="e">
        <v>#N/A</v>
      </c>
      <c r="C308" s="3">
        <v>0</v>
      </c>
    </row>
    <row r="309" spans="1:3" ht="14.4">
      <c r="A309" s="1" t="s">
        <v>513</v>
      </c>
      <c r="B309" s="2" t="s">
        <v>514</v>
      </c>
      <c r="C309" s="3">
        <v>6</v>
      </c>
    </row>
    <row r="310" spans="1:3" ht="14.4">
      <c r="A310" s="1" t="s">
        <v>515</v>
      </c>
      <c r="B310" s="4" t="e">
        <v>#N/A</v>
      </c>
      <c r="C310" s="3">
        <v>0</v>
      </c>
    </row>
    <row r="311" spans="1:3" ht="14.4">
      <c r="A311" s="1" t="s">
        <v>516</v>
      </c>
      <c r="B311" s="2" t="s">
        <v>517</v>
      </c>
      <c r="C311" s="3">
        <v>9</v>
      </c>
    </row>
    <row r="312" spans="1:3" ht="14.4">
      <c r="A312" s="1" t="s">
        <v>518</v>
      </c>
      <c r="B312" s="2" t="s">
        <v>519</v>
      </c>
      <c r="C312" s="3">
        <v>3</v>
      </c>
    </row>
    <row r="313" spans="1:3" ht="14.4">
      <c r="A313" s="1" t="s">
        <v>520</v>
      </c>
      <c r="B313" s="2" t="s">
        <v>521</v>
      </c>
      <c r="C313" s="3">
        <v>9</v>
      </c>
    </row>
    <row r="314" spans="1:3" ht="14.4">
      <c r="A314" s="1" t="s">
        <v>522</v>
      </c>
      <c r="B314" s="2" t="s">
        <v>523</v>
      </c>
      <c r="C314" s="3">
        <v>0</v>
      </c>
    </row>
    <row r="315" spans="1:3" ht="14.4">
      <c r="A315" s="1" t="s">
        <v>524</v>
      </c>
      <c r="B315" s="2" t="s">
        <v>525</v>
      </c>
      <c r="C315" s="3">
        <v>9</v>
      </c>
    </row>
    <row r="316" spans="1:3" ht="14.4">
      <c r="A316" s="1" t="s">
        <v>526</v>
      </c>
      <c r="B316" s="2" t="s">
        <v>527</v>
      </c>
      <c r="C316" s="3">
        <v>6</v>
      </c>
    </row>
    <row r="317" spans="1:3" ht="14.4">
      <c r="A317" s="1" t="s">
        <v>528</v>
      </c>
      <c r="B317" s="2" t="s">
        <v>144</v>
      </c>
      <c r="C317" s="3">
        <v>12</v>
      </c>
    </row>
    <row r="318" spans="1:3" ht="14.4">
      <c r="A318" s="1" t="s">
        <v>529</v>
      </c>
      <c r="B318" s="2" t="s">
        <v>530</v>
      </c>
      <c r="C318" s="3">
        <v>9</v>
      </c>
    </row>
    <row r="319" spans="1:3" ht="14.4">
      <c r="A319" s="1" t="s">
        <v>531</v>
      </c>
      <c r="B319" s="2" t="s">
        <v>532</v>
      </c>
      <c r="C319" s="3">
        <v>12</v>
      </c>
    </row>
    <row r="320" spans="1:3" ht="14.4">
      <c r="A320" s="1" t="s">
        <v>533</v>
      </c>
      <c r="B320" s="4" t="e">
        <v>#N/A</v>
      </c>
      <c r="C320" s="3">
        <v>0</v>
      </c>
    </row>
    <row r="321" spans="1:3" ht="14.4">
      <c r="A321" s="1" t="s">
        <v>534</v>
      </c>
      <c r="B321" s="2" t="s">
        <v>535</v>
      </c>
      <c r="C321" s="3">
        <v>15</v>
      </c>
    </row>
    <row r="322" spans="1:3" ht="14.4">
      <c r="A322" s="1" t="s">
        <v>536</v>
      </c>
      <c r="B322" s="4" t="e">
        <v>#N/A</v>
      </c>
      <c r="C322" s="3">
        <v>0</v>
      </c>
    </row>
    <row r="323" spans="1:3" ht="14.4">
      <c r="A323" s="1" t="s">
        <v>537</v>
      </c>
      <c r="B323" s="3">
        <v>366</v>
      </c>
      <c r="C323" s="3">
        <v>9</v>
      </c>
    </row>
    <row r="324" spans="1:3" ht="14.4">
      <c r="A324" s="1" t="s">
        <v>538</v>
      </c>
      <c r="B324" s="2" t="s">
        <v>539</v>
      </c>
      <c r="C324" s="3">
        <v>21</v>
      </c>
    </row>
    <row r="325" spans="1:3" ht="14.4">
      <c r="A325" s="1" t="s">
        <v>540</v>
      </c>
      <c r="B325" s="2" t="s">
        <v>387</v>
      </c>
      <c r="C325" s="3">
        <v>0</v>
      </c>
    </row>
    <row r="326" spans="1:3" ht="14.4">
      <c r="A326" s="1" t="s">
        <v>541</v>
      </c>
      <c r="B326" s="2" t="s">
        <v>542</v>
      </c>
      <c r="C326" s="3">
        <v>9</v>
      </c>
    </row>
    <row r="327" spans="1:3" ht="14.4">
      <c r="A327" s="1" t="s">
        <v>543</v>
      </c>
      <c r="B327" s="2" t="s">
        <v>462</v>
      </c>
      <c r="C327" s="3">
        <v>9</v>
      </c>
    </row>
    <row r="328" spans="1:3" ht="14.4">
      <c r="A328" s="1" t="s">
        <v>544</v>
      </c>
      <c r="B328" s="2" t="s">
        <v>545</v>
      </c>
      <c r="C328" s="3">
        <v>12</v>
      </c>
    </row>
    <row r="329" spans="1:3" ht="14.4">
      <c r="A329" s="1" t="s">
        <v>546</v>
      </c>
      <c r="B329" s="2" t="s">
        <v>547</v>
      </c>
      <c r="C329" s="3">
        <v>9</v>
      </c>
    </row>
    <row r="330" spans="1:3" ht="14.4">
      <c r="A330" s="1" t="s">
        <v>548</v>
      </c>
      <c r="B330" s="4" t="e">
        <v>#N/A</v>
      </c>
      <c r="C330" s="3">
        <v>0</v>
      </c>
    </row>
    <row r="331" spans="1:3" ht="14.4">
      <c r="A331" s="1" t="s">
        <v>549</v>
      </c>
      <c r="B331" s="4" t="e">
        <v>#N/A</v>
      </c>
      <c r="C331" s="3">
        <v>0</v>
      </c>
    </row>
    <row r="332" spans="1:3" ht="14.4">
      <c r="A332" s="1" t="s">
        <v>550</v>
      </c>
      <c r="B332" s="2" t="s">
        <v>551</v>
      </c>
      <c r="C332" s="3">
        <v>9</v>
      </c>
    </row>
    <row r="333" spans="1:3" ht="14.4">
      <c r="A333" s="1" t="s">
        <v>552</v>
      </c>
      <c r="B333" s="2" t="s">
        <v>553</v>
      </c>
      <c r="C333" s="3">
        <v>12</v>
      </c>
    </row>
    <row r="334" spans="1:3" ht="14.4">
      <c r="A334" s="1" t="s">
        <v>554</v>
      </c>
      <c r="B334" s="2" t="s">
        <v>555</v>
      </c>
      <c r="C334" s="3">
        <v>15</v>
      </c>
    </row>
    <row r="335" spans="1:3" ht="14.4">
      <c r="A335" s="1" t="s">
        <v>556</v>
      </c>
      <c r="B335" s="4" t="e">
        <v>#N/A</v>
      </c>
      <c r="C335" s="3">
        <v>0</v>
      </c>
    </row>
    <row r="336" spans="1:3" ht="14.4">
      <c r="A336" s="1" t="s">
        <v>557</v>
      </c>
      <c r="B336" s="3">
        <v>0</v>
      </c>
      <c r="C336" s="3">
        <v>7</v>
      </c>
    </row>
    <row r="337" spans="1:3" ht="14.4">
      <c r="A337" s="1" t="s">
        <v>558</v>
      </c>
      <c r="B337" s="4" t="e">
        <v>#N/A</v>
      </c>
      <c r="C337" s="3">
        <v>0</v>
      </c>
    </row>
    <row r="338" spans="1:3" ht="14.4">
      <c r="A338" s="1" t="s">
        <v>559</v>
      </c>
      <c r="B338" s="2" t="s">
        <v>560</v>
      </c>
      <c r="C338" s="3">
        <v>3</v>
      </c>
    </row>
    <row r="339" spans="1:3" ht="14.4">
      <c r="A339" s="1" t="s">
        <v>561</v>
      </c>
      <c r="B339" s="4" t="e">
        <v>#N/A</v>
      </c>
      <c r="C339" s="3">
        <v>0</v>
      </c>
    </row>
    <row r="340" spans="1:3" ht="14.4">
      <c r="A340" s="1" t="s">
        <v>562</v>
      </c>
      <c r="B340" s="2" t="s">
        <v>563</v>
      </c>
      <c r="C340" s="3">
        <v>12</v>
      </c>
    </row>
    <row r="341" spans="1:3" ht="14.4">
      <c r="A341" s="1" t="s">
        <v>564</v>
      </c>
      <c r="B341" s="2" t="s">
        <v>565</v>
      </c>
      <c r="C341" s="3">
        <v>9</v>
      </c>
    </row>
    <row r="342" spans="1:3" ht="14.4">
      <c r="A342" s="1" t="s">
        <v>566</v>
      </c>
      <c r="B342" s="4" t="e">
        <v>#N/A</v>
      </c>
      <c r="C342" s="3">
        <v>0</v>
      </c>
    </row>
    <row r="343" spans="1:3" ht="14.4">
      <c r="A343" s="1" t="s">
        <v>567</v>
      </c>
      <c r="B343" s="2" t="s">
        <v>568</v>
      </c>
      <c r="C343" s="3">
        <v>12</v>
      </c>
    </row>
    <row r="344" spans="1:3" ht="14.4">
      <c r="A344" s="1" t="s">
        <v>569</v>
      </c>
      <c r="B344" s="2" t="s">
        <v>570</v>
      </c>
      <c r="C344" s="3">
        <v>12</v>
      </c>
    </row>
    <row r="345" spans="1:3" ht="14.4">
      <c r="A345" s="1" t="s">
        <v>571</v>
      </c>
      <c r="B345" s="2" t="s">
        <v>572</v>
      </c>
      <c r="C345" s="3">
        <v>9</v>
      </c>
    </row>
    <row r="346" spans="1:3" ht="14.4">
      <c r="A346" s="1" t="s">
        <v>573</v>
      </c>
      <c r="B346" s="2" t="s">
        <v>574</v>
      </c>
      <c r="C346" s="3">
        <v>10</v>
      </c>
    </row>
    <row r="347" spans="1:3" ht="14.4">
      <c r="A347" s="1" t="s">
        <v>575</v>
      </c>
      <c r="B347" s="4" t="e">
        <v>#N/A</v>
      </c>
      <c r="C347" s="3">
        <v>0</v>
      </c>
    </row>
    <row r="348" spans="1:3" ht="14.4">
      <c r="A348" s="1" t="s">
        <v>576</v>
      </c>
      <c r="B348" s="3">
        <v>378</v>
      </c>
      <c r="C348" s="3">
        <v>3</v>
      </c>
    </row>
    <row r="349" spans="1:3" ht="14.4">
      <c r="A349" s="1" t="s">
        <v>577</v>
      </c>
      <c r="B349" s="2" t="s">
        <v>578</v>
      </c>
      <c r="C349" s="3">
        <v>12</v>
      </c>
    </row>
    <row r="350" spans="1:3" ht="14.4">
      <c r="A350" s="1" t="s">
        <v>579</v>
      </c>
      <c r="B350" s="4" t="e">
        <v>#N/A</v>
      </c>
      <c r="C350" s="3">
        <v>0</v>
      </c>
    </row>
    <row r="351" spans="1:3" ht="14.4">
      <c r="A351" s="1" t="s">
        <v>580</v>
      </c>
      <c r="B351" s="4" t="e">
        <v>#N/A</v>
      </c>
      <c r="C351" s="3">
        <v>0</v>
      </c>
    </row>
    <row r="352" spans="1:3" ht="14.4">
      <c r="A352" s="1" t="s">
        <v>581</v>
      </c>
      <c r="B352" s="2" t="s">
        <v>582</v>
      </c>
      <c r="C352" s="3">
        <v>12</v>
      </c>
    </row>
    <row r="353" spans="1:3" ht="14.4">
      <c r="A353" s="1" t="s">
        <v>583</v>
      </c>
      <c r="B353" s="2" t="s">
        <v>584</v>
      </c>
      <c r="C353" s="3">
        <v>12</v>
      </c>
    </row>
    <row r="354" spans="1:3" ht="14.4">
      <c r="A354" s="1" t="s">
        <v>585</v>
      </c>
      <c r="B354" s="2" t="s">
        <v>586</v>
      </c>
      <c r="C354" s="3">
        <v>12</v>
      </c>
    </row>
    <row r="355" spans="1:3" ht="14.4">
      <c r="A355" s="1" t="s">
        <v>587</v>
      </c>
      <c r="B355" s="2" t="s">
        <v>588</v>
      </c>
      <c r="C355" s="3">
        <v>0</v>
      </c>
    </row>
    <row r="356" spans="1:3" ht="14.4">
      <c r="A356" s="1" t="s">
        <v>589</v>
      </c>
      <c r="B356" s="2" t="s">
        <v>590</v>
      </c>
      <c r="C356" s="3">
        <v>6</v>
      </c>
    </row>
    <row r="357" spans="1:3" ht="14.4">
      <c r="A357" s="1" t="s">
        <v>591</v>
      </c>
      <c r="B357" s="4" t="e">
        <v>#N/A</v>
      </c>
      <c r="C357" s="3">
        <v>0</v>
      </c>
    </row>
    <row r="358" spans="1:3" ht="14.4">
      <c r="A358" s="1" t="s">
        <v>592</v>
      </c>
      <c r="B358" s="2" t="s">
        <v>593</v>
      </c>
      <c r="C358" s="3">
        <v>24</v>
      </c>
    </row>
    <row r="359" spans="1:3" ht="14.4">
      <c r="A359" s="1" t="s">
        <v>594</v>
      </c>
      <c r="B359" s="2" t="s">
        <v>595</v>
      </c>
      <c r="C359" s="3">
        <v>9</v>
      </c>
    </row>
    <row r="360" spans="1:3" ht="14.4">
      <c r="A360" s="1" t="s">
        <v>596</v>
      </c>
      <c r="B360" s="2" t="s">
        <v>597</v>
      </c>
      <c r="C360" s="3">
        <v>12</v>
      </c>
    </row>
    <row r="361" spans="1:3" ht="14.4">
      <c r="A361" s="1" t="s">
        <v>598</v>
      </c>
      <c r="B361" s="2" t="s">
        <v>599</v>
      </c>
      <c r="C361" s="3">
        <v>6</v>
      </c>
    </row>
    <row r="362" spans="1:3" ht="14.4">
      <c r="A362" s="1" t="s">
        <v>600</v>
      </c>
      <c r="B362" s="2" t="s">
        <v>601</v>
      </c>
      <c r="C362" s="3">
        <v>9</v>
      </c>
    </row>
    <row r="363" spans="1:3" ht="14.4">
      <c r="A363" s="1" t="s">
        <v>602</v>
      </c>
      <c r="B363" s="2" t="s">
        <v>603</v>
      </c>
      <c r="C363" s="3">
        <v>12</v>
      </c>
    </row>
    <row r="364" spans="1:3" ht="14.4">
      <c r="A364" s="1" t="s">
        <v>604</v>
      </c>
      <c r="B364" s="2" t="s">
        <v>605</v>
      </c>
      <c r="C364" s="3">
        <v>12</v>
      </c>
    </row>
    <row r="365" spans="1:3" ht="14.4">
      <c r="A365" s="1" t="s">
        <v>606</v>
      </c>
      <c r="B365" s="3">
        <v>364</v>
      </c>
      <c r="C365" s="3">
        <v>6</v>
      </c>
    </row>
    <row r="366" spans="1:3" ht="14.4">
      <c r="A366" s="1" t="s">
        <v>607</v>
      </c>
      <c r="B366" s="2" t="s">
        <v>608</v>
      </c>
      <c r="C366" s="3">
        <v>0</v>
      </c>
    </row>
    <row r="367" spans="1:3" ht="14.4">
      <c r="A367" s="1" t="s">
        <v>609</v>
      </c>
      <c r="B367" s="2" t="s">
        <v>610</v>
      </c>
      <c r="C367" s="3">
        <v>9</v>
      </c>
    </row>
    <row r="368" spans="1:3" ht="14.4">
      <c r="A368" s="1" t="s">
        <v>611</v>
      </c>
      <c r="B368" s="2" t="s">
        <v>612</v>
      </c>
      <c r="C368" s="3">
        <v>9</v>
      </c>
    </row>
    <row r="369" spans="1:3" ht="14.4">
      <c r="A369" s="1" t="s">
        <v>613</v>
      </c>
      <c r="B369" s="2" t="s">
        <v>614</v>
      </c>
      <c r="C369" s="3">
        <v>9</v>
      </c>
    </row>
    <row r="370" spans="1:3" ht="14.4">
      <c r="A370" s="1" t="s">
        <v>615</v>
      </c>
      <c r="B370" s="2" t="s">
        <v>616</v>
      </c>
      <c r="C370" s="2"/>
    </row>
    <row r="371" spans="1:3" ht="14.4">
      <c r="A371" s="2"/>
      <c r="B371" s="2" t="s">
        <v>617</v>
      </c>
      <c r="C371" s="2"/>
    </row>
    <row r="372" spans="1:3" ht="14.4">
      <c r="A372" s="1" t="s">
        <v>618</v>
      </c>
      <c r="B372" s="2" t="s">
        <v>619</v>
      </c>
      <c r="C372" s="3">
        <v>6</v>
      </c>
    </row>
    <row r="373" spans="1:3" ht="14.4">
      <c r="A373" s="1" t="s">
        <v>620</v>
      </c>
      <c r="B373" s="4" t="e">
        <v>#N/A</v>
      </c>
      <c r="C373" s="3">
        <v>6</v>
      </c>
    </row>
    <row r="374" spans="1:3" ht="14.4">
      <c r="A374" s="1" t="s">
        <v>621</v>
      </c>
      <c r="B374" s="3">
        <v>0</v>
      </c>
      <c r="C374" s="3">
        <v>3</v>
      </c>
    </row>
    <row r="375" spans="1:3" ht="14.4">
      <c r="A375" s="1" t="s">
        <v>622</v>
      </c>
      <c r="B375" s="2" t="s">
        <v>623</v>
      </c>
      <c r="C375" s="3">
        <v>6</v>
      </c>
    </row>
    <row r="376" spans="1:3" ht="14.4">
      <c r="A376" s="1" t="s">
        <v>624</v>
      </c>
      <c r="B376" s="4" t="e">
        <v>#N/A</v>
      </c>
      <c r="C376" s="3">
        <v>3</v>
      </c>
    </row>
    <row r="377" spans="1:3" ht="14.4">
      <c r="A377" s="1" t="s">
        <v>625</v>
      </c>
      <c r="B377" s="4" t="e">
        <v>#N/A</v>
      </c>
      <c r="C377" s="3">
        <v>6</v>
      </c>
    </row>
    <row r="378" spans="1:3" ht="14.4">
      <c r="A378" s="1" t="s">
        <v>626</v>
      </c>
      <c r="B378" s="2" t="s">
        <v>627</v>
      </c>
      <c r="C378" s="3">
        <v>0</v>
      </c>
    </row>
    <row r="379" spans="1:3" ht="14.4">
      <c r="A379" s="1" t="s">
        <v>628</v>
      </c>
      <c r="B379" s="2" t="s">
        <v>629</v>
      </c>
      <c r="C379" s="3">
        <v>3</v>
      </c>
    </row>
    <row r="380" spans="1:3" ht="14.4">
      <c r="A380" s="1" t="s">
        <v>630</v>
      </c>
      <c r="B380" s="4" t="e">
        <v>#N/A</v>
      </c>
      <c r="C380" s="3">
        <v>6</v>
      </c>
    </row>
    <row r="381" spans="1:3" ht="14.4">
      <c r="A381" s="1" t="s">
        <v>631</v>
      </c>
      <c r="B381" s="3">
        <v>0</v>
      </c>
      <c r="C381" s="3">
        <v>9</v>
      </c>
    </row>
    <row r="382" spans="1:3" ht="14.4">
      <c r="A382" s="1" t="s">
        <v>632</v>
      </c>
      <c r="B382" s="2" t="s">
        <v>633</v>
      </c>
      <c r="C382" s="3">
        <v>6</v>
      </c>
    </row>
    <row r="383" spans="1:3" ht="14.4">
      <c r="A383" s="1" t="s">
        <v>634</v>
      </c>
      <c r="B383" s="4" t="e">
        <v>#N/A</v>
      </c>
      <c r="C383" s="3">
        <v>9</v>
      </c>
    </row>
    <row r="384" spans="1:3" ht="14.4">
      <c r="A384" s="1" t="s">
        <v>635</v>
      </c>
      <c r="B384" s="2" t="s">
        <v>636</v>
      </c>
      <c r="C384" s="3">
        <v>9</v>
      </c>
    </row>
    <row r="385" spans="1:3" ht="14.4">
      <c r="A385" s="1" t="s">
        <v>637</v>
      </c>
      <c r="B385" s="4" t="e">
        <v>#N/A</v>
      </c>
      <c r="C385" s="3">
        <v>9</v>
      </c>
    </row>
    <row r="386" spans="1:3" ht="14.4">
      <c r="A386" s="1" t="s">
        <v>638</v>
      </c>
      <c r="B386" s="4" t="e">
        <v>#N/A</v>
      </c>
      <c r="C386" s="3">
        <v>3</v>
      </c>
    </row>
    <row r="387" spans="1:3" ht="14.4">
      <c r="A387" s="1" t="s">
        <v>639</v>
      </c>
      <c r="B387" s="2" t="s">
        <v>640</v>
      </c>
      <c r="C387" s="3">
        <v>15</v>
      </c>
    </row>
    <row r="388" spans="1:3" ht="14.4">
      <c r="A388" s="1" t="s">
        <v>641</v>
      </c>
      <c r="B388" s="2" t="s">
        <v>642</v>
      </c>
      <c r="C388" s="3">
        <v>3</v>
      </c>
    </row>
    <row r="389" spans="1:3" ht="14.4">
      <c r="A389" s="1" t="s">
        <v>643</v>
      </c>
      <c r="B389" s="4" t="e">
        <v>#N/A</v>
      </c>
      <c r="C389" s="3">
        <v>0</v>
      </c>
    </row>
    <row r="390" spans="1:3" ht="14.4">
      <c r="A390" s="1" t="s">
        <v>644</v>
      </c>
      <c r="B390" s="2" t="s">
        <v>645</v>
      </c>
      <c r="C390" s="3">
        <v>12</v>
      </c>
    </row>
    <row r="391" spans="1:3" ht="14.4">
      <c r="A391" s="1" t="s">
        <v>646</v>
      </c>
      <c r="B391" s="2" t="s">
        <v>647</v>
      </c>
      <c r="C391" s="3">
        <v>12</v>
      </c>
    </row>
    <row r="392" spans="1:3" ht="14.4">
      <c r="A392" s="1" t="s">
        <v>648</v>
      </c>
      <c r="B392" s="2" t="s">
        <v>649</v>
      </c>
      <c r="C392" s="3">
        <v>15</v>
      </c>
    </row>
    <row r="393" spans="1:3" ht="14.4">
      <c r="A393" s="1" t="s">
        <v>650</v>
      </c>
      <c r="B393" s="3">
        <v>153</v>
      </c>
      <c r="C393" s="3">
        <v>9</v>
      </c>
    </row>
    <row r="394" spans="1:3" ht="14.4">
      <c r="A394" s="1" t="s">
        <v>651</v>
      </c>
      <c r="B394" s="2" t="s">
        <v>652</v>
      </c>
      <c r="C394" s="3">
        <v>0</v>
      </c>
    </row>
    <row r="395" spans="1:3" ht="14.4">
      <c r="A395" s="1" t="s">
        <v>653</v>
      </c>
      <c r="B395" s="2" t="s">
        <v>601</v>
      </c>
      <c r="C395" s="3">
        <v>0</v>
      </c>
    </row>
    <row r="396" spans="1:3" ht="14.4">
      <c r="A396" s="1" t="s">
        <v>654</v>
      </c>
      <c r="B396" s="2" t="s">
        <v>655</v>
      </c>
      <c r="C396" s="3">
        <v>9</v>
      </c>
    </row>
    <row r="397" spans="1:3" ht="14.4">
      <c r="A397" s="1" t="s">
        <v>656</v>
      </c>
      <c r="B397" s="4" t="e">
        <v>#N/A</v>
      </c>
      <c r="C397" s="3">
        <v>0</v>
      </c>
    </row>
    <row r="398" spans="1:3" ht="14.4">
      <c r="A398" s="149" t="s">
        <v>657</v>
      </c>
      <c r="B398" s="150"/>
      <c r="C398" s="3">
        <v>0</v>
      </c>
    </row>
    <row r="399" spans="1:3" ht="14.4">
      <c r="A399" s="1" t="s">
        <v>658</v>
      </c>
      <c r="B399" s="4" t="e">
        <v>#N/A</v>
      </c>
      <c r="C399" s="3">
        <v>0</v>
      </c>
    </row>
    <row r="400" spans="1:3" ht="14.4">
      <c r="A400" s="1" t="s">
        <v>659</v>
      </c>
      <c r="B400" s="2" t="s">
        <v>660</v>
      </c>
      <c r="C400" s="3">
        <v>9</v>
      </c>
    </row>
    <row r="401" spans="1:3" ht="14.4">
      <c r="A401" s="1" t="s">
        <v>661</v>
      </c>
      <c r="B401" s="3">
        <v>295</v>
      </c>
      <c r="C401" s="3">
        <v>10</v>
      </c>
    </row>
    <row r="402" spans="1:3" ht="14.4">
      <c r="A402" s="1" t="s">
        <v>662</v>
      </c>
      <c r="B402" s="2" t="s">
        <v>663</v>
      </c>
      <c r="C402" s="3">
        <v>11</v>
      </c>
    </row>
    <row r="403" spans="1:3" ht="14.4">
      <c r="A403" s="1" t="s">
        <v>664</v>
      </c>
      <c r="B403" s="2" t="s">
        <v>665</v>
      </c>
      <c r="C403" s="3">
        <v>10</v>
      </c>
    </row>
    <row r="404" spans="1:3" ht="14.4">
      <c r="A404" s="1" t="s">
        <v>666</v>
      </c>
      <c r="B404" s="2" t="s">
        <v>667</v>
      </c>
      <c r="C404" s="3">
        <v>11</v>
      </c>
    </row>
    <row r="405" spans="1:3" ht="14.4">
      <c r="A405" s="1" t="s">
        <v>668</v>
      </c>
      <c r="B405" s="2" t="s">
        <v>669</v>
      </c>
      <c r="C405" s="3">
        <v>10</v>
      </c>
    </row>
    <row r="406" spans="1:3" ht="14.4">
      <c r="A406" s="1" t="s">
        <v>670</v>
      </c>
      <c r="B406" s="2" t="s">
        <v>671</v>
      </c>
      <c r="C406" s="3">
        <v>9</v>
      </c>
    </row>
    <row r="407" spans="1:3" ht="14.4">
      <c r="A407" s="1" t="s">
        <v>672</v>
      </c>
      <c r="B407" s="2" t="s">
        <v>673</v>
      </c>
      <c r="C407" s="3">
        <v>10</v>
      </c>
    </row>
    <row r="408" spans="1:3" ht="14.4">
      <c r="A408" s="1" t="s">
        <v>674</v>
      </c>
      <c r="B408" s="2" t="s">
        <v>675</v>
      </c>
      <c r="C408" s="3">
        <v>8</v>
      </c>
    </row>
    <row r="409" spans="1:3" ht="14.4">
      <c r="A409" s="1" t="s">
        <v>676</v>
      </c>
      <c r="B409" s="3">
        <v>208</v>
      </c>
      <c r="C409" s="3">
        <v>24</v>
      </c>
    </row>
    <row r="410" spans="1:3" ht="14.4">
      <c r="A410" s="1" t="s">
        <v>677</v>
      </c>
      <c r="B410" s="2" t="s">
        <v>678</v>
      </c>
      <c r="C410" s="3">
        <v>22</v>
      </c>
    </row>
    <row r="411" spans="1:3" ht="14.4">
      <c r="A411" s="1" t="s">
        <v>679</v>
      </c>
      <c r="B411" s="2" t="s">
        <v>680</v>
      </c>
      <c r="C411" s="3">
        <v>13</v>
      </c>
    </row>
    <row r="412" spans="1:3" ht="14.4">
      <c r="A412" s="1" t="s">
        <v>681</v>
      </c>
      <c r="B412" s="2" t="s">
        <v>682</v>
      </c>
      <c r="C412" s="3">
        <v>9</v>
      </c>
    </row>
    <row r="413" spans="1:3" ht="14.4">
      <c r="A413" s="1" t="s">
        <v>683</v>
      </c>
      <c r="B413" s="2" t="s">
        <v>684</v>
      </c>
      <c r="C413" s="3">
        <v>11</v>
      </c>
    </row>
    <row r="414" spans="1:3" ht="14.4">
      <c r="A414" s="1" t="s">
        <v>685</v>
      </c>
      <c r="B414" s="2" t="s">
        <v>686</v>
      </c>
      <c r="C414" s="3">
        <v>12</v>
      </c>
    </row>
    <row r="415" spans="1:3" ht="14.4">
      <c r="A415" s="1" t="s">
        <v>687</v>
      </c>
      <c r="B415" s="2" t="s">
        <v>688</v>
      </c>
      <c r="C415" s="3">
        <v>10</v>
      </c>
    </row>
    <row r="416" spans="1:3" ht="14.4">
      <c r="A416" s="1" t="s">
        <v>689</v>
      </c>
      <c r="B416" s="2" t="s">
        <v>690</v>
      </c>
      <c r="C416" s="3">
        <v>12</v>
      </c>
    </row>
    <row r="417" spans="1:3" ht="14.4">
      <c r="A417" s="1" t="s">
        <v>691</v>
      </c>
      <c r="B417" s="2" t="s">
        <v>692</v>
      </c>
      <c r="C417" s="3">
        <v>15</v>
      </c>
    </row>
    <row r="418" spans="1:3" ht="14.4">
      <c r="A418" s="1" t="s">
        <v>693</v>
      </c>
      <c r="B418" s="2" t="s">
        <v>694</v>
      </c>
      <c r="C418" s="3">
        <v>8</v>
      </c>
    </row>
    <row r="419" spans="1:3" ht="14.4">
      <c r="A419" s="1" t="s">
        <v>695</v>
      </c>
      <c r="B419" s="2" t="s">
        <v>696</v>
      </c>
      <c r="C419" s="3">
        <v>24</v>
      </c>
    </row>
    <row r="420" spans="1:3" ht="14.4">
      <c r="A420" s="1" t="s">
        <v>697</v>
      </c>
      <c r="B420" s="2" t="s">
        <v>698</v>
      </c>
      <c r="C420" s="3">
        <v>9</v>
      </c>
    </row>
    <row r="421" spans="1:3" ht="14.4">
      <c r="A421" s="1" t="s">
        <v>699</v>
      </c>
      <c r="B421" s="2" t="s">
        <v>8</v>
      </c>
      <c r="C421" s="3">
        <v>11</v>
      </c>
    </row>
    <row r="422" spans="1:3" ht="14.4">
      <c r="A422" s="1" t="s">
        <v>700</v>
      </c>
      <c r="B422" s="2" t="s">
        <v>701</v>
      </c>
      <c r="C422" s="3">
        <v>12</v>
      </c>
    </row>
    <row r="423" spans="1:3" ht="14.4">
      <c r="A423" s="1" t="s">
        <v>702</v>
      </c>
      <c r="B423" s="2" t="s">
        <v>703</v>
      </c>
      <c r="C423" s="3">
        <v>11</v>
      </c>
    </row>
    <row r="424" spans="1:3" ht="14.4">
      <c r="A424" s="1" t="s">
        <v>704</v>
      </c>
      <c r="B424" s="2" t="s">
        <v>705</v>
      </c>
      <c r="C424" s="3">
        <v>6</v>
      </c>
    </row>
    <row r="425" spans="1:3" ht="14.4">
      <c r="A425" s="1" t="s">
        <v>706</v>
      </c>
      <c r="B425" s="2" t="s">
        <v>707</v>
      </c>
      <c r="C425" s="3">
        <v>12</v>
      </c>
    </row>
    <row r="426" spans="1:3" ht="14.4">
      <c r="A426" s="1" t="s">
        <v>708</v>
      </c>
      <c r="B426" s="2" t="s">
        <v>709</v>
      </c>
      <c r="C426" s="3">
        <v>3</v>
      </c>
    </row>
    <row r="427" spans="1:3" ht="14.4">
      <c r="A427" s="1" t="s">
        <v>710</v>
      </c>
      <c r="B427" s="2" t="s">
        <v>711</v>
      </c>
      <c r="C427" s="3">
        <v>7</v>
      </c>
    </row>
    <row r="428" spans="1:3" ht="14.4">
      <c r="A428" s="1" t="s">
        <v>712</v>
      </c>
      <c r="B428" s="2" t="s">
        <v>713</v>
      </c>
      <c r="C428" s="3">
        <v>3</v>
      </c>
    </row>
    <row r="429" spans="1:3" ht="14.4">
      <c r="A429" s="1" t="s">
        <v>714</v>
      </c>
      <c r="B429" s="2" t="s">
        <v>715</v>
      </c>
      <c r="C429" s="3">
        <v>21</v>
      </c>
    </row>
    <row r="430" spans="1:3" ht="14.4">
      <c r="A430" s="1" t="s">
        <v>716</v>
      </c>
      <c r="B430" s="2" t="s">
        <v>717</v>
      </c>
      <c r="C430" s="3">
        <v>10</v>
      </c>
    </row>
    <row r="431" spans="1:3" ht="14.4">
      <c r="A431" s="1" t="s">
        <v>718</v>
      </c>
      <c r="B431" s="3">
        <v>209</v>
      </c>
      <c r="C431" s="3">
        <v>12</v>
      </c>
    </row>
    <row r="432" spans="1:3" ht="14.4">
      <c r="A432" s="1" t="s">
        <v>719</v>
      </c>
      <c r="B432" s="2" t="s">
        <v>720</v>
      </c>
      <c r="C432" s="3">
        <v>9</v>
      </c>
    </row>
    <row r="433" spans="1:3" ht="14.4">
      <c r="A433" s="1" t="s">
        <v>721</v>
      </c>
      <c r="B433" s="3">
        <v>211</v>
      </c>
      <c r="C433" s="3">
        <v>12</v>
      </c>
    </row>
    <row r="434" spans="1:3" ht="14.4">
      <c r="A434" s="1" t="s">
        <v>722</v>
      </c>
      <c r="B434" s="3">
        <v>183</v>
      </c>
      <c r="C434" s="3">
        <v>6</v>
      </c>
    </row>
    <row r="435" spans="1:3" ht="14.4">
      <c r="A435" s="1" t="s">
        <v>723</v>
      </c>
      <c r="B435" s="2" t="s">
        <v>724</v>
      </c>
      <c r="C435" s="3">
        <v>3</v>
      </c>
    </row>
    <row r="436" spans="1:3" ht="14.4">
      <c r="A436" s="1" t="s">
        <v>725</v>
      </c>
      <c r="B436" s="2" t="s">
        <v>726</v>
      </c>
      <c r="C436" s="3">
        <v>9</v>
      </c>
    </row>
    <row r="437" spans="1:3" ht="14.4">
      <c r="A437" s="1" t="s">
        <v>727</v>
      </c>
      <c r="B437" s="2" t="s">
        <v>728</v>
      </c>
      <c r="C437" s="3">
        <v>0</v>
      </c>
    </row>
    <row r="438" spans="1:3" ht="14.4">
      <c r="A438" s="1" t="s">
        <v>729</v>
      </c>
      <c r="B438" s="2" t="s">
        <v>730</v>
      </c>
      <c r="C438" s="3">
        <v>7</v>
      </c>
    </row>
    <row r="439" spans="1:3" ht="14.4">
      <c r="A439" s="1" t="s">
        <v>731</v>
      </c>
      <c r="B439" s="2" t="s">
        <v>732</v>
      </c>
      <c r="C439" s="3">
        <v>8</v>
      </c>
    </row>
    <row r="440" spans="1:3" ht="14.4">
      <c r="A440" s="1" t="s">
        <v>733</v>
      </c>
      <c r="B440" s="2" t="s">
        <v>734</v>
      </c>
      <c r="C440" s="3">
        <v>12</v>
      </c>
    </row>
    <row r="441" spans="1:3" ht="14.4">
      <c r="A441" s="1" t="s">
        <v>735</v>
      </c>
      <c r="B441" s="2" t="s">
        <v>736</v>
      </c>
      <c r="C441" s="3">
        <v>3</v>
      </c>
    </row>
    <row r="442" spans="1:3" ht="14.4">
      <c r="A442" s="1" t="s">
        <v>737</v>
      </c>
      <c r="B442" s="2" t="s">
        <v>738</v>
      </c>
      <c r="C442" s="3">
        <v>4</v>
      </c>
    </row>
    <row r="443" spans="1:3" ht="14.4">
      <c r="A443" s="1" t="s">
        <v>739</v>
      </c>
      <c r="B443" s="3">
        <v>48</v>
      </c>
      <c r="C443" s="3">
        <v>22</v>
      </c>
    </row>
    <row r="444" spans="1:3" ht="14.4">
      <c r="A444" s="1" t="s">
        <v>740</v>
      </c>
      <c r="B444" s="4" t="e">
        <v>#N/A</v>
      </c>
      <c r="C444" s="3">
        <v>0</v>
      </c>
    </row>
    <row r="445" spans="1:3" ht="14.4">
      <c r="A445" s="1" t="s">
        <v>741</v>
      </c>
      <c r="B445" s="2" t="s">
        <v>742</v>
      </c>
      <c r="C445" s="3">
        <v>12</v>
      </c>
    </row>
    <row r="446" spans="1:3" ht="14.4">
      <c r="A446" s="1" t="s">
        <v>743</v>
      </c>
      <c r="B446" s="3">
        <v>138</v>
      </c>
      <c r="C446" s="3">
        <v>26</v>
      </c>
    </row>
    <row r="447" spans="1:3" ht="14.4">
      <c r="A447" s="1" t="s">
        <v>744</v>
      </c>
      <c r="B447" s="2" t="s">
        <v>745</v>
      </c>
      <c r="C447" s="3">
        <v>14</v>
      </c>
    </row>
    <row r="448" spans="1:3" ht="14.4">
      <c r="A448" s="1" t="s">
        <v>746</v>
      </c>
      <c r="B448" s="2" t="s">
        <v>747</v>
      </c>
      <c r="C448" s="3">
        <v>0</v>
      </c>
    </row>
    <row r="449" spans="1:3" ht="14.4">
      <c r="A449" s="1" t="s">
        <v>748</v>
      </c>
      <c r="B449" s="3">
        <v>173</v>
      </c>
      <c r="C449" s="3">
        <v>24</v>
      </c>
    </row>
    <row r="450" spans="1:3" ht="14.4">
      <c r="A450" s="1" t="s">
        <v>749</v>
      </c>
      <c r="B450" s="3">
        <v>225</v>
      </c>
      <c r="C450" s="3">
        <v>4</v>
      </c>
    </row>
    <row r="451" spans="1:3" ht="14.4">
      <c r="A451" s="1" t="s">
        <v>750</v>
      </c>
      <c r="B451" s="2" t="s">
        <v>751</v>
      </c>
      <c r="C451" s="3">
        <v>9</v>
      </c>
    </row>
    <row r="452" spans="1:3" ht="14.4">
      <c r="A452" s="1" t="s">
        <v>752</v>
      </c>
      <c r="B452" s="2" t="s">
        <v>753</v>
      </c>
      <c r="C452" s="3">
        <v>8</v>
      </c>
    </row>
    <row r="453" spans="1:3" ht="14.4">
      <c r="A453" s="1" t="s">
        <v>754</v>
      </c>
      <c r="B453" s="2" t="s">
        <v>755</v>
      </c>
      <c r="C453" s="3">
        <v>10</v>
      </c>
    </row>
    <row r="454" spans="1:3" ht="14.4">
      <c r="A454" s="1" t="s">
        <v>756</v>
      </c>
      <c r="B454" s="2" t="s">
        <v>757</v>
      </c>
      <c r="C454" s="3">
        <v>9</v>
      </c>
    </row>
    <row r="455" spans="1:3" ht="14.4">
      <c r="A455" s="1" t="s">
        <v>758</v>
      </c>
      <c r="B455" s="2" t="s">
        <v>759</v>
      </c>
      <c r="C455" s="3">
        <v>12</v>
      </c>
    </row>
    <row r="456" spans="1:3" ht="14.4">
      <c r="A456" s="1" t="s">
        <v>760</v>
      </c>
      <c r="B456" s="2" t="s">
        <v>761</v>
      </c>
      <c r="C456" s="3">
        <v>22</v>
      </c>
    </row>
    <row r="457" spans="1:3" ht="14.4">
      <c r="A457" s="1" t="s">
        <v>762</v>
      </c>
      <c r="B457" s="2" t="s">
        <v>763</v>
      </c>
      <c r="C457" s="3">
        <v>6</v>
      </c>
    </row>
    <row r="458" spans="1:3" ht="14.4">
      <c r="A458" s="1" t="s">
        <v>764</v>
      </c>
      <c r="B458" s="4" t="e">
        <v>#N/A</v>
      </c>
      <c r="C458" s="3">
        <v>0</v>
      </c>
    </row>
    <row r="459" spans="1:3" ht="14.4">
      <c r="A459" s="1" t="s">
        <v>765</v>
      </c>
      <c r="B459" s="2" t="s">
        <v>766</v>
      </c>
      <c r="C459" s="3">
        <v>11</v>
      </c>
    </row>
    <row r="460" spans="1:3" ht="14.4">
      <c r="A460" s="1" t="s">
        <v>767</v>
      </c>
      <c r="B460" s="2" t="s">
        <v>768</v>
      </c>
      <c r="C460" s="3">
        <v>9</v>
      </c>
    </row>
    <row r="461" spans="1:3" ht="14.4">
      <c r="A461" s="1" t="s">
        <v>769</v>
      </c>
      <c r="B461" s="3">
        <v>213</v>
      </c>
      <c r="C461" s="3">
        <v>16</v>
      </c>
    </row>
    <row r="462" spans="1:3" ht="14.4">
      <c r="A462" s="1" t="s">
        <v>770</v>
      </c>
      <c r="B462" s="2" t="s">
        <v>771</v>
      </c>
      <c r="C462" s="3">
        <v>6</v>
      </c>
    </row>
    <row r="463" spans="1:3" ht="14.4">
      <c r="A463" s="1" t="s">
        <v>772</v>
      </c>
      <c r="B463" s="4" t="e">
        <v>#N/A</v>
      </c>
      <c r="C463" s="3">
        <v>0</v>
      </c>
    </row>
    <row r="464" spans="1:3" ht="14.4">
      <c r="A464" s="1" t="s">
        <v>773</v>
      </c>
      <c r="B464" s="2" t="s">
        <v>774</v>
      </c>
      <c r="C464" s="3">
        <v>24</v>
      </c>
    </row>
    <row r="465" spans="1:3" ht="14.4">
      <c r="A465" s="1" t="s">
        <v>775</v>
      </c>
      <c r="B465" s="4" t="e">
        <v>#N/A</v>
      </c>
      <c r="C465" s="3">
        <v>0</v>
      </c>
    </row>
    <row r="466" spans="1:3" ht="14.4">
      <c r="A466" s="1" t="s">
        <v>776</v>
      </c>
      <c r="B466" s="2" t="s">
        <v>777</v>
      </c>
      <c r="C466" s="3">
        <v>9</v>
      </c>
    </row>
    <row r="467" spans="1:3" ht="14.4">
      <c r="A467" s="1" t="s">
        <v>778</v>
      </c>
      <c r="B467" s="3">
        <v>106</v>
      </c>
      <c r="C467" s="3">
        <v>24</v>
      </c>
    </row>
    <row r="468" spans="1:3" ht="14.4">
      <c r="A468" s="1" t="s">
        <v>779</v>
      </c>
      <c r="B468" s="2" t="s">
        <v>780</v>
      </c>
      <c r="C468" s="3">
        <v>12</v>
      </c>
    </row>
    <row r="469" spans="1:3" ht="14.4">
      <c r="A469" s="1" t="s">
        <v>781</v>
      </c>
      <c r="B469" s="2" t="s">
        <v>782</v>
      </c>
      <c r="C469" s="3">
        <v>9</v>
      </c>
    </row>
    <row r="470" spans="1:3" ht="14.4">
      <c r="A470" s="1" t="s">
        <v>783</v>
      </c>
      <c r="B470" s="2" t="s">
        <v>784</v>
      </c>
      <c r="C470" s="3">
        <v>8</v>
      </c>
    </row>
    <row r="471" spans="1:3" ht="14.4">
      <c r="A471" s="1" t="s">
        <v>785</v>
      </c>
      <c r="B471" s="2" t="s">
        <v>786</v>
      </c>
      <c r="C471" s="3">
        <v>12</v>
      </c>
    </row>
    <row r="472" spans="1:3" ht="14.4">
      <c r="A472" s="1" t="s">
        <v>787</v>
      </c>
      <c r="B472" s="2" t="s">
        <v>788</v>
      </c>
      <c r="C472" s="3">
        <v>11</v>
      </c>
    </row>
    <row r="473" spans="1:3" ht="14.4">
      <c r="A473" s="1" t="s">
        <v>789</v>
      </c>
      <c r="B473" s="2" t="s">
        <v>790</v>
      </c>
      <c r="C473" s="3">
        <v>6</v>
      </c>
    </row>
    <row r="474" spans="1:3" ht="14.4">
      <c r="A474" s="1" t="s">
        <v>791</v>
      </c>
      <c r="B474" s="2" t="s">
        <v>792</v>
      </c>
      <c r="C474" s="3">
        <v>12</v>
      </c>
    </row>
    <row r="475" spans="1:3" ht="14.4">
      <c r="A475" s="1" t="s">
        <v>793</v>
      </c>
      <c r="B475" s="2" t="s">
        <v>794</v>
      </c>
      <c r="C475" s="3">
        <v>8</v>
      </c>
    </row>
    <row r="476" spans="1:3" ht="14.4">
      <c r="A476" s="1" t="s">
        <v>795</v>
      </c>
      <c r="B476" s="2" t="s">
        <v>796</v>
      </c>
      <c r="C476" s="3">
        <v>12</v>
      </c>
    </row>
    <row r="477" spans="1:3" ht="14.4">
      <c r="A477" s="1" t="s">
        <v>797</v>
      </c>
      <c r="B477" s="2" t="s">
        <v>798</v>
      </c>
      <c r="C477" s="3">
        <v>10</v>
      </c>
    </row>
    <row r="478" spans="1:3" ht="14.4">
      <c r="A478" s="1" t="s">
        <v>799</v>
      </c>
      <c r="B478" s="3">
        <v>154</v>
      </c>
      <c r="C478" s="3">
        <v>16</v>
      </c>
    </row>
    <row r="479" spans="1:3" ht="14.4">
      <c r="A479" s="1" t="s">
        <v>800</v>
      </c>
      <c r="B479" s="2" t="s">
        <v>801</v>
      </c>
      <c r="C479" s="3">
        <v>12</v>
      </c>
    </row>
    <row r="480" spans="1:3" ht="14.4">
      <c r="A480" s="1" t="s">
        <v>802</v>
      </c>
      <c r="B480" s="2" t="s">
        <v>803</v>
      </c>
      <c r="C480" s="3">
        <v>0</v>
      </c>
    </row>
    <row r="481" spans="1:3" ht="14.4">
      <c r="A481" s="1" t="s">
        <v>804</v>
      </c>
      <c r="B481" s="2" t="s">
        <v>805</v>
      </c>
      <c r="C481" s="3">
        <v>16</v>
      </c>
    </row>
    <row r="482" spans="1:3" ht="14.4">
      <c r="A482" s="1" t="s">
        <v>806</v>
      </c>
      <c r="B482" s="3">
        <v>37</v>
      </c>
      <c r="C482" s="3">
        <v>15</v>
      </c>
    </row>
    <row r="483" spans="1:3" ht="14.4">
      <c r="A483" s="1" t="s">
        <v>807</v>
      </c>
      <c r="B483" s="2" t="s">
        <v>808</v>
      </c>
      <c r="C483" s="3">
        <v>10</v>
      </c>
    </row>
    <row r="484" spans="1:3" ht="14.4">
      <c r="A484" s="1" t="s">
        <v>809</v>
      </c>
      <c r="B484" s="2" t="s">
        <v>810</v>
      </c>
      <c r="C484" s="3">
        <v>11</v>
      </c>
    </row>
    <row r="485" spans="1:3" ht="14.4">
      <c r="A485" s="1" t="s">
        <v>811</v>
      </c>
      <c r="B485" s="2" t="s">
        <v>812</v>
      </c>
      <c r="C485" s="3">
        <v>8</v>
      </c>
    </row>
    <row r="486" spans="1:3" ht="14.4">
      <c r="A486" s="1" t="s">
        <v>813</v>
      </c>
      <c r="B486" s="2" t="s">
        <v>814</v>
      </c>
      <c r="C486" s="3">
        <v>6</v>
      </c>
    </row>
    <row r="487" spans="1:3" ht="14.4">
      <c r="A487" s="1" t="s">
        <v>815</v>
      </c>
      <c r="B487" s="2" t="s">
        <v>816</v>
      </c>
      <c r="C487" s="3">
        <v>0</v>
      </c>
    </row>
    <row r="488" spans="1:3" ht="14.4">
      <c r="A488" s="1" t="s">
        <v>817</v>
      </c>
      <c r="B488" s="2" t="s">
        <v>818</v>
      </c>
      <c r="C488" s="3">
        <v>3</v>
      </c>
    </row>
    <row r="489" spans="1:3" ht="14.4">
      <c r="A489" s="1" t="s">
        <v>819</v>
      </c>
      <c r="B489" s="2" t="s">
        <v>820</v>
      </c>
      <c r="C489" s="3">
        <v>3</v>
      </c>
    </row>
    <row r="490" spans="1:3" ht="14.4">
      <c r="A490" s="1" t="s">
        <v>821</v>
      </c>
      <c r="B490" s="2" t="s">
        <v>822</v>
      </c>
      <c r="C490" s="3">
        <v>8</v>
      </c>
    </row>
    <row r="491" spans="1:3" ht="14.4">
      <c r="A491" s="1" t="s">
        <v>823</v>
      </c>
      <c r="B491" s="2" t="s">
        <v>824</v>
      </c>
      <c r="C491" s="3">
        <v>12</v>
      </c>
    </row>
    <row r="492" spans="1:3" ht="14.4">
      <c r="A492" s="1" t="s">
        <v>825</v>
      </c>
      <c r="B492" s="2" t="s">
        <v>826</v>
      </c>
      <c r="C492" s="3">
        <v>10</v>
      </c>
    </row>
    <row r="493" spans="1:3" ht="14.4">
      <c r="A493" s="1" t="s">
        <v>827</v>
      </c>
      <c r="B493" s="2" t="s">
        <v>828</v>
      </c>
      <c r="C493" s="3">
        <v>0</v>
      </c>
    </row>
    <row r="494" spans="1:3" ht="14.4">
      <c r="A494" s="1" t="s">
        <v>829</v>
      </c>
      <c r="B494" s="2" t="s">
        <v>830</v>
      </c>
      <c r="C494" s="3">
        <v>8</v>
      </c>
    </row>
    <row r="495" spans="1:3" ht="14.4">
      <c r="A495" s="1" t="s">
        <v>831</v>
      </c>
      <c r="B495" s="2" t="s">
        <v>832</v>
      </c>
      <c r="C495" s="3">
        <v>8</v>
      </c>
    </row>
    <row r="496" spans="1:3" ht="14.4">
      <c r="A496" s="1" t="s">
        <v>833</v>
      </c>
      <c r="B496" s="3">
        <v>212</v>
      </c>
      <c r="C496" s="3">
        <v>31</v>
      </c>
    </row>
    <row r="497" spans="1:3" ht="14.4">
      <c r="A497" s="1" t="s">
        <v>834</v>
      </c>
      <c r="B497" s="2" t="s">
        <v>835</v>
      </c>
      <c r="C497" s="3">
        <v>11</v>
      </c>
    </row>
    <row r="498" spans="1:3" ht="14.4">
      <c r="A498" s="1" t="s">
        <v>836</v>
      </c>
      <c r="B498" s="3">
        <v>317</v>
      </c>
      <c r="C498" s="3">
        <v>9</v>
      </c>
    </row>
    <row r="499" spans="1:3" ht="14.4">
      <c r="A499" s="1" t="s">
        <v>837</v>
      </c>
      <c r="B499" s="2" t="s">
        <v>838</v>
      </c>
      <c r="C499" s="3">
        <v>7</v>
      </c>
    </row>
    <row r="500" spans="1:3" ht="14.4">
      <c r="A500" s="1" t="s">
        <v>839</v>
      </c>
      <c r="B500" s="2" t="s">
        <v>840</v>
      </c>
      <c r="C500" s="3">
        <v>12</v>
      </c>
    </row>
    <row r="501" spans="1:3" ht="14.4">
      <c r="A501" s="1" t="s">
        <v>841</v>
      </c>
      <c r="B501" s="2" t="s">
        <v>842</v>
      </c>
      <c r="C501" s="3">
        <v>14</v>
      </c>
    </row>
    <row r="502" spans="1:3" ht="14.4">
      <c r="A502" s="1" t="s">
        <v>843</v>
      </c>
      <c r="B502" s="2" t="s">
        <v>844</v>
      </c>
      <c r="C502" s="3">
        <v>11</v>
      </c>
    </row>
    <row r="503" spans="1:3" ht="14.4">
      <c r="A503" s="1" t="s">
        <v>845</v>
      </c>
      <c r="B503" s="2" t="s">
        <v>846</v>
      </c>
      <c r="C503" s="3">
        <v>12</v>
      </c>
    </row>
    <row r="504" spans="1:3" ht="14.4">
      <c r="A504" s="1" t="s">
        <v>847</v>
      </c>
      <c r="B504" s="2" t="s">
        <v>848</v>
      </c>
      <c r="C504" s="3">
        <v>9</v>
      </c>
    </row>
    <row r="505" spans="1:3" ht="14.4">
      <c r="A505" s="1" t="s">
        <v>849</v>
      </c>
      <c r="B505" s="2" t="s">
        <v>850</v>
      </c>
      <c r="C505" s="3">
        <v>12</v>
      </c>
    </row>
    <row r="506" spans="1:3" ht="14.4">
      <c r="A506" s="1" t="s">
        <v>851</v>
      </c>
      <c r="B506" s="2" t="s">
        <v>852</v>
      </c>
      <c r="C506" s="3">
        <v>7</v>
      </c>
    </row>
    <row r="507" spans="1:3" ht="14.4">
      <c r="A507" s="1" t="s">
        <v>853</v>
      </c>
      <c r="B507" s="2" t="s">
        <v>854</v>
      </c>
      <c r="C507" s="3">
        <v>12</v>
      </c>
    </row>
    <row r="508" spans="1:3" ht="14.4">
      <c r="A508" s="1" t="s">
        <v>855</v>
      </c>
      <c r="B508" s="2" t="s">
        <v>856</v>
      </c>
      <c r="C508" s="3">
        <v>10</v>
      </c>
    </row>
    <row r="509" spans="1:3" ht="14.4">
      <c r="A509" s="1" t="s">
        <v>857</v>
      </c>
      <c r="B509" s="3">
        <v>362</v>
      </c>
      <c r="C509" s="3">
        <v>3</v>
      </c>
    </row>
    <row r="510" spans="1:3" ht="14.4">
      <c r="A510" s="1" t="s">
        <v>858</v>
      </c>
      <c r="B510" s="3">
        <v>97</v>
      </c>
      <c r="C510" s="3">
        <v>21</v>
      </c>
    </row>
    <row r="511" spans="1:3" ht="14.4">
      <c r="A511" s="1" t="s">
        <v>859</v>
      </c>
      <c r="B511" s="3">
        <v>352</v>
      </c>
      <c r="C511" s="3">
        <v>10</v>
      </c>
    </row>
    <row r="512" spans="1:3" ht="14.4">
      <c r="A512" s="1" t="s">
        <v>860</v>
      </c>
      <c r="B512" s="2" t="s">
        <v>861</v>
      </c>
      <c r="C512" s="3">
        <v>24</v>
      </c>
    </row>
    <row r="513" spans="1:3" ht="14.4">
      <c r="A513" s="1" t="s">
        <v>862</v>
      </c>
      <c r="B513" s="2" t="s">
        <v>863</v>
      </c>
      <c r="C513" s="3">
        <v>12</v>
      </c>
    </row>
    <row r="514" spans="1:3" ht="14.4">
      <c r="A514" s="1" t="s">
        <v>864</v>
      </c>
      <c r="B514" s="2" t="s">
        <v>865</v>
      </c>
      <c r="C514" s="3">
        <v>8</v>
      </c>
    </row>
    <row r="515" spans="1:3" ht="14.4">
      <c r="A515" s="1" t="s">
        <v>866</v>
      </c>
      <c r="B515" s="2" t="s">
        <v>867</v>
      </c>
      <c r="C515" s="3">
        <v>11</v>
      </c>
    </row>
    <row r="516" spans="1:3" ht="14.4">
      <c r="A516" s="1" t="s">
        <v>868</v>
      </c>
      <c r="B516" s="2" t="s">
        <v>869</v>
      </c>
      <c r="C516" s="3">
        <v>7</v>
      </c>
    </row>
    <row r="517" spans="1:3" ht="14.4">
      <c r="A517" s="1" t="s">
        <v>870</v>
      </c>
      <c r="B517" s="3">
        <v>233</v>
      </c>
      <c r="C517" s="3">
        <v>10</v>
      </c>
    </row>
    <row r="518" spans="1:3" ht="14.4">
      <c r="A518" s="1" t="s">
        <v>871</v>
      </c>
      <c r="B518" s="3">
        <v>357</v>
      </c>
      <c r="C518" s="3">
        <v>8</v>
      </c>
    </row>
    <row r="519" spans="1:3" ht="14.4">
      <c r="A519" s="1" t="s">
        <v>872</v>
      </c>
      <c r="B519" s="3">
        <v>313</v>
      </c>
      <c r="C519" s="3">
        <v>6</v>
      </c>
    </row>
    <row r="520" spans="1:3" ht="14.4">
      <c r="A520" s="1" t="s">
        <v>873</v>
      </c>
      <c r="B520" s="2" t="s">
        <v>874</v>
      </c>
      <c r="C520" s="3">
        <v>6</v>
      </c>
    </row>
    <row r="521" spans="1:3" ht="14.4">
      <c r="A521" s="1" t="s">
        <v>875</v>
      </c>
      <c r="B521" s="2" t="s">
        <v>876</v>
      </c>
      <c r="C521" s="3">
        <v>12</v>
      </c>
    </row>
    <row r="522" spans="1:3" ht="14.4">
      <c r="A522" s="1" t="s">
        <v>877</v>
      </c>
      <c r="B522" s="2" t="s">
        <v>867</v>
      </c>
      <c r="C522" s="3">
        <v>12</v>
      </c>
    </row>
    <row r="523" spans="1:3" ht="14.4">
      <c r="A523" s="1" t="s">
        <v>878</v>
      </c>
      <c r="B523" s="2" t="s">
        <v>879</v>
      </c>
      <c r="C523" s="3">
        <v>26</v>
      </c>
    </row>
    <row r="524" spans="1:3" ht="14.4">
      <c r="A524" s="1" t="s">
        <v>880</v>
      </c>
      <c r="B524" s="2" t="s">
        <v>881</v>
      </c>
      <c r="C524" s="3">
        <v>9</v>
      </c>
    </row>
    <row r="525" spans="1:3" ht="14.4">
      <c r="A525" s="1" t="s">
        <v>882</v>
      </c>
      <c r="B525" s="2" t="s">
        <v>883</v>
      </c>
      <c r="C525" s="3">
        <v>0</v>
      </c>
    </row>
    <row r="526" spans="1:3" ht="14.4">
      <c r="A526" s="1" t="s">
        <v>884</v>
      </c>
      <c r="B526" s="4" t="e">
        <v>#N/A</v>
      </c>
      <c r="C526" s="3">
        <v>0</v>
      </c>
    </row>
    <row r="527" spans="1:3" ht="14.4">
      <c r="A527" s="1" t="s">
        <v>885</v>
      </c>
      <c r="B527" s="2" t="s">
        <v>886</v>
      </c>
      <c r="C527" s="3">
        <v>12</v>
      </c>
    </row>
    <row r="528" spans="1:3" ht="14.4">
      <c r="A528" s="1" t="s">
        <v>887</v>
      </c>
      <c r="B528" s="2" t="s">
        <v>888</v>
      </c>
      <c r="C528" s="3">
        <v>0</v>
      </c>
    </row>
    <row r="529" spans="1:3" ht="14.4">
      <c r="A529" s="1" t="s">
        <v>889</v>
      </c>
      <c r="B529" s="4" t="e">
        <v>#N/A</v>
      </c>
      <c r="C529" s="3">
        <v>0</v>
      </c>
    </row>
    <row r="530" spans="1:3" ht="14.4">
      <c r="A530" s="1" t="s">
        <v>890</v>
      </c>
      <c r="B530" s="3">
        <v>214</v>
      </c>
      <c r="C530" s="3">
        <v>24</v>
      </c>
    </row>
    <row r="531" spans="1:3" ht="14.4">
      <c r="A531" s="1" t="s">
        <v>891</v>
      </c>
      <c r="B531" s="2" t="s">
        <v>416</v>
      </c>
      <c r="C531" s="3">
        <v>6</v>
      </c>
    </row>
    <row r="532" spans="1:3" ht="14.4">
      <c r="A532" s="1" t="s">
        <v>892</v>
      </c>
      <c r="B532" s="2" t="s">
        <v>893</v>
      </c>
      <c r="C532" s="3">
        <v>6</v>
      </c>
    </row>
    <row r="533" spans="1:3" ht="14.4">
      <c r="A533" s="1" t="s">
        <v>894</v>
      </c>
      <c r="B533" s="2" t="s">
        <v>895</v>
      </c>
      <c r="C533" s="3">
        <v>6</v>
      </c>
    </row>
    <row r="534" spans="1:3" ht="14.4">
      <c r="A534" s="1" t="s">
        <v>896</v>
      </c>
      <c r="B534" s="3">
        <v>135</v>
      </c>
      <c r="C534" s="3">
        <v>22</v>
      </c>
    </row>
    <row r="535" spans="1:3" ht="14.4">
      <c r="A535" s="149" t="s">
        <v>897</v>
      </c>
      <c r="B535" s="150"/>
      <c r="C535" s="3">
        <v>0</v>
      </c>
    </row>
    <row r="536" spans="1:3" ht="14.4">
      <c r="A536" s="1" t="s">
        <v>898</v>
      </c>
      <c r="B536" s="4" t="e">
        <v>#N/A</v>
      </c>
      <c r="C536" s="3">
        <v>0</v>
      </c>
    </row>
    <row r="537" spans="1:3" ht="14.4">
      <c r="A537" s="1" t="s">
        <v>899</v>
      </c>
      <c r="B537" s="2" t="s">
        <v>900</v>
      </c>
      <c r="C537" s="3">
        <v>33</v>
      </c>
    </row>
    <row r="538" spans="1:3" ht="14.4">
      <c r="A538" s="1" t="s">
        <v>901</v>
      </c>
      <c r="B538" s="2" t="s">
        <v>902</v>
      </c>
      <c r="C538" s="3">
        <v>18</v>
      </c>
    </row>
    <row r="539" spans="1:3" ht="14.4">
      <c r="A539" s="1" t="s">
        <v>903</v>
      </c>
      <c r="B539" s="2" t="s">
        <v>904</v>
      </c>
      <c r="C539" s="3">
        <v>3</v>
      </c>
    </row>
    <row r="540" spans="1:3" ht="14.4">
      <c r="A540" s="1" t="s">
        <v>905</v>
      </c>
      <c r="B540" s="2" t="s">
        <v>906</v>
      </c>
      <c r="C540" s="3">
        <v>15</v>
      </c>
    </row>
    <row r="541" spans="1:3" ht="14.4">
      <c r="A541" s="1" t="s">
        <v>907</v>
      </c>
      <c r="B541" s="2" t="s">
        <v>908</v>
      </c>
      <c r="C541" s="3">
        <v>18</v>
      </c>
    </row>
    <row r="542" spans="1:3" ht="14.4">
      <c r="A542" s="1" t="s">
        <v>909</v>
      </c>
      <c r="B542" s="3">
        <v>324</v>
      </c>
      <c r="C542" s="3">
        <v>21</v>
      </c>
    </row>
    <row r="543" spans="1:3" ht="14.4">
      <c r="A543" s="1" t="s">
        <v>910</v>
      </c>
      <c r="B543" s="3">
        <v>373</v>
      </c>
      <c r="C543" s="3">
        <v>3</v>
      </c>
    </row>
    <row r="544" spans="1:3" ht="14.4">
      <c r="A544" s="1" t="s">
        <v>911</v>
      </c>
      <c r="B544" s="4" t="e">
        <v>#N/A</v>
      </c>
      <c r="C544" s="3">
        <v>0</v>
      </c>
    </row>
    <row r="545" spans="1:3" ht="14.4">
      <c r="A545" s="1" t="s">
        <v>912</v>
      </c>
      <c r="B545" s="2" t="s">
        <v>913</v>
      </c>
      <c r="C545" s="3">
        <v>4</v>
      </c>
    </row>
    <row r="546" spans="1:3" ht="14.4">
      <c r="A546" s="1" t="s">
        <v>914</v>
      </c>
      <c r="B546" s="2" t="s">
        <v>915</v>
      </c>
      <c r="C546" s="3">
        <v>21</v>
      </c>
    </row>
    <row r="547" spans="1:3" ht="14.4">
      <c r="A547" s="1" t="s">
        <v>916</v>
      </c>
      <c r="B547" s="3">
        <v>232</v>
      </c>
      <c r="C547" s="3">
        <v>9</v>
      </c>
    </row>
    <row r="548" spans="1:3" ht="14.4">
      <c r="A548" s="1" t="s">
        <v>917</v>
      </c>
      <c r="B548" s="3">
        <v>353</v>
      </c>
      <c r="C548" s="3">
        <v>41</v>
      </c>
    </row>
    <row r="549" spans="1:3" ht="14.4">
      <c r="A549" s="1" t="s">
        <v>918</v>
      </c>
      <c r="B549" s="2" t="s">
        <v>919</v>
      </c>
      <c r="C549" s="3">
        <v>18</v>
      </c>
    </row>
    <row r="550" spans="1:3" ht="14.4">
      <c r="A550" s="1" t="s">
        <v>920</v>
      </c>
      <c r="B550" s="3">
        <v>397</v>
      </c>
      <c r="C550" s="3">
        <v>6</v>
      </c>
    </row>
    <row r="551" spans="1:3" ht="14.4">
      <c r="A551" s="1" t="s">
        <v>921</v>
      </c>
      <c r="B551" s="2" t="s">
        <v>922</v>
      </c>
      <c r="C551" s="3">
        <v>6</v>
      </c>
    </row>
    <row r="552" spans="1:3" ht="14.4">
      <c r="A552" s="1" t="s">
        <v>923</v>
      </c>
      <c r="B552" s="2" t="s">
        <v>924</v>
      </c>
      <c r="C552" s="3">
        <v>3</v>
      </c>
    </row>
    <row r="553" spans="1:3" ht="14.4">
      <c r="A553" s="1" t="s">
        <v>925</v>
      </c>
      <c r="B553" s="2" t="s">
        <v>339</v>
      </c>
      <c r="C553" s="3">
        <v>18</v>
      </c>
    </row>
    <row r="554" spans="1:3" ht="14.4">
      <c r="A554" s="1" t="s">
        <v>926</v>
      </c>
      <c r="B554" s="2" t="s">
        <v>927</v>
      </c>
      <c r="C554" s="3">
        <v>26</v>
      </c>
    </row>
    <row r="555" spans="1:3" ht="14.4">
      <c r="A555" s="1" t="s">
        <v>928</v>
      </c>
      <c r="B555" s="2" t="s">
        <v>929</v>
      </c>
      <c r="C555" s="3">
        <v>12</v>
      </c>
    </row>
    <row r="556" spans="1:3" ht="14.4">
      <c r="A556" s="1" t="s">
        <v>930</v>
      </c>
      <c r="B556" s="2" t="s">
        <v>931</v>
      </c>
      <c r="C556" s="3">
        <v>38</v>
      </c>
    </row>
    <row r="557" spans="1:3" ht="14.4">
      <c r="A557" s="1" t="s">
        <v>932</v>
      </c>
      <c r="B557" s="2" t="s">
        <v>933</v>
      </c>
      <c r="C557" s="3">
        <v>6</v>
      </c>
    </row>
    <row r="558" spans="1:3" ht="14.4">
      <c r="A558" s="1" t="s">
        <v>934</v>
      </c>
      <c r="B558" s="2" t="s">
        <v>935</v>
      </c>
      <c r="C558" s="3">
        <v>16</v>
      </c>
    </row>
    <row r="559" spans="1:3" ht="14.4">
      <c r="A559" s="1" t="s">
        <v>936</v>
      </c>
      <c r="B559" s="2" t="s">
        <v>937</v>
      </c>
      <c r="C559" s="3">
        <v>4</v>
      </c>
    </row>
    <row r="560" spans="1:3" ht="14.4">
      <c r="A560" s="1" t="s">
        <v>938</v>
      </c>
      <c r="B560" s="4" t="e">
        <v>#N/A</v>
      </c>
      <c r="C560" s="3">
        <v>0</v>
      </c>
    </row>
    <row r="561" spans="1:3" ht="14.4">
      <c r="A561" s="1" t="s">
        <v>939</v>
      </c>
      <c r="B561" s="3">
        <v>116</v>
      </c>
      <c r="C561" s="3">
        <v>15</v>
      </c>
    </row>
    <row r="562" spans="1:3" ht="14.4">
      <c r="A562" s="1" t="s">
        <v>940</v>
      </c>
      <c r="B562" s="3">
        <v>267</v>
      </c>
      <c r="C562" s="3">
        <v>9</v>
      </c>
    </row>
    <row r="563" spans="1:3" ht="14.4">
      <c r="A563" s="1" t="s">
        <v>941</v>
      </c>
      <c r="B563" s="3">
        <v>296</v>
      </c>
      <c r="C563" s="3">
        <v>7</v>
      </c>
    </row>
    <row r="564" spans="1:3" ht="14.4">
      <c r="A564" s="1" t="s">
        <v>942</v>
      </c>
      <c r="B564" s="2" t="s">
        <v>943</v>
      </c>
      <c r="C564" s="3">
        <v>22</v>
      </c>
    </row>
    <row r="565" spans="1:3" ht="14.4">
      <c r="A565" s="1" t="s">
        <v>944</v>
      </c>
      <c r="B565" s="2" t="s">
        <v>945</v>
      </c>
      <c r="C565" s="3">
        <v>20</v>
      </c>
    </row>
    <row r="566" spans="1:3" ht="14.4">
      <c r="A566" s="1" t="s">
        <v>946</v>
      </c>
      <c r="B566" s="2" t="s">
        <v>947</v>
      </c>
      <c r="C566" s="3">
        <v>0</v>
      </c>
    </row>
    <row r="567" spans="1:3" ht="14.4">
      <c r="A567" s="1" t="s">
        <v>948</v>
      </c>
      <c r="B567" s="4" t="e">
        <v>#N/A</v>
      </c>
      <c r="C567" s="3">
        <v>0</v>
      </c>
    </row>
    <row r="568" spans="1:3" ht="14.4">
      <c r="A568" s="1" t="s">
        <v>949</v>
      </c>
      <c r="B568" s="2" t="s">
        <v>950</v>
      </c>
      <c r="C568" s="3">
        <v>16</v>
      </c>
    </row>
    <row r="569" spans="1:3" ht="14.4">
      <c r="A569" s="1" t="s">
        <v>951</v>
      </c>
      <c r="B569" s="2" t="s">
        <v>952</v>
      </c>
      <c r="C569" s="3">
        <v>8</v>
      </c>
    </row>
    <row r="570" spans="1:3" ht="14.4">
      <c r="A570" s="1" t="s">
        <v>953</v>
      </c>
      <c r="B570" s="2" t="s">
        <v>954</v>
      </c>
      <c r="C570" s="3">
        <v>32</v>
      </c>
    </row>
    <row r="571" spans="1:3" ht="14.4">
      <c r="A571" s="1" t="s">
        <v>955</v>
      </c>
      <c r="B571" s="4" t="e">
        <v>#N/A</v>
      </c>
      <c r="C571" s="3">
        <v>0</v>
      </c>
    </row>
    <row r="572" spans="1:3" ht="14.4">
      <c r="A572" s="1" t="s">
        <v>956</v>
      </c>
      <c r="B572" s="2" t="s">
        <v>780</v>
      </c>
      <c r="C572" s="3">
        <v>18</v>
      </c>
    </row>
    <row r="573" spans="1:3" ht="14.4">
      <c r="A573" s="1" t="s">
        <v>957</v>
      </c>
      <c r="B573" s="2" t="s">
        <v>958</v>
      </c>
      <c r="C573" s="3">
        <v>12</v>
      </c>
    </row>
    <row r="574" spans="1:3" ht="14.4">
      <c r="A574" s="1" t="s">
        <v>959</v>
      </c>
      <c r="B574" s="2" t="s">
        <v>960</v>
      </c>
      <c r="C574" s="3">
        <v>19</v>
      </c>
    </row>
    <row r="575" spans="1:3" ht="14.4">
      <c r="A575" s="1" t="s">
        <v>961</v>
      </c>
      <c r="B575" s="2" t="s">
        <v>962</v>
      </c>
      <c r="C575" s="3">
        <v>16</v>
      </c>
    </row>
    <row r="576" spans="1:3" ht="14.4">
      <c r="A576" s="1" t="s">
        <v>963</v>
      </c>
      <c r="B576" s="4" t="e">
        <v>#N/A</v>
      </c>
      <c r="C576" s="3">
        <v>0</v>
      </c>
    </row>
    <row r="577" spans="1:3" ht="14.4">
      <c r="A577" s="1" t="s">
        <v>964</v>
      </c>
      <c r="B577" s="2" t="s">
        <v>965</v>
      </c>
      <c r="C577" s="3">
        <v>6</v>
      </c>
    </row>
    <row r="578" spans="1:3" ht="14.4">
      <c r="A578" s="1" t="s">
        <v>966</v>
      </c>
      <c r="B578" s="2" t="s">
        <v>967</v>
      </c>
      <c r="C578" s="3">
        <v>4</v>
      </c>
    </row>
    <row r="579" spans="1:3" ht="14.4">
      <c r="A579" s="1" t="s">
        <v>968</v>
      </c>
      <c r="B579" s="2" t="s">
        <v>969</v>
      </c>
      <c r="C579" s="3">
        <v>10</v>
      </c>
    </row>
    <row r="580" spans="1:3" ht="14.4">
      <c r="A580" s="1" t="s">
        <v>970</v>
      </c>
      <c r="B580" s="2" t="s">
        <v>971</v>
      </c>
      <c r="C580" s="3">
        <v>11</v>
      </c>
    </row>
    <row r="581" spans="1:3" ht="14.4">
      <c r="A581" s="1" t="s">
        <v>972</v>
      </c>
      <c r="B581" s="2" t="s">
        <v>973</v>
      </c>
      <c r="C581" s="3">
        <v>35</v>
      </c>
    </row>
    <row r="582" spans="1:3" ht="14.4">
      <c r="A582" s="1" t="s">
        <v>974</v>
      </c>
      <c r="B582" s="2" t="s">
        <v>181</v>
      </c>
      <c r="C582" s="3">
        <v>12</v>
      </c>
    </row>
    <row r="583" spans="1:3" ht="14.4">
      <c r="A583" s="1" t="s">
        <v>975</v>
      </c>
      <c r="B583" s="2" t="s">
        <v>976</v>
      </c>
      <c r="C583" s="3">
        <v>15</v>
      </c>
    </row>
    <row r="584" spans="1:3" ht="14.4">
      <c r="A584" s="1" t="s">
        <v>977</v>
      </c>
      <c r="B584" s="2" t="s">
        <v>978</v>
      </c>
      <c r="C584" s="3">
        <v>30</v>
      </c>
    </row>
    <row r="585" spans="1:3" ht="14.4">
      <c r="A585" s="1" t="s">
        <v>979</v>
      </c>
      <c r="B585" s="2" t="s">
        <v>980</v>
      </c>
      <c r="C585" s="3">
        <v>0</v>
      </c>
    </row>
    <row r="586" spans="1:3" ht="14.4">
      <c r="A586" s="1" t="s">
        <v>981</v>
      </c>
      <c r="B586" s="2" t="s">
        <v>982</v>
      </c>
      <c r="C586" s="3">
        <v>27</v>
      </c>
    </row>
    <row r="587" spans="1:3" ht="14.4">
      <c r="A587" s="1" t="s">
        <v>983</v>
      </c>
      <c r="B587" s="2" t="s">
        <v>984</v>
      </c>
      <c r="C587" s="3">
        <v>9</v>
      </c>
    </row>
    <row r="588" spans="1:3" ht="14.4">
      <c r="A588" s="1" t="s">
        <v>985</v>
      </c>
      <c r="B588" s="2" t="s">
        <v>986</v>
      </c>
      <c r="C588" s="3">
        <v>4</v>
      </c>
    </row>
    <row r="589" spans="1:3" ht="14.4">
      <c r="A589" s="1" t="s">
        <v>987</v>
      </c>
      <c r="B589" s="4" t="e">
        <v>#N/A</v>
      </c>
      <c r="C589" s="3">
        <v>0</v>
      </c>
    </row>
    <row r="590" spans="1:3" ht="14.4">
      <c r="A590" s="1" t="s">
        <v>988</v>
      </c>
      <c r="B590" s="2" t="s">
        <v>989</v>
      </c>
      <c r="C590" s="3">
        <v>23</v>
      </c>
    </row>
    <row r="591" spans="1:3" ht="14.4">
      <c r="A591" s="1" t="s">
        <v>990</v>
      </c>
      <c r="B591" s="4" t="e">
        <v>#N/A</v>
      </c>
      <c r="C591" s="3">
        <v>0</v>
      </c>
    </row>
    <row r="592" spans="1:3" ht="14.4">
      <c r="A592" s="1" t="s">
        <v>991</v>
      </c>
      <c r="B592" s="2" t="s">
        <v>992</v>
      </c>
      <c r="C592" s="3">
        <v>26</v>
      </c>
    </row>
    <row r="593" spans="1:3" ht="14.4">
      <c r="A593" s="1" t="s">
        <v>993</v>
      </c>
      <c r="B593" s="2" t="s">
        <v>994</v>
      </c>
      <c r="C593" s="3">
        <v>32</v>
      </c>
    </row>
    <row r="594" spans="1:3" ht="14.4">
      <c r="A594" s="1" t="s">
        <v>995</v>
      </c>
      <c r="B594" s="2" t="s">
        <v>996</v>
      </c>
      <c r="C594" s="3">
        <v>12</v>
      </c>
    </row>
    <row r="595" spans="1:3" ht="14.4">
      <c r="A595" s="1" t="s">
        <v>997</v>
      </c>
      <c r="B595" s="2" t="s">
        <v>998</v>
      </c>
      <c r="C595" s="3">
        <v>16</v>
      </c>
    </row>
    <row r="596" spans="1:3" ht="14.4">
      <c r="A596" s="1" t="s">
        <v>999</v>
      </c>
      <c r="B596" s="3">
        <v>326</v>
      </c>
      <c r="C596" s="3">
        <v>18</v>
      </c>
    </row>
    <row r="597" spans="1:3" ht="14.4">
      <c r="A597" s="1" t="s">
        <v>1000</v>
      </c>
      <c r="B597" s="4" t="e">
        <v>#N/A</v>
      </c>
      <c r="C597" s="3">
        <v>0</v>
      </c>
    </row>
    <row r="598" spans="1:3" ht="14.4">
      <c r="A598" s="1" t="s">
        <v>1001</v>
      </c>
      <c r="B598" s="3">
        <v>325</v>
      </c>
      <c r="C598" s="3">
        <v>40</v>
      </c>
    </row>
    <row r="599" spans="1:3" ht="14.4">
      <c r="A599" s="1" t="s">
        <v>1002</v>
      </c>
      <c r="B599" s="2" t="s">
        <v>1003</v>
      </c>
      <c r="C599" s="3">
        <v>0</v>
      </c>
    </row>
    <row r="600" spans="1:3" ht="14.4">
      <c r="A600" s="1" t="s">
        <v>1004</v>
      </c>
      <c r="B600" s="2" t="s">
        <v>1005</v>
      </c>
      <c r="C600" s="3">
        <v>6</v>
      </c>
    </row>
    <row r="601" spans="1:3" ht="14.4">
      <c r="A601" s="1" t="s">
        <v>1006</v>
      </c>
      <c r="B601" s="2" t="s">
        <v>1007</v>
      </c>
      <c r="C601" s="3">
        <v>41</v>
      </c>
    </row>
    <row r="602" spans="1:3" ht="14.4">
      <c r="A602" s="1" t="s">
        <v>1008</v>
      </c>
      <c r="B602" s="2" t="s">
        <v>1009</v>
      </c>
      <c r="C602" s="3">
        <v>6</v>
      </c>
    </row>
    <row r="603" spans="1:3" ht="14.4">
      <c r="A603" s="1" t="s">
        <v>1010</v>
      </c>
      <c r="B603" s="2" t="s">
        <v>1011</v>
      </c>
      <c r="C603" s="3">
        <v>12</v>
      </c>
    </row>
    <row r="604" spans="1:3" ht="14.4">
      <c r="A604" s="1" t="s">
        <v>1012</v>
      </c>
      <c r="B604" s="2" t="s">
        <v>1013</v>
      </c>
      <c r="C604" s="3">
        <v>0</v>
      </c>
    </row>
    <row r="605" spans="1:3" ht="14.4">
      <c r="A605" s="1" t="s">
        <v>1014</v>
      </c>
      <c r="B605" s="3">
        <v>70</v>
      </c>
      <c r="C605" s="3">
        <v>26</v>
      </c>
    </row>
    <row r="606" spans="1:3" ht="14.4">
      <c r="A606" s="1" t="s">
        <v>1015</v>
      </c>
      <c r="B606" s="2" t="s">
        <v>1016</v>
      </c>
      <c r="C606" s="3">
        <v>6</v>
      </c>
    </row>
    <row r="607" spans="1:3" ht="14.4">
      <c r="A607" s="1" t="s">
        <v>1017</v>
      </c>
      <c r="B607" s="2" t="s">
        <v>1018</v>
      </c>
      <c r="C607" s="3">
        <v>16</v>
      </c>
    </row>
    <row r="608" spans="1:3" ht="14.4">
      <c r="A608" s="1" t="s">
        <v>1019</v>
      </c>
      <c r="B608" s="2" t="s">
        <v>1020</v>
      </c>
      <c r="C608" s="3">
        <v>16</v>
      </c>
    </row>
    <row r="609" spans="1:3" ht="14.4">
      <c r="A609" s="1" t="s">
        <v>1021</v>
      </c>
      <c r="B609" s="2" t="s">
        <v>1022</v>
      </c>
      <c r="C609" s="3">
        <v>22</v>
      </c>
    </row>
    <row r="610" spans="1:3" ht="14.4">
      <c r="A610" s="1" t="s">
        <v>1023</v>
      </c>
      <c r="B610" s="3">
        <v>318</v>
      </c>
      <c r="C610" s="3">
        <v>4</v>
      </c>
    </row>
    <row r="611" spans="1:3" ht="14.4">
      <c r="A611" s="1" t="s">
        <v>1024</v>
      </c>
      <c r="B611" s="2" t="s">
        <v>1025</v>
      </c>
      <c r="C611" s="3">
        <v>4</v>
      </c>
    </row>
    <row r="612" spans="1:3" ht="14.4">
      <c r="A612" s="1" t="s">
        <v>1026</v>
      </c>
      <c r="B612" s="2" t="s">
        <v>1027</v>
      </c>
      <c r="C612" s="3">
        <v>0</v>
      </c>
    </row>
    <row r="613" spans="1:3" ht="14.4">
      <c r="A613" s="1" t="s">
        <v>1028</v>
      </c>
      <c r="B613" s="2" t="s">
        <v>1029</v>
      </c>
      <c r="C613" s="3">
        <v>18</v>
      </c>
    </row>
    <row r="614" spans="1:3" ht="13.8">
      <c r="A614" s="5" t="s">
        <v>1030</v>
      </c>
      <c r="B614" s="6"/>
      <c r="C614" s="7">
        <v>0</v>
      </c>
    </row>
    <row r="615" spans="1:3" ht="13.8">
      <c r="A615" s="5" t="s">
        <v>1031</v>
      </c>
      <c r="B615" s="6"/>
      <c r="C615" s="7">
        <v>0</v>
      </c>
    </row>
    <row r="616" spans="1:3" ht="13.8">
      <c r="A616" s="5" t="s">
        <v>1032</v>
      </c>
      <c r="B616" s="6"/>
      <c r="C616" s="7">
        <v>0</v>
      </c>
    </row>
    <row r="617" spans="1:3" ht="13.8">
      <c r="A617" s="5" t="s">
        <v>1033</v>
      </c>
      <c r="B617" s="6"/>
      <c r="C617" s="7">
        <v>0</v>
      </c>
    </row>
    <row r="618" spans="1:3" ht="13.8">
      <c r="A618" s="5" t="s">
        <v>1034</v>
      </c>
      <c r="B618" s="6"/>
      <c r="C618" s="7">
        <v>0</v>
      </c>
    </row>
    <row r="619" spans="1:3" ht="13.8">
      <c r="A619" s="5" t="s">
        <v>1035</v>
      </c>
      <c r="B619" s="6"/>
      <c r="C619" s="7">
        <v>0</v>
      </c>
    </row>
    <row r="620" spans="1:3" ht="13.8">
      <c r="A620" s="5" t="s">
        <v>1036</v>
      </c>
      <c r="B620" s="6"/>
      <c r="C620" s="7">
        <v>0</v>
      </c>
    </row>
    <row r="621" spans="1:3" ht="13.8">
      <c r="A621" s="5" t="s">
        <v>1037</v>
      </c>
      <c r="B621" s="6"/>
      <c r="C621" s="7">
        <v>0</v>
      </c>
    </row>
    <row r="622" spans="1:3" ht="13.8">
      <c r="A622" s="5" t="s">
        <v>1038</v>
      </c>
      <c r="B622" s="6"/>
      <c r="C622" s="7">
        <v>0</v>
      </c>
    </row>
    <row r="623" spans="1:3" ht="13.8">
      <c r="A623" s="5" t="s">
        <v>1039</v>
      </c>
      <c r="B623" s="6"/>
      <c r="C623" s="7">
        <v>0</v>
      </c>
    </row>
    <row r="624" spans="1:3" ht="13.8">
      <c r="A624" s="5" t="s">
        <v>1040</v>
      </c>
      <c r="B624" s="6"/>
      <c r="C624" s="7">
        <v>0</v>
      </c>
    </row>
    <row r="625" spans="1:3" ht="13.8">
      <c r="A625" s="5" t="s">
        <v>1041</v>
      </c>
      <c r="B625" s="6"/>
      <c r="C625" s="7">
        <v>0</v>
      </c>
    </row>
    <row r="626" spans="1:3" ht="13.8">
      <c r="A626" s="5" t="s">
        <v>1042</v>
      </c>
      <c r="B626" s="6"/>
      <c r="C626" s="7">
        <v>0</v>
      </c>
    </row>
    <row r="627" spans="1:3" ht="13.8">
      <c r="A627" s="5" t="s">
        <v>1043</v>
      </c>
      <c r="B627" s="6"/>
      <c r="C627" s="7">
        <v>0</v>
      </c>
    </row>
    <row r="628" spans="1:3" ht="13.8">
      <c r="A628" s="5" t="s">
        <v>1044</v>
      </c>
      <c r="B628" s="6"/>
      <c r="C628" s="7">
        <v>0</v>
      </c>
    </row>
    <row r="629" spans="1:3" ht="13.8">
      <c r="A629" s="5" t="s">
        <v>1045</v>
      </c>
      <c r="B629" s="6"/>
      <c r="C629" s="7">
        <v>0</v>
      </c>
    </row>
    <row r="630" spans="1:3" ht="13.8">
      <c r="A630" s="5" t="s">
        <v>1046</v>
      </c>
      <c r="B630" s="6"/>
      <c r="C630" s="7">
        <v>0</v>
      </c>
    </row>
    <row r="631" spans="1:3" ht="13.8">
      <c r="A631" s="5" t="s">
        <v>1047</v>
      </c>
      <c r="B631" s="6"/>
      <c r="C631" s="7">
        <v>0</v>
      </c>
    </row>
    <row r="632" spans="1:3" ht="13.8">
      <c r="A632" s="5" t="s">
        <v>1048</v>
      </c>
      <c r="B632" s="6"/>
      <c r="C632" s="7">
        <v>0</v>
      </c>
    </row>
    <row r="633" spans="1:3" ht="13.8">
      <c r="A633" s="5" t="s">
        <v>1049</v>
      </c>
      <c r="B633" s="6"/>
      <c r="C633" s="7">
        <v>0</v>
      </c>
    </row>
    <row r="634" spans="1:3" ht="13.8">
      <c r="A634" s="5" t="s">
        <v>1050</v>
      </c>
      <c r="B634" s="6"/>
      <c r="C634" s="7">
        <v>0</v>
      </c>
    </row>
    <row r="635" spans="1:3" ht="13.8">
      <c r="A635" s="5" t="s">
        <v>1051</v>
      </c>
      <c r="B635" s="6"/>
      <c r="C635" s="7">
        <v>0</v>
      </c>
    </row>
    <row r="636" spans="1:3" ht="13.8">
      <c r="A636" s="5" t="s">
        <v>1052</v>
      </c>
      <c r="B636" s="6"/>
      <c r="C636" s="7">
        <v>0</v>
      </c>
    </row>
    <row r="637" spans="1:3" ht="13.8">
      <c r="A637" s="5" t="s">
        <v>1053</v>
      </c>
      <c r="B637" s="6"/>
      <c r="C637" s="7">
        <v>0</v>
      </c>
    </row>
    <row r="638" spans="1:3" ht="13.8">
      <c r="A638" s="5" t="s">
        <v>1054</v>
      </c>
      <c r="B638" s="6"/>
      <c r="C638" s="7">
        <v>0</v>
      </c>
    </row>
    <row r="639" spans="1:3" ht="13.8">
      <c r="A639" s="5" t="s">
        <v>1055</v>
      </c>
      <c r="B639" s="6"/>
      <c r="C639" s="7">
        <v>0</v>
      </c>
    </row>
    <row r="640" spans="1:3" ht="13.8">
      <c r="A640" s="5" t="s">
        <v>1056</v>
      </c>
      <c r="B640" s="6"/>
      <c r="C640" s="7">
        <v>0</v>
      </c>
    </row>
    <row r="641" spans="1:3" ht="13.8">
      <c r="A641" s="5" t="s">
        <v>1057</v>
      </c>
      <c r="B641" s="6"/>
      <c r="C641" s="7">
        <v>0</v>
      </c>
    </row>
    <row r="642" spans="1:3" ht="13.8">
      <c r="A642" s="5" t="s">
        <v>1058</v>
      </c>
      <c r="B642" s="6"/>
      <c r="C642" s="7">
        <v>0</v>
      </c>
    </row>
    <row r="643" spans="1:3" ht="13.8">
      <c r="A643" s="5" t="s">
        <v>1059</v>
      </c>
      <c r="B643" s="6"/>
      <c r="C643" s="7">
        <v>0</v>
      </c>
    </row>
    <row r="644" spans="1:3" ht="13.8">
      <c r="A644" s="5" t="s">
        <v>1060</v>
      </c>
      <c r="B644" s="6"/>
      <c r="C644" s="7">
        <v>0</v>
      </c>
    </row>
    <row r="645" spans="1:3" ht="13.8">
      <c r="A645" s="5" t="s">
        <v>1061</v>
      </c>
      <c r="B645" s="6"/>
      <c r="C645" s="7">
        <v>0</v>
      </c>
    </row>
    <row r="646" spans="1:3" ht="13.8">
      <c r="A646" s="5" t="s">
        <v>1062</v>
      </c>
      <c r="B646" s="6"/>
      <c r="C646" s="7">
        <v>0</v>
      </c>
    </row>
    <row r="647" spans="1:3" ht="13.8">
      <c r="A647" s="5" t="s">
        <v>1063</v>
      </c>
      <c r="B647" s="6"/>
      <c r="C647" s="7">
        <v>0</v>
      </c>
    </row>
    <row r="648" spans="1:3" ht="13.8">
      <c r="A648" s="5" t="s">
        <v>1064</v>
      </c>
      <c r="B648" s="6"/>
      <c r="C648" s="7">
        <v>0</v>
      </c>
    </row>
    <row r="649" spans="1:3" ht="13.8">
      <c r="A649" s="5" t="s">
        <v>1065</v>
      </c>
      <c r="B649" s="6"/>
      <c r="C649" s="7">
        <v>0</v>
      </c>
    </row>
    <row r="650" spans="1:3" ht="13.8">
      <c r="A650" s="5" t="s">
        <v>1066</v>
      </c>
      <c r="B650" s="6"/>
      <c r="C650" s="7">
        <v>0</v>
      </c>
    </row>
    <row r="651" spans="1:3" ht="13.8">
      <c r="A651" s="5" t="s">
        <v>1067</v>
      </c>
      <c r="B651" s="6"/>
      <c r="C651" s="7">
        <v>0</v>
      </c>
    </row>
    <row r="652" spans="1:3" ht="13.8">
      <c r="A652" s="5" t="s">
        <v>1068</v>
      </c>
      <c r="B652" s="6"/>
      <c r="C652" s="7">
        <v>0</v>
      </c>
    </row>
    <row r="653" spans="1:3" ht="13.8">
      <c r="A653" s="5" t="s">
        <v>1069</v>
      </c>
      <c r="B653" s="6"/>
      <c r="C653" s="7">
        <v>0</v>
      </c>
    </row>
    <row r="654" spans="1:3" ht="13.8">
      <c r="A654" s="5" t="s">
        <v>1070</v>
      </c>
      <c r="B654" s="6"/>
      <c r="C654" s="7">
        <v>0</v>
      </c>
    </row>
    <row r="655" spans="1:3" ht="13.8">
      <c r="A655" s="5"/>
      <c r="B655" s="6"/>
      <c r="C655" s="7">
        <v>0</v>
      </c>
    </row>
    <row r="656" spans="1:3" ht="13.8">
      <c r="A656" s="7"/>
      <c r="B656" s="6"/>
      <c r="C656" s="7">
        <v>0</v>
      </c>
    </row>
    <row r="657" spans="1:3" ht="13.8">
      <c r="A657" s="7"/>
      <c r="B657" s="6"/>
      <c r="C657" s="7">
        <v>0</v>
      </c>
    </row>
    <row r="658" spans="1:3" ht="13.8">
      <c r="A658" s="7"/>
      <c r="B658" s="6"/>
      <c r="C658" s="7">
        <v>0</v>
      </c>
    </row>
    <row r="659" spans="1:3" ht="13.8">
      <c r="A659" s="7"/>
      <c r="B659" s="6"/>
      <c r="C659" s="7">
        <v>0</v>
      </c>
    </row>
    <row r="660" spans="1:3" ht="13.8">
      <c r="A660" s="7"/>
      <c r="B660" s="6"/>
      <c r="C660" s="7"/>
    </row>
    <row r="661" spans="1:3" ht="13.8">
      <c r="A661" s="7"/>
      <c r="B661" s="6"/>
      <c r="C661" s="7"/>
    </row>
    <row r="662" spans="1:3" ht="13.8">
      <c r="A662" s="7"/>
      <c r="B662" s="6"/>
      <c r="C662" s="7"/>
    </row>
    <row r="663" spans="1:3" ht="13.8">
      <c r="A663" s="7"/>
      <c r="B663" s="6"/>
      <c r="C663" s="7"/>
    </row>
    <row r="664" spans="1:3" ht="13.8">
      <c r="A664" s="7"/>
      <c r="B664" s="6"/>
      <c r="C664" s="7"/>
    </row>
    <row r="665" spans="1:3" ht="13.8">
      <c r="A665" s="7"/>
      <c r="B665" s="6"/>
      <c r="C665" s="7"/>
    </row>
    <row r="666" spans="1:3" ht="13.8">
      <c r="A666" s="7"/>
      <c r="B666" s="6"/>
      <c r="C666" s="7"/>
    </row>
    <row r="667" spans="1:3" ht="13.8">
      <c r="A667" s="7"/>
      <c r="B667" s="6"/>
      <c r="C667" s="7"/>
    </row>
    <row r="668" spans="1:3" ht="13.8">
      <c r="A668" s="7"/>
      <c r="B668" s="6"/>
      <c r="C668" s="7"/>
    </row>
    <row r="669" spans="1:3" ht="13.8">
      <c r="A669" s="7"/>
      <c r="B669" s="6"/>
      <c r="C669" s="7"/>
    </row>
    <row r="670" spans="1:3" ht="13.8">
      <c r="A670" s="7"/>
      <c r="B670" s="6"/>
      <c r="C670" s="7"/>
    </row>
    <row r="671" spans="1:3" ht="13.8">
      <c r="A671" s="7"/>
      <c r="B671" s="6"/>
      <c r="C671" s="7"/>
    </row>
    <row r="672" spans="1:3" ht="13.8">
      <c r="A672" s="7"/>
      <c r="B672" s="6"/>
      <c r="C672" s="7"/>
    </row>
    <row r="673" spans="1:3" ht="13.8">
      <c r="A673" s="7"/>
      <c r="B673" s="6"/>
      <c r="C673" s="7"/>
    </row>
    <row r="674" spans="1:3" ht="13.8">
      <c r="A674" s="7"/>
      <c r="B674" s="6"/>
      <c r="C674" s="7"/>
    </row>
    <row r="675" spans="1:3" ht="13.8">
      <c r="A675" s="7"/>
      <c r="B675" s="6"/>
      <c r="C675" s="7"/>
    </row>
    <row r="676" spans="1:3" ht="13.8">
      <c r="A676" s="7"/>
      <c r="B676" s="6"/>
      <c r="C676" s="7"/>
    </row>
    <row r="677" spans="1:3" ht="13.8">
      <c r="A677" s="7"/>
      <c r="B677" s="6"/>
      <c r="C677" s="7"/>
    </row>
    <row r="678" spans="1:3" ht="13.8">
      <c r="A678" s="7"/>
      <c r="B678" s="6"/>
      <c r="C678" s="7"/>
    </row>
    <row r="679" spans="1:3" ht="13.8">
      <c r="A679" s="7"/>
      <c r="B679" s="6"/>
      <c r="C679" s="7"/>
    </row>
    <row r="680" spans="1:3" ht="13.8">
      <c r="A680" s="7"/>
      <c r="B680" s="6"/>
      <c r="C680" s="7"/>
    </row>
    <row r="681" spans="1:3" ht="13.8">
      <c r="A681" s="7"/>
      <c r="B681" s="6"/>
      <c r="C681" s="7"/>
    </row>
    <row r="682" spans="1:3" ht="13.8">
      <c r="A682" s="7"/>
      <c r="B682" s="6"/>
      <c r="C682" s="7"/>
    </row>
    <row r="683" spans="1:3" ht="13.8">
      <c r="A683" s="7"/>
      <c r="B683" s="6"/>
      <c r="C683" s="7"/>
    </row>
    <row r="684" spans="1:3" ht="13.8">
      <c r="A684" s="7"/>
      <c r="B684" s="6"/>
      <c r="C684" s="7"/>
    </row>
    <row r="685" spans="1:3" ht="13.8">
      <c r="A685" s="7"/>
      <c r="B685" s="6"/>
      <c r="C685" s="7"/>
    </row>
    <row r="686" spans="1:3" ht="13.8">
      <c r="A686" s="7"/>
      <c r="B686" s="6"/>
      <c r="C686" s="7"/>
    </row>
    <row r="687" spans="1:3" ht="13.8">
      <c r="A687" s="7"/>
      <c r="B687" s="6"/>
      <c r="C687" s="7"/>
    </row>
    <row r="688" spans="1:3" ht="13.8">
      <c r="A688" s="7"/>
      <c r="B688" s="6"/>
      <c r="C688" s="7"/>
    </row>
    <row r="689" spans="1:3" ht="13.8">
      <c r="A689" s="7"/>
      <c r="B689" s="6"/>
      <c r="C689" s="7"/>
    </row>
    <row r="690" spans="1:3" ht="13.8">
      <c r="A690" s="7"/>
      <c r="B690" s="6"/>
      <c r="C690" s="7"/>
    </row>
    <row r="691" spans="1:3" ht="13.8">
      <c r="A691" s="7"/>
      <c r="B691" s="6"/>
      <c r="C691" s="7"/>
    </row>
    <row r="692" spans="1:3" ht="13.8">
      <c r="A692" s="7"/>
      <c r="B692" s="6"/>
      <c r="C692" s="7"/>
    </row>
    <row r="693" spans="1:3" ht="13.8">
      <c r="A693" s="7"/>
      <c r="B693" s="6"/>
      <c r="C693" s="7"/>
    </row>
    <row r="694" spans="1:3" ht="13.8">
      <c r="A694" s="7"/>
      <c r="B694" s="6"/>
      <c r="C694" s="7"/>
    </row>
    <row r="695" spans="1:3" ht="13.8">
      <c r="A695" s="7"/>
      <c r="B695" s="6"/>
      <c r="C695" s="7"/>
    </row>
    <row r="696" spans="1:3" ht="13.8">
      <c r="A696" s="7"/>
      <c r="B696" s="6"/>
      <c r="C696" s="7"/>
    </row>
    <row r="697" spans="1:3" ht="13.8">
      <c r="A697" s="7"/>
      <c r="B697" s="6"/>
      <c r="C697" s="7"/>
    </row>
    <row r="698" spans="1:3" ht="13.8">
      <c r="A698" s="7"/>
      <c r="B698" s="6"/>
      <c r="C698" s="7"/>
    </row>
    <row r="699" spans="1:3" ht="13.8">
      <c r="A699" s="7"/>
      <c r="B699" s="6"/>
      <c r="C699" s="7"/>
    </row>
    <row r="700" spans="1:3" ht="13.8">
      <c r="A700" s="7"/>
      <c r="B700" s="6"/>
      <c r="C700" s="7"/>
    </row>
    <row r="701" spans="1:3" ht="13.8">
      <c r="A701" s="7"/>
      <c r="B701" s="6"/>
      <c r="C701" s="7"/>
    </row>
    <row r="702" spans="1:3" ht="13.8">
      <c r="A702" s="7"/>
      <c r="B702" s="6"/>
      <c r="C702" s="7"/>
    </row>
    <row r="703" spans="1:3" ht="13.8">
      <c r="A703" s="7"/>
      <c r="B703" s="6"/>
      <c r="C703" s="7"/>
    </row>
    <row r="704" spans="1:3" ht="13.8">
      <c r="A704" s="7"/>
      <c r="B704" s="6"/>
      <c r="C704" s="7"/>
    </row>
    <row r="705" spans="1:3" ht="13.8">
      <c r="A705" s="7"/>
      <c r="B705" s="6"/>
      <c r="C705" s="7"/>
    </row>
    <row r="706" spans="1:3" ht="13.8">
      <c r="A706" s="7"/>
      <c r="B706" s="6"/>
      <c r="C706" s="7"/>
    </row>
    <row r="707" spans="1:3" ht="13.8">
      <c r="A707" s="7"/>
      <c r="B707" s="6"/>
      <c r="C707" s="7"/>
    </row>
    <row r="708" spans="1:3" ht="13.8">
      <c r="A708" s="7"/>
      <c r="B708" s="6"/>
      <c r="C708" s="7"/>
    </row>
    <row r="709" spans="1:3" ht="13.8">
      <c r="A709" s="7"/>
      <c r="B709" s="6"/>
      <c r="C709" s="7"/>
    </row>
    <row r="710" spans="1:3" ht="13.8">
      <c r="A710" s="7"/>
      <c r="B710" s="6"/>
      <c r="C710" s="7"/>
    </row>
    <row r="711" spans="1:3" ht="13.8">
      <c r="A711" s="7"/>
      <c r="B711" s="6"/>
      <c r="C711" s="7"/>
    </row>
    <row r="712" spans="1:3" ht="13.8">
      <c r="A712" s="7"/>
      <c r="B712" s="6"/>
      <c r="C712" s="7"/>
    </row>
    <row r="713" spans="1:3" ht="13.8">
      <c r="A713" s="7"/>
      <c r="B713" s="6"/>
      <c r="C713" s="7"/>
    </row>
    <row r="714" spans="1:3" ht="13.8">
      <c r="A714" s="7"/>
      <c r="B714" s="6"/>
      <c r="C714" s="7"/>
    </row>
    <row r="715" spans="1:3" ht="13.8">
      <c r="A715" s="7"/>
      <c r="B715" s="6"/>
      <c r="C715" s="7"/>
    </row>
    <row r="716" spans="1:3" ht="13.8">
      <c r="A716" s="7"/>
      <c r="B716" s="6"/>
      <c r="C716" s="7"/>
    </row>
    <row r="717" spans="1:3" ht="13.8">
      <c r="A717" s="7"/>
      <c r="B717" s="6"/>
      <c r="C717" s="7"/>
    </row>
    <row r="718" spans="1:3" ht="13.8">
      <c r="A718" s="7"/>
      <c r="B718" s="6"/>
      <c r="C718" s="7"/>
    </row>
    <row r="719" spans="1:3" ht="13.8">
      <c r="A719" s="7"/>
      <c r="B719" s="6"/>
      <c r="C719" s="7"/>
    </row>
    <row r="720" spans="1:3" ht="13.8">
      <c r="A720" s="7"/>
      <c r="B720" s="6"/>
      <c r="C720" s="7"/>
    </row>
    <row r="721" spans="1:3" ht="13.8">
      <c r="A721" s="7"/>
      <c r="B721" s="6"/>
      <c r="C721" s="7"/>
    </row>
    <row r="722" spans="1:3" ht="13.8">
      <c r="A722" s="7"/>
      <c r="B722" s="6"/>
      <c r="C722" s="7"/>
    </row>
    <row r="723" spans="1:3" ht="13.8">
      <c r="A723" s="7"/>
      <c r="B723" s="6"/>
      <c r="C723" s="7"/>
    </row>
    <row r="724" spans="1:3" ht="13.8">
      <c r="A724" s="7"/>
      <c r="B724" s="6"/>
      <c r="C724" s="7"/>
    </row>
    <row r="725" spans="1:3" ht="13.8">
      <c r="A725" s="7"/>
      <c r="B725" s="6"/>
      <c r="C725" s="7"/>
    </row>
    <row r="726" spans="1:3" ht="13.8">
      <c r="A726" s="7"/>
      <c r="B726" s="6"/>
      <c r="C726" s="7"/>
    </row>
    <row r="727" spans="1:3" ht="13.8">
      <c r="A727" s="7"/>
      <c r="B727" s="6"/>
      <c r="C727" s="7"/>
    </row>
    <row r="728" spans="1:3" ht="13.8">
      <c r="A728" s="7"/>
      <c r="B728" s="6"/>
      <c r="C728" s="7"/>
    </row>
    <row r="729" spans="1:3" ht="13.8">
      <c r="A729" s="7"/>
      <c r="B729" s="6"/>
      <c r="C729" s="7"/>
    </row>
    <row r="730" spans="1:3" ht="13.8">
      <c r="A730" s="7"/>
      <c r="B730" s="6"/>
      <c r="C730" s="7"/>
    </row>
    <row r="731" spans="1:3" ht="13.8">
      <c r="A731" s="7"/>
      <c r="B731" s="6"/>
      <c r="C731" s="7"/>
    </row>
    <row r="732" spans="1:3" ht="13.8">
      <c r="A732" s="7"/>
      <c r="B732" s="6"/>
      <c r="C732" s="7"/>
    </row>
    <row r="733" spans="1:3" ht="13.8">
      <c r="A733" s="7"/>
      <c r="B733" s="6"/>
      <c r="C733" s="7"/>
    </row>
    <row r="734" spans="1:3" ht="13.8">
      <c r="A734" s="7"/>
      <c r="B734" s="6"/>
      <c r="C734" s="7"/>
    </row>
    <row r="735" spans="1:3" ht="13.8">
      <c r="A735" s="7"/>
      <c r="B735" s="6"/>
      <c r="C735" s="7"/>
    </row>
    <row r="736" spans="1:3" ht="13.8">
      <c r="A736" s="7"/>
      <c r="B736" s="6"/>
      <c r="C736" s="7"/>
    </row>
    <row r="737" spans="1:3" ht="13.8">
      <c r="A737" s="7"/>
      <c r="B737" s="6"/>
      <c r="C737" s="7"/>
    </row>
    <row r="738" spans="1:3" ht="13.8">
      <c r="A738" s="7"/>
      <c r="B738" s="6"/>
      <c r="C738" s="7"/>
    </row>
    <row r="739" spans="1:3" ht="13.8">
      <c r="A739" s="7"/>
      <c r="B739" s="6"/>
      <c r="C739" s="7"/>
    </row>
    <row r="740" spans="1:3" ht="13.8">
      <c r="A740" s="7"/>
      <c r="B740" s="6"/>
      <c r="C740" s="7"/>
    </row>
    <row r="741" spans="1:3" ht="13.8">
      <c r="A741" s="7"/>
      <c r="B741" s="6"/>
      <c r="C741" s="7"/>
    </row>
    <row r="742" spans="1:3" ht="13.8">
      <c r="A742" s="7"/>
      <c r="B742" s="6"/>
      <c r="C742" s="7"/>
    </row>
    <row r="743" spans="1:3" ht="13.8">
      <c r="A743" s="7"/>
      <c r="B743" s="6"/>
      <c r="C743" s="7"/>
    </row>
    <row r="744" spans="1:3" ht="13.8">
      <c r="A744" s="7"/>
      <c r="B744" s="6"/>
      <c r="C744" s="7"/>
    </row>
    <row r="745" spans="1:3" ht="13.8">
      <c r="A745" s="7"/>
      <c r="B745" s="6"/>
      <c r="C745" s="7"/>
    </row>
    <row r="746" spans="1:3" ht="13.8">
      <c r="A746" s="7"/>
      <c r="B746" s="6"/>
      <c r="C746" s="7"/>
    </row>
    <row r="747" spans="1:3" ht="13.8">
      <c r="A747" s="7"/>
      <c r="B747" s="6"/>
      <c r="C747" s="7"/>
    </row>
    <row r="748" spans="1:3" ht="13.8">
      <c r="A748" s="7"/>
      <c r="B748" s="6"/>
      <c r="C748" s="7"/>
    </row>
    <row r="749" spans="1:3" ht="13.8">
      <c r="A749" s="7"/>
      <c r="B749" s="6"/>
      <c r="C749" s="7"/>
    </row>
    <row r="750" spans="1:3" ht="13.8">
      <c r="A750" s="7"/>
      <c r="B750" s="6"/>
      <c r="C750" s="7"/>
    </row>
    <row r="751" spans="1:3" ht="13.8">
      <c r="A751" s="7"/>
      <c r="B751" s="6"/>
      <c r="C751" s="7"/>
    </row>
    <row r="752" spans="1:3" ht="13.8">
      <c r="A752" s="7"/>
      <c r="B752" s="6"/>
      <c r="C752" s="7"/>
    </row>
    <row r="753" spans="1:3" ht="13.8">
      <c r="A753" s="7"/>
      <c r="B753" s="6"/>
      <c r="C753" s="7"/>
    </row>
    <row r="754" spans="1:3" ht="13.8">
      <c r="A754" s="7"/>
      <c r="B754" s="6"/>
      <c r="C754" s="7"/>
    </row>
    <row r="755" spans="1:3" ht="13.8">
      <c r="A755" s="7"/>
      <c r="B755" s="6"/>
      <c r="C755" s="7"/>
    </row>
    <row r="756" spans="1:3" ht="13.8">
      <c r="A756" s="7"/>
      <c r="B756" s="6"/>
      <c r="C756" s="7"/>
    </row>
    <row r="757" spans="1:3" ht="13.8">
      <c r="A757" s="7"/>
      <c r="B757" s="6"/>
      <c r="C757" s="7"/>
    </row>
    <row r="758" spans="1:3" ht="13.8">
      <c r="A758" s="7"/>
      <c r="B758" s="6"/>
      <c r="C758" s="7"/>
    </row>
    <row r="759" spans="1:3" ht="13.8">
      <c r="A759" s="7"/>
      <c r="B759" s="6"/>
      <c r="C759" s="7"/>
    </row>
    <row r="760" spans="1:3" ht="13.8">
      <c r="A760" s="7"/>
      <c r="B760" s="6"/>
      <c r="C760" s="7"/>
    </row>
    <row r="761" spans="1:3" ht="13.8">
      <c r="A761" s="7"/>
      <c r="B761" s="6"/>
      <c r="C761" s="7"/>
    </row>
    <row r="762" spans="1:3" ht="13.8">
      <c r="A762" s="7"/>
      <c r="B762" s="6"/>
      <c r="C762" s="7"/>
    </row>
    <row r="763" spans="1:3" ht="13.8">
      <c r="A763" s="7"/>
      <c r="B763" s="6"/>
      <c r="C763" s="7"/>
    </row>
    <row r="764" spans="1:3" ht="13.8">
      <c r="A764" s="7"/>
      <c r="B764" s="6"/>
      <c r="C764" s="7"/>
    </row>
    <row r="765" spans="1:3" ht="13.8">
      <c r="A765" s="7"/>
      <c r="B765" s="6"/>
      <c r="C765" s="7"/>
    </row>
    <row r="766" spans="1:3" ht="13.8">
      <c r="A766" s="7"/>
      <c r="B766" s="6"/>
      <c r="C766" s="7"/>
    </row>
    <row r="767" spans="1:3" ht="13.8">
      <c r="A767" s="7"/>
      <c r="B767" s="6"/>
      <c r="C767" s="7"/>
    </row>
    <row r="768" spans="1:3" ht="13.8">
      <c r="A768" s="7"/>
      <c r="B768" s="6"/>
      <c r="C768" s="7"/>
    </row>
    <row r="769" spans="1:3" ht="13.8">
      <c r="A769" s="7"/>
      <c r="B769" s="6"/>
      <c r="C769" s="7"/>
    </row>
    <row r="770" spans="1:3" ht="13.8">
      <c r="A770" s="7"/>
      <c r="B770" s="6"/>
      <c r="C770" s="7"/>
    </row>
    <row r="771" spans="1:3" ht="13.8">
      <c r="A771" s="7"/>
      <c r="B771" s="6"/>
      <c r="C771" s="7"/>
    </row>
    <row r="772" spans="1:3" ht="13.8">
      <c r="A772" s="7"/>
      <c r="B772" s="6"/>
      <c r="C772" s="7"/>
    </row>
    <row r="773" spans="1:3" ht="13.8">
      <c r="A773" s="7"/>
      <c r="B773" s="6"/>
      <c r="C773" s="7"/>
    </row>
    <row r="774" spans="1:3" ht="13.8">
      <c r="A774" s="7"/>
      <c r="B774" s="6"/>
      <c r="C774" s="7"/>
    </row>
    <row r="775" spans="1:3" ht="13.8">
      <c r="A775" s="7"/>
      <c r="B775" s="6"/>
      <c r="C775" s="7"/>
    </row>
    <row r="776" spans="1:3" ht="13.8">
      <c r="A776" s="7"/>
      <c r="B776" s="6"/>
      <c r="C776" s="7"/>
    </row>
    <row r="777" spans="1:3" ht="13.8">
      <c r="A777" s="7"/>
      <c r="B777" s="6"/>
      <c r="C777" s="7"/>
    </row>
    <row r="778" spans="1:3" ht="13.8">
      <c r="A778" s="7"/>
      <c r="B778" s="6"/>
      <c r="C778" s="7"/>
    </row>
    <row r="779" spans="1:3" ht="13.8">
      <c r="A779" s="7"/>
      <c r="B779" s="6"/>
      <c r="C779" s="7"/>
    </row>
    <row r="780" spans="1:3" ht="13.8">
      <c r="A780" s="7"/>
      <c r="B780" s="6"/>
      <c r="C780" s="7"/>
    </row>
    <row r="781" spans="1:3" ht="13.8">
      <c r="A781" s="7"/>
      <c r="B781" s="6"/>
      <c r="C781" s="7"/>
    </row>
    <row r="782" spans="1:3" ht="13.8">
      <c r="A782" s="7"/>
      <c r="B782" s="6"/>
      <c r="C782" s="7"/>
    </row>
    <row r="783" spans="1:3" ht="13.8">
      <c r="A783" s="7"/>
      <c r="B783" s="6"/>
      <c r="C783" s="7"/>
    </row>
    <row r="784" spans="1:3" ht="13.8">
      <c r="A784" s="7"/>
      <c r="B784" s="6"/>
      <c r="C784" s="7"/>
    </row>
    <row r="785" spans="1:3" ht="13.8">
      <c r="A785" s="7"/>
      <c r="B785" s="6"/>
      <c r="C785" s="7"/>
    </row>
    <row r="786" spans="1:3" ht="13.8">
      <c r="A786" s="7"/>
      <c r="B786" s="6"/>
      <c r="C786" s="7"/>
    </row>
    <row r="787" spans="1:3" ht="13.8">
      <c r="A787" s="7"/>
      <c r="B787" s="6"/>
      <c r="C787" s="7"/>
    </row>
    <row r="788" spans="1:3" ht="13.8">
      <c r="A788" s="7"/>
      <c r="B788" s="6"/>
      <c r="C788" s="7"/>
    </row>
    <row r="789" spans="1:3" ht="13.8">
      <c r="A789" s="7"/>
      <c r="B789" s="6"/>
      <c r="C789" s="7"/>
    </row>
    <row r="790" spans="1:3" ht="13.8">
      <c r="A790" s="7"/>
      <c r="B790" s="6"/>
      <c r="C790" s="7"/>
    </row>
    <row r="791" spans="1:3" ht="13.8">
      <c r="A791" s="7"/>
      <c r="B791" s="6"/>
      <c r="C791" s="7"/>
    </row>
    <row r="792" spans="1:3" ht="13.8">
      <c r="A792" s="7"/>
      <c r="B792" s="6"/>
      <c r="C792" s="7"/>
    </row>
    <row r="793" spans="1:3" ht="13.8">
      <c r="A793" s="7"/>
      <c r="B793" s="6"/>
      <c r="C793" s="7"/>
    </row>
    <row r="794" spans="1:3" ht="13.8">
      <c r="A794" s="7"/>
      <c r="B794" s="6"/>
      <c r="C794" s="7"/>
    </row>
    <row r="795" spans="1:3" ht="13.8">
      <c r="A795" s="7"/>
      <c r="B795" s="6"/>
      <c r="C795" s="7"/>
    </row>
    <row r="796" spans="1:3" ht="13.8">
      <c r="A796" s="7"/>
      <c r="B796" s="6"/>
      <c r="C796" s="7"/>
    </row>
    <row r="797" spans="1:3" ht="13.8">
      <c r="A797" s="7"/>
      <c r="B797" s="6"/>
      <c r="C797" s="7"/>
    </row>
    <row r="798" spans="1:3" ht="13.8">
      <c r="A798" s="7"/>
      <c r="B798" s="6"/>
      <c r="C798" s="7"/>
    </row>
    <row r="799" spans="1:3" ht="13.8">
      <c r="A799" s="7"/>
      <c r="B799" s="6"/>
      <c r="C799" s="7"/>
    </row>
    <row r="800" spans="1:3" ht="13.8">
      <c r="A800" s="7"/>
      <c r="B800" s="6"/>
      <c r="C800" s="7"/>
    </row>
    <row r="801" spans="1:3" ht="13.8">
      <c r="A801" s="7"/>
      <c r="B801" s="6"/>
      <c r="C801" s="7"/>
    </row>
    <row r="802" spans="1:3" ht="13.8">
      <c r="A802" s="7"/>
      <c r="B802" s="6"/>
      <c r="C802" s="7"/>
    </row>
    <row r="803" spans="1:3" ht="13.8">
      <c r="A803" s="7"/>
      <c r="B803" s="6"/>
      <c r="C803" s="7"/>
    </row>
    <row r="804" spans="1:3" ht="13.8">
      <c r="A804" s="7"/>
      <c r="B804" s="6"/>
      <c r="C804" s="7"/>
    </row>
    <row r="805" spans="1:3" ht="13.8">
      <c r="A805" s="7"/>
      <c r="B805" s="6"/>
      <c r="C805" s="7"/>
    </row>
    <row r="806" spans="1:3" ht="13.8">
      <c r="A806" s="7"/>
      <c r="B806" s="6"/>
      <c r="C806" s="7"/>
    </row>
    <row r="807" spans="1:3" ht="13.8">
      <c r="A807" s="7"/>
      <c r="B807" s="6"/>
      <c r="C807" s="7"/>
    </row>
    <row r="808" spans="1:3" ht="13.8">
      <c r="A808" s="7"/>
      <c r="B808" s="6"/>
      <c r="C808" s="7"/>
    </row>
    <row r="809" spans="1:3" ht="13.8">
      <c r="A809" s="7"/>
      <c r="B809" s="6"/>
      <c r="C809" s="7"/>
    </row>
    <row r="810" spans="1:3" ht="13.8">
      <c r="A810" s="7"/>
      <c r="B810" s="6"/>
      <c r="C810" s="7"/>
    </row>
    <row r="811" spans="1:3" ht="13.8">
      <c r="A811" s="7"/>
      <c r="B811" s="6"/>
      <c r="C811" s="7"/>
    </row>
    <row r="812" spans="1:3" ht="13.8">
      <c r="A812" s="7"/>
      <c r="B812" s="6"/>
      <c r="C812" s="7"/>
    </row>
    <row r="813" spans="1:3" ht="13.8">
      <c r="A813" s="7"/>
      <c r="B813" s="6"/>
      <c r="C813" s="7"/>
    </row>
    <row r="814" spans="1:3" ht="13.8">
      <c r="A814" s="7"/>
      <c r="B814" s="6"/>
      <c r="C814" s="7"/>
    </row>
    <row r="815" spans="1:3" ht="13.8">
      <c r="A815" s="7"/>
      <c r="B815" s="6"/>
      <c r="C815" s="7"/>
    </row>
    <row r="816" spans="1:3" ht="13.8">
      <c r="A816" s="7"/>
      <c r="B816" s="6"/>
      <c r="C816" s="7"/>
    </row>
    <row r="817" spans="1:3" ht="13.8">
      <c r="A817" s="7"/>
      <c r="B817" s="6"/>
      <c r="C817" s="7"/>
    </row>
    <row r="818" spans="1:3" ht="13.8">
      <c r="A818" s="7"/>
      <c r="B818" s="6"/>
      <c r="C818" s="7"/>
    </row>
    <row r="819" spans="1:3" ht="13.8">
      <c r="A819" s="7"/>
      <c r="B819" s="6"/>
      <c r="C819" s="7"/>
    </row>
    <row r="820" spans="1:3" ht="13.8">
      <c r="A820" s="7"/>
      <c r="B820" s="6"/>
      <c r="C820" s="7"/>
    </row>
    <row r="821" spans="1:3" ht="13.8">
      <c r="A821" s="7"/>
      <c r="B821" s="6"/>
      <c r="C821" s="7"/>
    </row>
    <row r="822" spans="1:3" ht="13.8">
      <c r="A822" s="7"/>
      <c r="B822" s="6"/>
      <c r="C822" s="7"/>
    </row>
    <row r="823" spans="1:3" ht="13.8">
      <c r="A823" s="7"/>
      <c r="B823" s="6"/>
      <c r="C823" s="7"/>
    </row>
    <row r="824" spans="1:3" ht="13.8">
      <c r="A824" s="7"/>
      <c r="B824" s="6"/>
      <c r="C824" s="7"/>
    </row>
    <row r="825" spans="1:3" ht="13.8">
      <c r="A825" s="7"/>
      <c r="B825" s="6"/>
      <c r="C825" s="7"/>
    </row>
    <row r="826" spans="1:3" ht="13.8">
      <c r="A826" s="7"/>
      <c r="B826" s="6"/>
      <c r="C826" s="7"/>
    </row>
    <row r="827" spans="1:3" ht="13.8">
      <c r="A827" s="7"/>
      <c r="B827" s="6"/>
      <c r="C827" s="7"/>
    </row>
    <row r="828" spans="1:3" ht="13.8">
      <c r="A828" s="7"/>
      <c r="B828" s="6"/>
      <c r="C828" s="7"/>
    </row>
    <row r="829" spans="1:3" ht="13.8">
      <c r="A829" s="7"/>
      <c r="B829" s="6"/>
      <c r="C829" s="7"/>
    </row>
    <row r="830" spans="1:3" ht="13.8">
      <c r="A830" s="7"/>
      <c r="B830" s="6"/>
      <c r="C830" s="7"/>
    </row>
    <row r="831" spans="1:3" ht="13.8">
      <c r="A831" s="7"/>
      <c r="B831" s="6"/>
      <c r="C831" s="7"/>
    </row>
    <row r="832" spans="1:3" ht="13.8">
      <c r="A832" s="7"/>
      <c r="B832" s="6"/>
      <c r="C832" s="7"/>
    </row>
    <row r="833" spans="1:3" ht="13.8">
      <c r="A833" s="7"/>
      <c r="B833" s="6"/>
      <c r="C833" s="7"/>
    </row>
    <row r="834" spans="1:3" ht="13.8">
      <c r="A834" s="7"/>
      <c r="B834" s="6"/>
      <c r="C834" s="7"/>
    </row>
    <row r="835" spans="1:3" ht="13.8">
      <c r="A835" s="7"/>
      <c r="B835" s="6"/>
      <c r="C835" s="7"/>
    </row>
    <row r="836" spans="1:3" ht="13.8">
      <c r="A836" s="7"/>
      <c r="B836" s="6"/>
      <c r="C836" s="7"/>
    </row>
    <row r="837" spans="1:3" ht="13.8">
      <c r="A837" s="7"/>
      <c r="B837" s="6"/>
      <c r="C837" s="7"/>
    </row>
    <row r="838" spans="1:3" ht="13.8">
      <c r="A838" s="7"/>
      <c r="B838" s="6"/>
      <c r="C838" s="7"/>
    </row>
    <row r="839" spans="1:3" ht="13.8">
      <c r="A839" s="7"/>
      <c r="B839" s="6"/>
      <c r="C839" s="7"/>
    </row>
    <row r="840" spans="1:3" ht="13.8">
      <c r="A840" s="7"/>
      <c r="B840" s="6"/>
      <c r="C840" s="7"/>
    </row>
    <row r="841" spans="1:3" ht="13.8">
      <c r="A841" s="7"/>
      <c r="B841" s="6"/>
      <c r="C841" s="7"/>
    </row>
    <row r="842" spans="1:3" ht="13.8">
      <c r="A842" s="7"/>
      <c r="B842" s="6"/>
      <c r="C842" s="7"/>
    </row>
    <row r="843" spans="1:3" ht="13.8">
      <c r="A843" s="7"/>
      <c r="B843" s="6"/>
      <c r="C843" s="7"/>
    </row>
    <row r="844" spans="1:3" ht="13.8">
      <c r="A844" s="7"/>
      <c r="B844" s="6"/>
      <c r="C844" s="7"/>
    </row>
    <row r="845" spans="1:3" ht="13.8">
      <c r="A845" s="7"/>
      <c r="B845" s="6"/>
      <c r="C845" s="7"/>
    </row>
    <row r="846" spans="1:3" ht="13.8">
      <c r="A846" s="7"/>
      <c r="B846" s="6"/>
      <c r="C846" s="7"/>
    </row>
    <row r="847" spans="1:3" ht="13.8">
      <c r="A847" s="7"/>
      <c r="B847" s="6"/>
      <c r="C847" s="7"/>
    </row>
    <row r="848" spans="1:3" ht="13.8">
      <c r="A848" s="7"/>
      <c r="B848" s="6"/>
      <c r="C848" s="7"/>
    </row>
    <row r="849" spans="1:3" ht="13.8">
      <c r="A849" s="7"/>
      <c r="B849" s="6"/>
      <c r="C849" s="7"/>
    </row>
    <row r="850" spans="1:3" ht="13.8">
      <c r="A850" s="7"/>
      <c r="B850" s="6"/>
      <c r="C850" s="7"/>
    </row>
    <row r="851" spans="1:3" ht="13.8">
      <c r="A851" s="7"/>
      <c r="B851" s="6"/>
      <c r="C851" s="7"/>
    </row>
    <row r="852" spans="1:3" ht="13.8">
      <c r="A852" s="7"/>
      <c r="B852" s="6"/>
      <c r="C852" s="7"/>
    </row>
    <row r="853" spans="1:3" ht="13.8">
      <c r="A853" s="7"/>
      <c r="B853" s="6"/>
      <c r="C853" s="7"/>
    </row>
    <row r="854" spans="1:3" ht="13.8">
      <c r="A854" s="7"/>
      <c r="B854" s="6"/>
      <c r="C854" s="7"/>
    </row>
    <row r="855" spans="1:3" ht="13.8">
      <c r="A855" s="7"/>
      <c r="B855" s="6"/>
      <c r="C855" s="7"/>
    </row>
    <row r="856" spans="1:3" ht="13.8">
      <c r="A856" s="7"/>
      <c r="B856" s="6"/>
      <c r="C856" s="7"/>
    </row>
    <row r="857" spans="1:3" ht="13.8">
      <c r="A857" s="7"/>
      <c r="B857" s="6"/>
      <c r="C857" s="7"/>
    </row>
    <row r="858" spans="1:3" ht="13.8">
      <c r="A858" s="7"/>
      <c r="B858" s="6"/>
      <c r="C858" s="7"/>
    </row>
    <row r="859" spans="1:3" ht="13.8">
      <c r="A859" s="7"/>
      <c r="B859" s="6"/>
      <c r="C859" s="7"/>
    </row>
    <row r="860" spans="1:3" ht="13.8">
      <c r="A860" s="7"/>
      <c r="B860" s="6"/>
      <c r="C860" s="7"/>
    </row>
    <row r="861" spans="1:3" ht="13.8">
      <c r="A861" s="7"/>
      <c r="B861" s="6"/>
      <c r="C861" s="7"/>
    </row>
    <row r="862" spans="1:3" ht="13.8">
      <c r="A862" s="7"/>
      <c r="B862" s="6"/>
      <c r="C862" s="7"/>
    </row>
    <row r="863" spans="1:3" ht="13.8">
      <c r="A863" s="7"/>
      <c r="B863" s="6"/>
      <c r="C863" s="7"/>
    </row>
    <row r="864" spans="1:3" ht="13.8">
      <c r="A864" s="7"/>
      <c r="B864" s="6"/>
      <c r="C864" s="7"/>
    </row>
    <row r="865" spans="1:3" ht="13.8">
      <c r="A865" s="7"/>
      <c r="B865" s="6"/>
      <c r="C865" s="7"/>
    </row>
    <row r="866" spans="1:3" ht="13.8">
      <c r="A866" s="7"/>
      <c r="B866" s="6"/>
      <c r="C866" s="7"/>
    </row>
    <row r="867" spans="1:3" ht="13.8">
      <c r="A867" s="7"/>
      <c r="B867" s="6"/>
      <c r="C867" s="7"/>
    </row>
    <row r="868" spans="1:3" ht="13.8">
      <c r="A868" s="7"/>
      <c r="B868" s="6"/>
      <c r="C868" s="7"/>
    </row>
    <row r="869" spans="1:3" ht="13.8">
      <c r="A869" s="7"/>
      <c r="B869" s="6"/>
      <c r="C869" s="7"/>
    </row>
    <row r="870" spans="1:3" ht="13.8">
      <c r="A870" s="7"/>
      <c r="B870" s="6"/>
      <c r="C870" s="7"/>
    </row>
    <row r="871" spans="1:3" ht="13.8">
      <c r="A871" s="7"/>
      <c r="B871" s="6"/>
      <c r="C871" s="7"/>
    </row>
    <row r="872" spans="1:3" ht="13.8">
      <c r="A872" s="7"/>
      <c r="B872" s="6"/>
      <c r="C872" s="7"/>
    </row>
    <row r="873" spans="1:3" ht="13.8">
      <c r="A873" s="7"/>
      <c r="B873" s="6"/>
      <c r="C873" s="7"/>
    </row>
    <row r="874" spans="1:3" ht="13.8">
      <c r="A874" s="7"/>
      <c r="B874" s="6"/>
      <c r="C874" s="7"/>
    </row>
    <row r="875" spans="1:3" ht="13.8">
      <c r="A875" s="7"/>
      <c r="B875" s="6"/>
      <c r="C875" s="7"/>
    </row>
    <row r="876" spans="1:3" ht="13.8">
      <c r="A876" s="7"/>
      <c r="B876" s="6"/>
      <c r="C876" s="7"/>
    </row>
    <row r="877" spans="1:3" ht="13.8">
      <c r="A877" s="7"/>
      <c r="B877" s="6"/>
      <c r="C877" s="7"/>
    </row>
    <row r="878" spans="1:3" ht="13.8">
      <c r="A878" s="7"/>
      <c r="B878" s="6"/>
      <c r="C878" s="7"/>
    </row>
    <row r="879" spans="1:3" ht="13.8">
      <c r="A879" s="7"/>
      <c r="B879" s="6"/>
      <c r="C879" s="7"/>
    </row>
    <row r="880" spans="1:3" ht="13.8">
      <c r="A880" s="7"/>
      <c r="B880" s="6"/>
      <c r="C880" s="7"/>
    </row>
    <row r="881" spans="1:3" ht="13.8">
      <c r="A881" s="7"/>
      <c r="B881" s="6"/>
      <c r="C881" s="7"/>
    </row>
    <row r="882" spans="1:3" ht="13.8">
      <c r="A882" s="7"/>
      <c r="B882" s="6"/>
      <c r="C882" s="7"/>
    </row>
    <row r="883" spans="1:3" ht="13.8">
      <c r="A883" s="7"/>
      <c r="B883" s="6"/>
      <c r="C883" s="7"/>
    </row>
    <row r="884" spans="1:3" ht="13.8">
      <c r="A884" s="7"/>
      <c r="B884" s="6"/>
      <c r="C884" s="7"/>
    </row>
    <row r="885" spans="1:3" ht="13.8">
      <c r="A885" s="7"/>
      <c r="B885" s="6"/>
      <c r="C885" s="7"/>
    </row>
    <row r="886" spans="1:3" ht="13.8">
      <c r="A886" s="7"/>
      <c r="B886" s="6"/>
      <c r="C886" s="7"/>
    </row>
    <row r="887" spans="1:3" ht="13.8">
      <c r="A887" s="7"/>
      <c r="B887" s="6"/>
      <c r="C887" s="7"/>
    </row>
    <row r="888" spans="1:3" ht="13.8">
      <c r="A888" s="7"/>
      <c r="B888" s="6"/>
      <c r="C888" s="7"/>
    </row>
    <row r="889" spans="1:3" ht="13.8">
      <c r="A889" s="7"/>
      <c r="B889" s="6"/>
      <c r="C889" s="7"/>
    </row>
    <row r="890" spans="1:3" ht="13.8">
      <c r="A890" s="7"/>
      <c r="B890" s="6"/>
      <c r="C890" s="7"/>
    </row>
    <row r="891" spans="1:3" ht="13.8">
      <c r="A891" s="7"/>
      <c r="B891" s="6"/>
      <c r="C891" s="7"/>
    </row>
    <row r="892" spans="1:3" ht="13.8">
      <c r="A892" s="7"/>
      <c r="B892" s="6"/>
      <c r="C892" s="7"/>
    </row>
    <row r="893" spans="1:3" ht="13.8">
      <c r="A893" s="7"/>
      <c r="B893" s="6"/>
      <c r="C893" s="7"/>
    </row>
    <row r="894" spans="1:3" ht="13.8">
      <c r="A894" s="7"/>
      <c r="B894" s="6"/>
      <c r="C894" s="7"/>
    </row>
    <row r="895" spans="1:3" ht="13.8">
      <c r="A895" s="7"/>
      <c r="B895" s="6"/>
      <c r="C895" s="7"/>
    </row>
    <row r="896" spans="1:3" ht="13.8">
      <c r="A896" s="7"/>
      <c r="B896" s="6"/>
      <c r="C896" s="7"/>
    </row>
    <row r="897" spans="1:3" ht="13.8">
      <c r="A897" s="7"/>
      <c r="B897" s="6"/>
      <c r="C897" s="7"/>
    </row>
    <row r="898" spans="1:3" ht="13.8">
      <c r="A898" s="7"/>
      <c r="B898" s="6"/>
      <c r="C898" s="7"/>
    </row>
    <row r="899" spans="1:3" ht="13.8">
      <c r="A899" s="7"/>
      <c r="B899" s="6"/>
      <c r="C899" s="7"/>
    </row>
    <row r="900" spans="1:3" ht="13.8">
      <c r="A900" s="7"/>
      <c r="B900" s="6"/>
      <c r="C900" s="7"/>
    </row>
    <row r="901" spans="1:3" ht="13.8">
      <c r="A901" s="7"/>
      <c r="B901" s="6"/>
      <c r="C901" s="7"/>
    </row>
    <row r="902" spans="1:3" ht="13.8">
      <c r="A902" s="7"/>
      <c r="B902" s="6"/>
      <c r="C902" s="7"/>
    </row>
    <row r="903" spans="1:3" ht="13.8">
      <c r="A903" s="7"/>
      <c r="B903" s="6"/>
      <c r="C903" s="7"/>
    </row>
    <row r="904" spans="1:3" ht="13.8">
      <c r="A904" s="7"/>
      <c r="B904" s="6"/>
      <c r="C904" s="7"/>
    </row>
    <row r="905" spans="1:3" ht="13.8">
      <c r="A905" s="7"/>
      <c r="B905" s="6"/>
      <c r="C905" s="7"/>
    </row>
    <row r="906" spans="1:3" ht="13.8">
      <c r="A906" s="7"/>
      <c r="B906" s="6"/>
      <c r="C906" s="7"/>
    </row>
    <row r="907" spans="1:3" ht="13.8">
      <c r="A907" s="7"/>
      <c r="B907" s="6"/>
      <c r="C907" s="7"/>
    </row>
    <row r="908" spans="1:3" ht="13.8">
      <c r="A908" s="7"/>
      <c r="B908" s="6"/>
      <c r="C908" s="7"/>
    </row>
    <row r="909" spans="1:3" ht="13.8">
      <c r="A909" s="7"/>
      <c r="B909" s="6"/>
      <c r="C909" s="7"/>
    </row>
    <row r="910" spans="1:3" ht="13.8">
      <c r="A910" s="7"/>
      <c r="B910" s="6"/>
      <c r="C910" s="7"/>
    </row>
    <row r="911" spans="1:3" ht="13.8">
      <c r="A911" s="7"/>
      <c r="B911" s="6"/>
      <c r="C911" s="7"/>
    </row>
    <row r="912" spans="1:3" ht="13.8">
      <c r="A912" s="7"/>
      <c r="B912" s="6"/>
      <c r="C912" s="7"/>
    </row>
    <row r="913" spans="1:3" ht="13.8">
      <c r="A913" s="7"/>
      <c r="B913" s="6"/>
      <c r="C913" s="7"/>
    </row>
    <row r="914" spans="1:3" ht="13.8">
      <c r="A914" s="7"/>
      <c r="B914" s="6"/>
      <c r="C914" s="7"/>
    </row>
    <row r="915" spans="1:3" ht="13.8">
      <c r="A915" s="7"/>
      <c r="B915" s="6"/>
      <c r="C915" s="7"/>
    </row>
    <row r="916" spans="1:3" ht="13.8">
      <c r="A916" s="7"/>
      <c r="B916" s="6"/>
      <c r="C916" s="7"/>
    </row>
    <row r="917" spans="1:3" ht="13.8">
      <c r="A917" s="7"/>
      <c r="B917" s="6"/>
      <c r="C917" s="7"/>
    </row>
    <row r="918" spans="1:3" ht="13.8">
      <c r="A918" s="7"/>
      <c r="B918" s="6"/>
      <c r="C918" s="7"/>
    </row>
    <row r="919" spans="1:3" ht="13.8">
      <c r="A919" s="7"/>
      <c r="B919" s="6"/>
      <c r="C919" s="7"/>
    </row>
    <row r="920" spans="1:3" ht="13.8">
      <c r="A920" s="7"/>
      <c r="B920" s="6"/>
      <c r="C920" s="7"/>
    </row>
    <row r="921" spans="1:3" ht="13.8">
      <c r="A921" s="7"/>
      <c r="B921" s="6"/>
      <c r="C921" s="7"/>
    </row>
    <row r="922" spans="1:3" ht="13.8">
      <c r="A922" s="7"/>
      <c r="B922" s="6"/>
      <c r="C922" s="7"/>
    </row>
    <row r="923" spans="1:3" ht="13.8">
      <c r="A923" s="7"/>
      <c r="B923" s="6"/>
      <c r="C923" s="7"/>
    </row>
    <row r="924" spans="1:3" ht="13.8">
      <c r="A924" s="7"/>
      <c r="B924" s="6"/>
      <c r="C924" s="7"/>
    </row>
    <row r="925" spans="1:3" ht="13.8">
      <c r="A925" s="7"/>
      <c r="B925" s="6"/>
      <c r="C925" s="7"/>
    </row>
    <row r="926" spans="1:3" ht="13.8">
      <c r="A926" s="7"/>
      <c r="B926" s="6"/>
      <c r="C926" s="7"/>
    </row>
    <row r="927" spans="1:3" ht="13.8">
      <c r="A927" s="7"/>
      <c r="B927" s="6"/>
      <c r="C927" s="7"/>
    </row>
    <row r="928" spans="1:3" ht="13.8">
      <c r="A928" s="7"/>
      <c r="B928" s="6"/>
      <c r="C928" s="7"/>
    </row>
    <row r="929" spans="1:3" ht="13.8">
      <c r="A929" s="7"/>
      <c r="B929" s="6"/>
      <c r="C929" s="7"/>
    </row>
    <row r="930" spans="1:3" ht="13.8">
      <c r="A930" s="7"/>
      <c r="B930" s="6"/>
      <c r="C930" s="7"/>
    </row>
    <row r="931" spans="1:3" ht="13.8">
      <c r="A931" s="7"/>
      <c r="B931" s="6"/>
      <c r="C931" s="7"/>
    </row>
    <row r="932" spans="1:3" ht="13.8">
      <c r="A932" s="7"/>
      <c r="B932" s="6"/>
      <c r="C932" s="7"/>
    </row>
    <row r="933" spans="1:3" ht="13.8">
      <c r="A933" s="7"/>
      <c r="B933" s="6"/>
      <c r="C933" s="7"/>
    </row>
    <row r="934" spans="1:3" ht="13.8">
      <c r="A934" s="7"/>
      <c r="B934" s="6"/>
      <c r="C934" s="7"/>
    </row>
    <row r="935" spans="1:3" ht="13.8">
      <c r="A935" s="7"/>
      <c r="B935" s="6"/>
      <c r="C935" s="7"/>
    </row>
    <row r="936" spans="1:3" ht="13.8">
      <c r="A936" s="7"/>
      <c r="B936" s="6"/>
      <c r="C936" s="7"/>
    </row>
    <row r="937" spans="1:3" ht="13.8">
      <c r="A937" s="7"/>
      <c r="B937" s="6"/>
      <c r="C937" s="7"/>
    </row>
    <row r="938" spans="1:3" ht="13.8">
      <c r="A938" s="7"/>
      <c r="B938" s="6"/>
      <c r="C938" s="7"/>
    </row>
    <row r="939" spans="1:3" ht="13.8">
      <c r="A939" s="7"/>
      <c r="B939" s="6"/>
      <c r="C939" s="7"/>
    </row>
    <row r="940" spans="1:3" ht="13.8">
      <c r="A940" s="7"/>
      <c r="B940" s="6"/>
      <c r="C940" s="7"/>
    </row>
    <row r="941" spans="1:3" ht="13.8">
      <c r="A941" s="7"/>
      <c r="B941" s="6"/>
      <c r="C941" s="7"/>
    </row>
    <row r="942" spans="1:3" ht="13.8">
      <c r="A942" s="7"/>
      <c r="B942" s="6"/>
      <c r="C942" s="7"/>
    </row>
    <row r="943" spans="1:3" ht="13.8">
      <c r="A943" s="7"/>
      <c r="B943" s="6"/>
      <c r="C943" s="7"/>
    </row>
    <row r="944" spans="1:3" ht="13.8">
      <c r="A944" s="7"/>
      <c r="B944" s="6"/>
      <c r="C944" s="7"/>
    </row>
    <row r="945" spans="1:3" ht="13.8">
      <c r="A945" s="7"/>
      <c r="B945" s="6"/>
      <c r="C945" s="7"/>
    </row>
    <row r="946" spans="1:3" ht="13.8">
      <c r="A946" s="7"/>
      <c r="B946" s="6"/>
      <c r="C946" s="7"/>
    </row>
    <row r="947" spans="1:3" ht="13.8">
      <c r="A947" s="7"/>
      <c r="B947" s="6"/>
      <c r="C947" s="7"/>
    </row>
    <row r="948" spans="1:3" ht="13.8">
      <c r="A948" s="7"/>
      <c r="B948" s="6"/>
      <c r="C948" s="7"/>
    </row>
    <row r="949" spans="1:3" ht="13.8">
      <c r="A949" s="7"/>
      <c r="B949" s="6"/>
      <c r="C949" s="7"/>
    </row>
    <row r="950" spans="1:3" ht="13.8">
      <c r="A950" s="7"/>
      <c r="B950" s="6"/>
      <c r="C950" s="7"/>
    </row>
    <row r="951" spans="1:3" ht="13.8">
      <c r="A951" s="7"/>
      <c r="B951" s="6"/>
      <c r="C951" s="7"/>
    </row>
    <row r="952" spans="1:3" ht="13.8">
      <c r="A952" s="7"/>
      <c r="B952" s="6"/>
      <c r="C952" s="7"/>
    </row>
    <row r="953" spans="1:3" ht="13.8">
      <c r="A953" s="7"/>
      <c r="B953" s="6"/>
      <c r="C953" s="7"/>
    </row>
    <row r="954" spans="1:3" ht="13.8">
      <c r="A954" s="7"/>
      <c r="B954" s="6"/>
      <c r="C954" s="7"/>
    </row>
    <row r="955" spans="1:3" ht="13.8">
      <c r="A955" s="7"/>
      <c r="B955" s="6"/>
      <c r="C955" s="7"/>
    </row>
    <row r="956" spans="1:3" ht="13.8">
      <c r="A956" s="7"/>
      <c r="B956" s="6"/>
      <c r="C956" s="7"/>
    </row>
    <row r="957" spans="1:3" ht="13.8">
      <c r="A957" s="7"/>
      <c r="B957" s="6"/>
      <c r="C957" s="7"/>
    </row>
    <row r="958" spans="1:3" ht="13.8">
      <c r="A958" s="7"/>
      <c r="B958" s="6"/>
      <c r="C958" s="7"/>
    </row>
    <row r="959" spans="1:3" ht="13.8">
      <c r="A959" s="7"/>
      <c r="B959" s="6"/>
      <c r="C959" s="7"/>
    </row>
    <row r="960" spans="1:3" ht="13.8">
      <c r="A960" s="7"/>
      <c r="B960" s="6"/>
      <c r="C960" s="7"/>
    </row>
    <row r="961" spans="1:3" ht="13.8">
      <c r="A961" s="7"/>
      <c r="B961" s="6"/>
      <c r="C961" s="7"/>
    </row>
    <row r="962" spans="1:3" ht="13.8">
      <c r="A962" s="7"/>
      <c r="B962" s="6"/>
      <c r="C962" s="7"/>
    </row>
    <row r="963" spans="1:3" ht="13.8">
      <c r="A963" s="7"/>
      <c r="B963" s="6"/>
      <c r="C963" s="7"/>
    </row>
    <row r="964" spans="1:3" ht="13.8">
      <c r="A964" s="7"/>
      <c r="B964" s="6"/>
      <c r="C964" s="7"/>
    </row>
    <row r="965" spans="1:3" ht="13.8">
      <c r="A965" s="7"/>
      <c r="B965" s="6"/>
      <c r="C965" s="7"/>
    </row>
    <row r="966" spans="1:3" ht="13.8">
      <c r="A966" s="7"/>
      <c r="B966" s="6"/>
      <c r="C966" s="7"/>
    </row>
    <row r="967" spans="1:3" ht="13.8">
      <c r="A967" s="7"/>
      <c r="B967" s="6"/>
      <c r="C967" s="7"/>
    </row>
    <row r="968" spans="1:3" ht="13.8">
      <c r="A968" s="7"/>
      <c r="B968" s="6"/>
      <c r="C968" s="7"/>
    </row>
    <row r="969" spans="1:3" ht="13.8">
      <c r="A969" s="7"/>
      <c r="B969" s="6"/>
      <c r="C969" s="7"/>
    </row>
    <row r="970" spans="1:3" ht="13.8">
      <c r="A970" s="7"/>
      <c r="B970" s="6"/>
      <c r="C970" s="7"/>
    </row>
    <row r="971" spans="1:3" ht="13.8">
      <c r="A971" s="7"/>
      <c r="B971" s="6"/>
      <c r="C971" s="7"/>
    </row>
    <row r="972" spans="1:3" ht="13.8">
      <c r="A972" s="7"/>
      <c r="B972" s="6"/>
      <c r="C972" s="7"/>
    </row>
    <row r="973" spans="1:3" ht="13.8">
      <c r="A973" s="7"/>
      <c r="B973" s="6"/>
      <c r="C973" s="7"/>
    </row>
    <row r="974" spans="1:3" ht="13.8">
      <c r="A974" s="7"/>
      <c r="B974" s="6"/>
      <c r="C974" s="7"/>
    </row>
    <row r="975" spans="1:3" ht="13.8">
      <c r="A975" s="7"/>
      <c r="B975" s="6"/>
      <c r="C975" s="7"/>
    </row>
    <row r="976" spans="1:3" ht="13.8">
      <c r="A976" s="7"/>
      <c r="B976" s="6"/>
      <c r="C976" s="7"/>
    </row>
    <row r="977" spans="1:3" ht="13.8">
      <c r="A977" s="7"/>
      <c r="B977" s="6"/>
      <c r="C977" s="7"/>
    </row>
    <row r="978" spans="1:3" ht="13.8">
      <c r="A978" s="7"/>
      <c r="B978" s="6"/>
      <c r="C978" s="7"/>
    </row>
    <row r="979" spans="1:3" ht="13.8">
      <c r="A979" s="7"/>
      <c r="B979" s="6"/>
      <c r="C979" s="7"/>
    </row>
    <row r="980" spans="1:3" ht="13.8">
      <c r="A980" s="7"/>
      <c r="B980" s="6"/>
      <c r="C980" s="7"/>
    </row>
    <row r="981" spans="1:3" ht="13.8">
      <c r="A981" s="7"/>
      <c r="B981" s="6"/>
      <c r="C981" s="7"/>
    </row>
    <row r="982" spans="1:3" ht="13.8">
      <c r="A982" s="7"/>
      <c r="B982" s="6"/>
      <c r="C982" s="7"/>
    </row>
    <row r="983" spans="1:3" ht="13.8">
      <c r="A983" s="7"/>
      <c r="B983" s="6"/>
      <c r="C983" s="7"/>
    </row>
    <row r="984" spans="1:3" ht="13.8">
      <c r="A984" s="7"/>
      <c r="B984" s="6"/>
      <c r="C984" s="7"/>
    </row>
    <row r="985" spans="1:3" ht="13.8">
      <c r="A985" s="7"/>
      <c r="B985" s="6"/>
      <c r="C985" s="7"/>
    </row>
    <row r="986" spans="1:3" ht="13.8">
      <c r="A986" s="7"/>
      <c r="B986" s="6"/>
      <c r="C986" s="7"/>
    </row>
    <row r="987" spans="1:3" ht="13.8">
      <c r="A987" s="7"/>
      <c r="B987" s="6"/>
      <c r="C987" s="7"/>
    </row>
    <row r="988" spans="1:3" ht="13.8">
      <c r="A988" s="7"/>
      <c r="B988" s="6"/>
      <c r="C988" s="7"/>
    </row>
    <row r="989" spans="1:3" ht="13.8">
      <c r="A989" s="7"/>
      <c r="B989" s="6"/>
      <c r="C989" s="7"/>
    </row>
    <row r="990" spans="1:3" ht="13.8">
      <c r="A990" s="7"/>
      <c r="B990" s="6"/>
      <c r="C990" s="7"/>
    </row>
    <row r="991" spans="1:3" ht="13.8">
      <c r="A991" s="7"/>
      <c r="B991" s="6"/>
      <c r="C991" s="7"/>
    </row>
    <row r="992" spans="1:3" ht="13.8">
      <c r="A992" s="7"/>
      <c r="B992" s="6"/>
      <c r="C992" s="7"/>
    </row>
    <row r="993" spans="1:3" ht="13.8">
      <c r="A993" s="7"/>
      <c r="B993" s="6"/>
      <c r="C993" s="7"/>
    </row>
    <row r="994" spans="1:3" ht="13.8">
      <c r="A994" s="7"/>
      <c r="B994" s="6"/>
      <c r="C994" s="7"/>
    </row>
    <row r="995" spans="1:3" ht="13.8">
      <c r="A995" s="7"/>
      <c r="B995" s="6"/>
      <c r="C995" s="7"/>
    </row>
    <row r="996" spans="1:3" ht="13.8">
      <c r="A996" s="7"/>
      <c r="B996" s="6"/>
      <c r="C996" s="7"/>
    </row>
    <row r="997" spans="1:3" ht="13.8">
      <c r="A997" s="7"/>
      <c r="B997" s="6"/>
      <c r="C997" s="7"/>
    </row>
    <row r="998" spans="1:3" ht="13.8">
      <c r="A998" s="7"/>
      <c r="B998" s="6"/>
      <c r="C998" s="7"/>
    </row>
    <row r="999" spans="1:3" ht="13.8">
      <c r="A999" s="7"/>
      <c r="B999" s="6"/>
      <c r="C999" s="7"/>
    </row>
    <row r="1000" spans="1:3" ht="13.8">
      <c r="A1000" s="7"/>
      <c r="B1000" s="6"/>
      <c r="C1000" s="7"/>
    </row>
  </sheetData>
  <mergeCells count="3">
    <mergeCell ref="A228:B228"/>
    <mergeCell ref="A398:B398"/>
    <mergeCell ref="A535:B5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4A4A0-1A91-4FAE-B045-BFA0E4256C6A}">
  <dimension ref="A1:AF161"/>
  <sheetViews>
    <sheetView topLeftCell="A74" zoomScale="89" zoomScaleNormal="98" workbookViewId="0">
      <selection activeCell="F99" sqref="F99"/>
    </sheetView>
  </sheetViews>
  <sheetFormatPr defaultRowHeight="13.8"/>
  <cols>
    <col min="1" max="1" width="4.69921875" bestFit="1" customWidth="1"/>
    <col min="2" max="2" width="18.3984375" style="110" bestFit="1" customWidth="1"/>
    <col min="3" max="3" width="12.296875" bestFit="1" customWidth="1"/>
    <col min="4" max="4" width="19.796875" bestFit="1" customWidth="1"/>
    <col min="5" max="5" width="7.5" bestFit="1" customWidth="1"/>
    <col min="6" max="6" width="50.5" bestFit="1" customWidth="1"/>
    <col min="7" max="7" width="29.3984375" customWidth="1"/>
    <col min="9" max="9" width="8.69921875" bestFit="1" customWidth="1"/>
    <col min="10" max="10" width="5.5" bestFit="1" customWidth="1"/>
    <col min="11" max="11" width="9.09765625" bestFit="1" customWidth="1"/>
    <col min="12" max="12" width="9.8984375" bestFit="1" customWidth="1"/>
    <col min="13" max="13" width="6.69921875" bestFit="1" customWidth="1"/>
    <col min="14" max="14" width="14.8984375" bestFit="1" customWidth="1"/>
  </cols>
  <sheetData>
    <row r="1" spans="1:32" ht="15" customHeight="1">
      <c r="B1" s="108"/>
      <c r="H1" s="132"/>
    </row>
    <row r="2" spans="1:32" ht="12" customHeight="1">
      <c r="A2" s="133"/>
      <c r="B2" s="134"/>
      <c r="C2" s="133"/>
      <c r="D2" s="133"/>
      <c r="E2" s="133"/>
      <c r="F2" s="133"/>
      <c r="G2" s="133"/>
      <c r="H2" s="135"/>
      <c r="I2" s="133"/>
      <c r="J2" s="133"/>
      <c r="K2" s="133"/>
      <c r="L2" s="133"/>
      <c r="M2" s="133"/>
      <c r="N2" s="133"/>
      <c r="O2" s="133"/>
      <c r="P2" s="133"/>
    </row>
    <row r="3" spans="1:32" ht="12" customHeight="1">
      <c r="A3" s="133"/>
      <c r="B3" s="134"/>
      <c r="C3" s="133"/>
      <c r="D3" s="133"/>
      <c r="E3" s="133"/>
      <c r="F3" s="133"/>
      <c r="G3" s="133"/>
      <c r="H3" s="135"/>
      <c r="I3" s="133"/>
      <c r="J3" s="133"/>
      <c r="K3" s="133"/>
      <c r="L3" s="133"/>
      <c r="M3" s="133"/>
      <c r="N3" s="133"/>
      <c r="O3" s="133"/>
      <c r="P3" s="133"/>
    </row>
    <row r="4" spans="1:32" ht="12" customHeight="1">
      <c r="A4" s="133"/>
      <c r="B4" s="134"/>
      <c r="C4" s="133"/>
      <c r="D4" s="133"/>
      <c r="E4" s="133"/>
      <c r="F4" s="133"/>
      <c r="G4" s="133"/>
      <c r="H4" s="135"/>
      <c r="I4" s="133"/>
      <c r="J4" s="133"/>
      <c r="K4" s="133"/>
      <c r="L4" s="133"/>
      <c r="M4" s="133"/>
      <c r="N4" s="133"/>
      <c r="O4" s="133"/>
      <c r="P4" s="133"/>
    </row>
    <row r="5" spans="1:32" ht="12" customHeight="1">
      <c r="A5" s="133"/>
      <c r="B5" s="134"/>
      <c r="C5" s="133"/>
      <c r="D5" s="133"/>
      <c r="E5" s="133"/>
      <c r="F5" s="133"/>
      <c r="G5" s="133"/>
      <c r="H5" s="135"/>
      <c r="I5" s="133"/>
      <c r="J5" s="133"/>
      <c r="K5" s="133"/>
      <c r="L5" s="133"/>
      <c r="M5" s="133"/>
      <c r="N5" s="133"/>
      <c r="O5" s="133"/>
      <c r="P5" s="133"/>
    </row>
    <row r="6" spans="1:32" ht="12" customHeight="1">
      <c r="A6" s="133"/>
      <c r="B6" s="134"/>
      <c r="C6" s="133"/>
      <c r="D6" s="133"/>
      <c r="E6" s="133"/>
      <c r="F6" s="133"/>
      <c r="G6" s="133"/>
      <c r="H6" s="135"/>
      <c r="I6" s="133"/>
      <c r="J6" s="133"/>
      <c r="K6" s="133"/>
      <c r="L6" s="133"/>
      <c r="M6" s="133"/>
      <c r="N6" s="133"/>
      <c r="O6" s="133"/>
      <c r="P6" s="133"/>
    </row>
    <row r="7" spans="1:32" ht="12" customHeight="1">
      <c r="A7" s="133"/>
      <c r="B7" s="134"/>
      <c r="C7" s="133"/>
      <c r="D7" s="133"/>
      <c r="E7" s="133"/>
      <c r="F7" s="133"/>
      <c r="G7" s="133"/>
      <c r="H7" s="135"/>
      <c r="I7" s="133"/>
      <c r="J7" s="133"/>
      <c r="K7" s="133"/>
      <c r="L7" s="133"/>
      <c r="M7" s="133"/>
      <c r="N7" s="133"/>
      <c r="O7" s="133"/>
      <c r="P7" s="133"/>
    </row>
    <row r="8" spans="1:32" ht="12" customHeight="1">
      <c r="A8" s="133"/>
      <c r="B8" s="134"/>
      <c r="C8" s="133"/>
      <c r="D8" s="133"/>
      <c r="E8" s="133"/>
      <c r="F8" s="133"/>
      <c r="G8" s="133"/>
      <c r="H8" s="135"/>
      <c r="I8" s="133"/>
      <c r="J8" s="133"/>
      <c r="K8" s="133"/>
      <c r="L8" s="133"/>
      <c r="M8" s="133"/>
      <c r="N8" s="133"/>
      <c r="O8" s="133"/>
      <c r="P8" s="133"/>
    </row>
    <row r="9" spans="1:32" s="137" customFormat="1" ht="15.6">
      <c r="A9" s="151" t="s">
        <v>1687</v>
      </c>
      <c r="B9" s="151"/>
      <c r="C9" s="151"/>
      <c r="D9" s="151"/>
      <c r="E9" s="151"/>
      <c r="F9" s="151"/>
      <c r="G9" s="151"/>
      <c r="H9" s="151"/>
      <c r="I9" s="151"/>
      <c r="J9" s="151"/>
      <c r="K9" s="151"/>
      <c r="L9" s="151"/>
      <c r="M9" s="151"/>
      <c r="N9" s="151"/>
      <c r="O9" s="136"/>
      <c r="P9" s="136"/>
    </row>
    <row r="10" spans="1:32" s="137" customFormat="1" ht="15.6">
      <c r="A10" s="151" t="s">
        <v>1688</v>
      </c>
      <c r="B10" s="151"/>
      <c r="C10" s="151"/>
      <c r="D10" s="151"/>
      <c r="E10" s="151"/>
      <c r="F10" s="151"/>
      <c r="G10" s="151"/>
      <c r="H10" s="151"/>
      <c r="I10" s="151"/>
      <c r="J10" s="151"/>
      <c r="K10" s="151"/>
      <c r="L10" s="151"/>
      <c r="M10" s="151"/>
      <c r="N10" s="151"/>
      <c r="O10" s="136"/>
      <c r="P10" s="136"/>
    </row>
    <row r="11" spans="1:32" ht="20.25" customHeight="1">
      <c r="A11" s="152" t="s">
        <v>1685</v>
      </c>
      <c r="B11" s="152"/>
      <c r="C11" s="152"/>
      <c r="D11" s="152"/>
      <c r="E11" s="152"/>
      <c r="F11" s="152"/>
      <c r="G11" s="152"/>
      <c r="H11" s="152"/>
      <c r="I11" s="152"/>
      <c r="J11" s="152"/>
      <c r="K11" s="152"/>
      <c r="L11" s="152"/>
      <c r="M11" s="152"/>
      <c r="N11" s="152"/>
      <c r="O11" s="133"/>
      <c r="P11" s="133"/>
    </row>
    <row r="12" spans="1:32">
      <c r="A12" s="153" t="s">
        <v>1689</v>
      </c>
      <c r="B12" s="153"/>
      <c r="C12" s="153"/>
      <c r="D12" s="153"/>
      <c r="E12" s="153"/>
      <c r="F12" s="153"/>
      <c r="G12" s="153"/>
      <c r="H12" s="153"/>
      <c r="I12" s="153"/>
      <c r="J12" s="153"/>
      <c r="K12" s="153"/>
      <c r="L12" s="153"/>
      <c r="M12" s="153"/>
      <c r="N12" s="153"/>
      <c r="O12" s="133"/>
      <c r="P12" s="133"/>
    </row>
    <row r="13" spans="1:32">
      <c r="A13" s="111" t="s">
        <v>1077</v>
      </c>
      <c r="B13" s="112" t="s">
        <v>1078</v>
      </c>
      <c r="C13" s="113" t="s">
        <v>1079</v>
      </c>
      <c r="D13" s="114" t="s">
        <v>1080</v>
      </c>
      <c r="E13" s="131" t="s">
        <v>1686</v>
      </c>
      <c r="F13" s="113" t="s">
        <v>1081</v>
      </c>
      <c r="G13" s="113" t="s">
        <v>1813</v>
      </c>
      <c r="H13" s="115" t="s">
        <v>1082</v>
      </c>
      <c r="I13" s="114" t="s">
        <v>1083</v>
      </c>
      <c r="J13" s="114" t="s">
        <v>1084</v>
      </c>
      <c r="K13" s="114" t="s">
        <v>1085</v>
      </c>
      <c r="L13" s="114" t="s">
        <v>1680</v>
      </c>
      <c r="M13" s="114" t="s">
        <v>1086</v>
      </c>
      <c r="N13" s="114" t="s">
        <v>1087</v>
      </c>
      <c r="O13" s="13"/>
      <c r="P13" s="13"/>
      <c r="Q13" s="13"/>
      <c r="R13" s="13"/>
      <c r="S13" s="13"/>
      <c r="T13" s="13"/>
      <c r="U13" s="13"/>
      <c r="V13" s="13"/>
      <c r="W13" s="13"/>
      <c r="X13" s="13"/>
      <c r="Y13" s="13"/>
      <c r="Z13" s="13"/>
      <c r="AA13" s="13"/>
      <c r="AB13" s="13"/>
      <c r="AC13" s="13"/>
    </row>
    <row r="14" spans="1:32" ht="13.5" customHeight="1">
      <c r="A14" s="9">
        <v>1</v>
      </c>
      <c r="B14" s="109">
        <v>45138</v>
      </c>
      <c r="C14" s="5" t="s">
        <v>1684</v>
      </c>
      <c r="D14" s="116" t="s">
        <v>1366</v>
      </c>
      <c r="E14" s="5" t="s">
        <v>1389</v>
      </c>
      <c r="F14" s="5" t="s">
        <v>1390</v>
      </c>
      <c r="G14" s="5" t="s">
        <v>141</v>
      </c>
      <c r="H14" s="9">
        <v>16</v>
      </c>
      <c r="I14" s="14" t="s">
        <v>1114</v>
      </c>
      <c r="J14" s="14" t="s">
        <v>1073</v>
      </c>
      <c r="K14" s="14" t="s">
        <v>1089</v>
      </c>
      <c r="L14" s="14" t="s">
        <v>1143</v>
      </c>
      <c r="M14" s="9" t="s">
        <v>1213</v>
      </c>
      <c r="N14" s="154" t="s">
        <v>356</v>
      </c>
      <c r="O14" s="15"/>
      <c r="P14" s="15"/>
      <c r="Q14" s="15"/>
      <c r="R14" s="15"/>
      <c r="S14" s="15"/>
      <c r="T14" s="15"/>
      <c r="U14" s="15"/>
      <c r="V14" s="15"/>
      <c r="W14" s="15"/>
      <c r="X14" s="15"/>
      <c r="Y14" s="15"/>
      <c r="Z14" s="15"/>
      <c r="AA14" s="15"/>
      <c r="AB14" s="15"/>
      <c r="AC14" s="15"/>
      <c r="AD14" s="15"/>
      <c r="AE14" s="15"/>
      <c r="AF14" s="15"/>
    </row>
    <row r="15" spans="1:32" ht="13.5" customHeight="1">
      <c r="A15" s="9">
        <v>5</v>
      </c>
      <c r="B15" s="109">
        <v>45138</v>
      </c>
      <c r="C15" s="5" t="s">
        <v>1684</v>
      </c>
      <c r="D15" s="116" t="s">
        <v>1366</v>
      </c>
      <c r="E15" s="5" t="s">
        <v>1548</v>
      </c>
      <c r="F15" s="5" t="s">
        <v>1549</v>
      </c>
      <c r="G15" s="5" t="s">
        <v>334</v>
      </c>
      <c r="H15" s="9">
        <v>20</v>
      </c>
      <c r="I15" s="14" t="s">
        <v>1494</v>
      </c>
      <c r="J15" s="14" t="s">
        <v>1073</v>
      </c>
      <c r="K15" s="14" t="s">
        <v>1089</v>
      </c>
      <c r="L15" s="14" t="s">
        <v>1108</v>
      </c>
      <c r="M15" s="9"/>
      <c r="N15" s="155"/>
      <c r="O15" s="15"/>
      <c r="P15" s="15"/>
      <c r="Q15" s="15"/>
      <c r="R15" s="15"/>
      <c r="S15" s="15"/>
      <c r="T15" s="15"/>
      <c r="U15" s="15"/>
      <c r="V15" s="15"/>
      <c r="W15" s="15"/>
      <c r="X15" s="15"/>
      <c r="Y15" s="15"/>
      <c r="Z15" s="15"/>
      <c r="AA15" s="15"/>
      <c r="AB15" s="15"/>
      <c r="AC15" s="15"/>
      <c r="AD15" s="15"/>
      <c r="AE15" s="15"/>
      <c r="AF15" s="15"/>
    </row>
    <row r="16" spans="1:32" ht="13.5" customHeight="1">
      <c r="A16" s="9">
        <v>1</v>
      </c>
      <c r="B16" s="109">
        <v>45138</v>
      </c>
      <c r="C16" s="5" t="s">
        <v>1684</v>
      </c>
      <c r="D16" s="116" t="s">
        <v>1366</v>
      </c>
      <c r="E16" s="5" t="s">
        <v>1513</v>
      </c>
      <c r="F16" s="5" t="s">
        <v>1230</v>
      </c>
      <c r="G16" s="5" t="s">
        <v>304</v>
      </c>
      <c r="H16" s="9">
        <v>110</v>
      </c>
      <c r="I16" s="14" t="s">
        <v>1114</v>
      </c>
      <c r="J16" s="14" t="s">
        <v>1073</v>
      </c>
      <c r="K16" s="14" t="s">
        <v>1106</v>
      </c>
      <c r="L16" s="14" t="s">
        <v>1172</v>
      </c>
      <c r="M16" s="9"/>
      <c r="N16" s="155"/>
      <c r="O16" s="15"/>
      <c r="P16" s="15"/>
      <c r="Q16" s="15"/>
      <c r="R16" s="15"/>
      <c r="S16" s="15"/>
      <c r="T16" s="15"/>
      <c r="U16" s="15"/>
      <c r="V16" s="15"/>
      <c r="W16" s="15"/>
      <c r="X16" s="15"/>
      <c r="Y16" s="15"/>
      <c r="Z16" s="15"/>
      <c r="AA16" s="15"/>
      <c r="AB16" s="15"/>
      <c r="AC16" s="15"/>
      <c r="AD16" s="15"/>
      <c r="AE16" s="15"/>
      <c r="AF16" s="15"/>
    </row>
    <row r="17" spans="1:32" ht="13.5" customHeight="1">
      <c r="A17" s="9">
        <v>3</v>
      </c>
      <c r="B17" s="109">
        <v>45138</v>
      </c>
      <c r="C17" s="5" t="s">
        <v>1684</v>
      </c>
      <c r="D17" s="116" t="s">
        <v>1366</v>
      </c>
      <c r="E17" s="5" t="s">
        <v>1513</v>
      </c>
      <c r="F17" s="5" t="s">
        <v>1230</v>
      </c>
      <c r="G17" s="5" t="s">
        <v>304</v>
      </c>
      <c r="H17" s="9"/>
      <c r="I17" s="14" t="s">
        <v>1148</v>
      </c>
      <c r="J17" s="14" t="s">
        <v>1073</v>
      </c>
      <c r="K17" s="14" t="s">
        <v>1089</v>
      </c>
      <c r="L17" s="14" t="s">
        <v>1090</v>
      </c>
      <c r="M17" s="9"/>
      <c r="N17" s="155"/>
      <c r="O17" s="15"/>
      <c r="P17" s="15"/>
      <c r="Q17" s="15"/>
      <c r="R17" s="15"/>
      <c r="S17" s="15"/>
      <c r="T17" s="15"/>
      <c r="U17" s="15"/>
      <c r="V17" s="15"/>
      <c r="W17" s="15"/>
      <c r="X17" s="15"/>
      <c r="Y17" s="15"/>
      <c r="Z17" s="15"/>
      <c r="AA17" s="15"/>
      <c r="AB17" s="15"/>
      <c r="AC17" s="15"/>
      <c r="AD17" s="15"/>
      <c r="AE17" s="15"/>
      <c r="AF17" s="15"/>
    </row>
    <row r="18" spans="1:32" ht="13.5" customHeight="1">
      <c r="A18" s="9">
        <v>2</v>
      </c>
      <c r="B18" s="109">
        <v>45138</v>
      </c>
      <c r="C18" s="5" t="s">
        <v>1684</v>
      </c>
      <c r="D18" s="116" t="s">
        <v>1366</v>
      </c>
      <c r="E18" s="5" t="s">
        <v>1513</v>
      </c>
      <c r="F18" s="5" t="s">
        <v>1230</v>
      </c>
      <c r="G18" s="125" t="s">
        <v>238</v>
      </c>
      <c r="H18" s="9"/>
      <c r="I18" s="14" t="s">
        <v>1114</v>
      </c>
      <c r="J18" s="14" t="s">
        <v>1073</v>
      </c>
      <c r="K18" s="14" t="s">
        <v>1089</v>
      </c>
      <c r="L18" s="14" t="s">
        <v>1172</v>
      </c>
      <c r="M18" s="9"/>
      <c r="N18" s="155"/>
      <c r="O18" s="15"/>
      <c r="P18" s="15"/>
      <c r="Q18" s="15"/>
      <c r="R18" s="15"/>
      <c r="S18" s="15"/>
      <c r="T18" s="15"/>
      <c r="U18" s="15"/>
      <c r="V18" s="15"/>
      <c r="W18" s="15"/>
      <c r="X18" s="15"/>
      <c r="Y18" s="15"/>
      <c r="Z18" s="15"/>
      <c r="AA18" s="15"/>
      <c r="AB18" s="15"/>
      <c r="AC18" s="15"/>
      <c r="AD18" s="15"/>
      <c r="AE18" s="15"/>
      <c r="AF18" s="15"/>
    </row>
    <row r="19" spans="1:32" ht="13.5" customHeight="1">
      <c r="A19" s="9"/>
      <c r="B19" s="109">
        <v>45138</v>
      </c>
      <c r="C19" s="5" t="s">
        <v>1683</v>
      </c>
      <c r="D19" s="116" t="s">
        <v>1366</v>
      </c>
      <c r="E19" s="5" t="s">
        <v>1708</v>
      </c>
      <c r="F19" s="125" t="s">
        <v>1707</v>
      </c>
      <c r="G19" s="125" t="s">
        <v>1719</v>
      </c>
      <c r="H19" s="9">
        <v>20</v>
      </c>
      <c r="I19" s="14"/>
      <c r="J19" s="14"/>
      <c r="K19" s="14"/>
      <c r="L19" s="14"/>
      <c r="M19" s="9"/>
      <c r="N19" s="155"/>
      <c r="O19" s="15"/>
      <c r="P19" s="15"/>
      <c r="Q19" s="15"/>
      <c r="R19" s="15"/>
      <c r="S19" s="15"/>
      <c r="T19" s="15"/>
      <c r="U19" s="15"/>
      <c r="V19" s="15"/>
      <c r="W19" s="15"/>
      <c r="X19" s="15"/>
      <c r="Y19" s="15"/>
      <c r="Z19" s="15"/>
      <c r="AA19" s="15"/>
      <c r="AB19" s="15"/>
      <c r="AC19" s="15"/>
      <c r="AD19" s="15"/>
      <c r="AE19" s="15"/>
      <c r="AF19" s="15"/>
    </row>
    <row r="20" spans="1:32" ht="13.5" customHeight="1">
      <c r="A20" s="9">
        <v>2</v>
      </c>
      <c r="B20" s="109">
        <v>45138</v>
      </c>
      <c r="C20" s="5" t="s">
        <v>1683</v>
      </c>
      <c r="D20" s="116" t="s">
        <v>1366</v>
      </c>
      <c r="E20" s="5" t="s">
        <v>1557</v>
      </c>
      <c r="F20" s="5" t="s">
        <v>1558</v>
      </c>
      <c r="G20" s="5" t="s">
        <v>357</v>
      </c>
      <c r="H20" s="9">
        <v>44</v>
      </c>
      <c r="I20" s="14" t="s">
        <v>1148</v>
      </c>
      <c r="J20" s="14" t="s">
        <v>1073</v>
      </c>
      <c r="K20" s="14" t="s">
        <v>1089</v>
      </c>
      <c r="L20" s="14" t="s">
        <v>1108</v>
      </c>
      <c r="M20" s="9"/>
      <c r="N20" s="155"/>
      <c r="O20" s="15"/>
      <c r="P20" s="15"/>
      <c r="Q20" s="15"/>
      <c r="R20" s="15"/>
      <c r="S20" s="15"/>
      <c r="T20" s="15"/>
      <c r="U20" s="15"/>
      <c r="V20" s="15"/>
      <c r="W20" s="15"/>
      <c r="X20" s="15"/>
      <c r="Y20" s="15"/>
      <c r="Z20" s="15"/>
      <c r="AA20" s="15"/>
      <c r="AB20" s="15"/>
      <c r="AC20" s="15"/>
      <c r="AD20" s="15"/>
      <c r="AE20" s="15"/>
      <c r="AF20" s="15"/>
    </row>
    <row r="21" spans="1:32" ht="13.5" customHeight="1">
      <c r="A21" s="9">
        <v>2</v>
      </c>
      <c r="B21" s="109">
        <v>45138</v>
      </c>
      <c r="C21" s="5" t="s">
        <v>1682</v>
      </c>
      <c r="D21" s="116" t="s">
        <v>1366</v>
      </c>
      <c r="E21" s="5" t="s">
        <v>1163</v>
      </c>
      <c r="F21" s="5" t="s">
        <v>1164</v>
      </c>
      <c r="G21" s="125" t="s">
        <v>1720</v>
      </c>
      <c r="H21" s="9">
        <v>86</v>
      </c>
      <c r="I21" s="14" t="s">
        <v>1114</v>
      </c>
      <c r="J21" s="14" t="s">
        <v>1073</v>
      </c>
      <c r="K21" s="14" t="s">
        <v>1089</v>
      </c>
      <c r="L21" s="14" t="s">
        <v>1165</v>
      </c>
      <c r="M21" s="9"/>
      <c r="N21" s="155"/>
      <c r="O21" s="15"/>
      <c r="P21" s="15"/>
      <c r="Q21" s="15"/>
      <c r="R21" s="15"/>
      <c r="S21" s="15"/>
      <c r="T21" s="15"/>
      <c r="U21" s="15"/>
      <c r="V21" s="15"/>
      <c r="W21" s="15"/>
      <c r="X21" s="15"/>
      <c r="Y21" s="15"/>
      <c r="Z21" s="15"/>
      <c r="AA21" s="15"/>
      <c r="AB21" s="15"/>
      <c r="AC21" s="15"/>
      <c r="AD21" s="15"/>
      <c r="AE21" s="15"/>
      <c r="AF21" s="15"/>
    </row>
    <row r="22" spans="1:32" ht="13.5" customHeight="1">
      <c r="A22" s="9">
        <v>5</v>
      </c>
      <c r="B22" s="109">
        <v>45138</v>
      </c>
      <c r="C22" s="5" t="s">
        <v>1682</v>
      </c>
      <c r="D22" s="116" t="s">
        <v>1366</v>
      </c>
      <c r="E22" s="5" t="s">
        <v>1459</v>
      </c>
      <c r="F22" s="5" t="s">
        <v>1228</v>
      </c>
      <c r="G22" s="125" t="s">
        <v>238</v>
      </c>
      <c r="H22" s="9"/>
      <c r="I22" s="14" t="s">
        <v>1148</v>
      </c>
      <c r="J22" s="14" t="s">
        <v>1073</v>
      </c>
      <c r="K22" s="14" t="s">
        <v>1089</v>
      </c>
      <c r="L22" s="14" t="s">
        <v>1121</v>
      </c>
      <c r="M22" s="9"/>
      <c r="N22" s="155"/>
      <c r="O22" s="15"/>
      <c r="P22" s="15"/>
      <c r="Q22" s="15"/>
      <c r="R22" s="15"/>
      <c r="S22" s="15"/>
      <c r="T22" s="15"/>
      <c r="U22" s="15"/>
      <c r="V22" s="15"/>
      <c r="W22" s="15"/>
      <c r="X22" s="15"/>
      <c r="Y22" s="15"/>
      <c r="Z22" s="15"/>
      <c r="AA22" s="15"/>
      <c r="AB22" s="15"/>
      <c r="AC22" s="15"/>
      <c r="AD22" s="15"/>
      <c r="AE22" s="15"/>
      <c r="AF22" s="15"/>
    </row>
    <row r="23" spans="1:32" ht="13.5" customHeight="1">
      <c r="A23" s="9">
        <v>2</v>
      </c>
      <c r="B23" s="109">
        <v>45138</v>
      </c>
      <c r="C23" s="5" t="s">
        <v>1682</v>
      </c>
      <c r="D23" s="116" t="s">
        <v>1366</v>
      </c>
      <c r="E23" s="5" t="s">
        <v>1459</v>
      </c>
      <c r="F23" s="5" t="s">
        <v>1228</v>
      </c>
      <c r="G23" s="5" t="s">
        <v>233</v>
      </c>
      <c r="H23" s="9">
        <v>57</v>
      </c>
      <c r="I23" s="14" t="s">
        <v>1114</v>
      </c>
      <c r="J23" s="14" t="s">
        <v>1073</v>
      </c>
      <c r="K23" s="14" t="s">
        <v>1089</v>
      </c>
      <c r="L23" s="14" t="s">
        <v>1121</v>
      </c>
      <c r="M23" s="9"/>
      <c r="N23" s="156"/>
      <c r="O23" s="15"/>
      <c r="P23" s="15"/>
      <c r="Q23" s="15"/>
      <c r="R23" s="15"/>
      <c r="S23" s="15"/>
      <c r="T23" s="15"/>
      <c r="U23" s="15"/>
      <c r="V23" s="15"/>
      <c r="W23" s="15"/>
      <c r="X23" s="15"/>
      <c r="Y23" s="15"/>
      <c r="Z23" s="15"/>
      <c r="AA23" s="15"/>
      <c r="AB23" s="15"/>
      <c r="AC23" s="15"/>
      <c r="AD23" s="15"/>
      <c r="AE23" s="15"/>
      <c r="AF23" s="15"/>
    </row>
    <row r="24" spans="1:32">
      <c r="A24" s="111" t="s">
        <v>1077</v>
      </c>
      <c r="B24" s="112" t="s">
        <v>1078</v>
      </c>
      <c r="C24" s="113" t="s">
        <v>1079</v>
      </c>
      <c r="D24" s="114" t="s">
        <v>1080</v>
      </c>
      <c r="E24" s="131" t="s">
        <v>1686</v>
      </c>
      <c r="F24" s="113" t="s">
        <v>1081</v>
      </c>
      <c r="G24" s="113" t="s">
        <v>1813</v>
      </c>
      <c r="H24" s="115" t="s">
        <v>1082</v>
      </c>
      <c r="I24" s="114" t="s">
        <v>1083</v>
      </c>
      <c r="J24" s="114" t="s">
        <v>1084</v>
      </c>
      <c r="K24" s="114" t="s">
        <v>1085</v>
      </c>
      <c r="L24" s="114" t="s">
        <v>1680</v>
      </c>
      <c r="M24" s="114" t="s">
        <v>1086</v>
      </c>
      <c r="N24" s="114" t="s">
        <v>1087</v>
      </c>
      <c r="O24" s="13"/>
      <c r="P24" s="13"/>
      <c r="Q24" s="13"/>
      <c r="R24" s="13"/>
      <c r="S24" s="13"/>
      <c r="T24" s="13"/>
      <c r="U24" s="13"/>
      <c r="V24" s="13"/>
      <c r="W24" s="13"/>
      <c r="X24" s="13"/>
      <c r="Y24" s="13"/>
      <c r="Z24" s="13"/>
      <c r="AA24" s="13"/>
      <c r="AB24" s="13"/>
      <c r="AC24" s="13"/>
    </row>
    <row r="25" spans="1:32" ht="13.5" customHeight="1">
      <c r="A25" s="9">
        <v>1</v>
      </c>
      <c r="B25" s="109">
        <v>45139</v>
      </c>
      <c r="C25" s="125" t="s">
        <v>1684</v>
      </c>
      <c r="D25" s="116" t="s">
        <v>1366</v>
      </c>
      <c r="E25" s="5" t="s">
        <v>1462</v>
      </c>
      <c r="F25" s="5" t="s">
        <v>1463</v>
      </c>
      <c r="G25" s="125" t="s">
        <v>238</v>
      </c>
      <c r="H25" s="9"/>
      <c r="I25" s="14" t="s">
        <v>1114</v>
      </c>
      <c r="J25" s="14" t="s">
        <v>1073</v>
      </c>
      <c r="K25" s="14" t="s">
        <v>1106</v>
      </c>
      <c r="L25" s="14" t="s">
        <v>1172</v>
      </c>
      <c r="M25" s="9"/>
      <c r="N25" s="154" t="s">
        <v>304</v>
      </c>
      <c r="O25" s="15"/>
      <c r="P25" s="15"/>
      <c r="Q25" s="15"/>
      <c r="R25" s="15"/>
      <c r="S25" s="15"/>
      <c r="T25" s="15"/>
      <c r="U25" s="15"/>
      <c r="V25" s="15"/>
      <c r="W25" s="15"/>
      <c r="X25" s="15"/>
      <c r="Y25" s="15"/>
      <c r="Z25" s="15"/>
      <c r="AA25" s="15"/>
      <c r="AB25" s="15"/>
      <c r="AC25" s="15"/>
      <c r="AD25" s="15"/>
      <c r="AE25" s="15"/>
      <c r="AF25" s="15"/>
    </row>
    <row r="26" spans="1:32" ht="13.5" customHeight="1">
      <c r="A26" s="9">
        <v>1</v>
      </c>
      <c r="B26" s="109">
        <v>45139</v>
      </c>
      <c r="C26" s="125" t="s">
        <v>1684</v>
      </c>
      <c r="D26" s="116" t="s">
        <v>1366</v>
      </c>
      <c r="E26" s="5" t="s">
        <v>1462</v>
      </c>
      <c r="F26" s="5" t="s">
        <v>1463</v>
      </c>
      <c r="G26" s="5" t="s">
        <v>225</v>
      </c>
      <c r="H26" s="9">
        <v>95</v>
      </c>
      <c r="I26" s="14" t="s">
        <v>1148</v>
      </c>
      <c r="J26" s="14" t="s">
        <v>1073</v>
      </c>
      <c r="K26" s="14" t="s">
        <v>1089</v>
      </c>
      <c r="L26" s="14" t="s">
        <v>1121</v>
      </c>
      <c r="M26" s="9"/>
      <c r="N26" s="155"/>
      <c r="O26" s="24"/>
      <c r="P26" s="24"/>
      <c r="Q26" s="24"/>
      <c r="R26" s="24"/>
      <c r="S26" s="24"/>
      <c r="T26" s="24"/>
      <c r="U26" s="24"/>
      <c r="V26" s="24"/>
      <c r="W26" s="24"/>
      <c r="X26" s="24"/>
      <c r="Y26" s="24"/>
      <c r="Z26" s="24"/>
      <c r="AA26" s="24"/>
      <c r="AB26" s="24"/>
      <c r="AC26" s="24"/>
      <c r="AD26" s="24"/>
      <c r="AE26" s="24"/>
      <c r="AF26" s="24"/>
    </row>
    <row r="27" spans="1:32" ht="13.5" customHeight="1">
      <c r="A27" s="9">
        <v>1</v>
      </c>
      <c r="B27" s="109">
        <v>45139</v>
      </c>
      <c r="C27" s="125" t="s">
        <v>1684</v>
      </c>
      <c r="D27" s="116" t="s">
        <v>1366</v>
      </c>
      <c r="E27" s="5" t="s">
        <v>1462</v>
      </c>
      <c r="F27" s="5" t="s">
        <v>1463</v>
      </c>
      <c r="G27" s="5" t="s">
        <v>225</v>
      </c>
      <c r="H27" s="9"/>
      <c r="I27" s="14" t="s">
        <v>1114</v>
      </c>
      <c r="J27" s="14" t="s">
        <v>1073</v>
      </c>
      <c r="K27" s="14" t="s">
        <v>1089</v>
      </c>
      <c r="L27" s="14" t="s">
        <v>1172</v>
      </c>
      <c r="M27" s="9"/>
      <c r="N27" s="155"/>
      <c r="O27" s="15"/>
      <c r="P27" s="15"/>
      <c r="Q27" s="15"/>
      <c r="R27" s="15"/>
      <c r="S27" s="15"/>
      <c r="T27" s="15"/>
      <c r="U27" s="15"/>
      <c r="V27" s="15"/>
      <c r="W27" s="15"/>
      <c r="X27" s="15"/>
      <c r="Y27" s="15"/>
      <c r="Z27" s="15"/>
      <c r="AA27" s="15"/>
      <c r="AB27" s="15"/>
      <c r="AC27" s="15"/>
      <c r="AD27" s="15"/>
      <c r="AE27" s="15"/>
      <c r="AF27" s="15"/>
    </row>
    <row r="28" spans="1:32" ht="13.5" customHeight="1">
      <c r="A28" s="9">
        <v>2</v>
      </c>
      <c r="B28" s="109">
        <v>45139</v>
      </c>
      <c r="C28" s="5" t="s">
        <v>1683</v>
      </c>
      <c r="D28" s="116" t="s">
        <v>1366</v>
      </c>
      <c r="E28" s="5" t="s">
        <v>1245</v>
      </c>
      <c r="F28" s="5" t="s">
        <v>1246</v>
      </c>
      <c r="G28" s="125" t="s">
        <v>40</v>
      </c>
      <c r="H28" s="9">
        <v>98</v>
      </c>
      <c r="I28" s="14" t="s">
        <v>1148</v>
      </c>
      <c r="J28" s="14" t="s">
        <v>1073</v>
      </c>
      <c r="K28" s="14" t="s">
        <v>1089</v>
      </c>
      <c r="L28" s="14" t="s">
        <v>1172</v>
      </c>
      <c r="M28" s="9"/>
      <c r="N28" s="155"/>
      <c r="O28" s="15"/>
      <c r="P28" s="15"/>
      <c r="Q28" s="15"/>
      <c r="R28" s="15"/>
      <c r="S28" s="15"/>
      <c r="T28" s="15"/>
      <c r="U28" s="15"/>
      <c r="V28" s="15"/>
      <c r="W28" s="15"/>
      <c r="X28" s="15"/>
      <c r="Y28" s="15"/>
      <c r="Z28" s="15"/>
      <c r="AA28" s="15"/>
      <c r="AB28" s="15"/>
      <c r="AC28" s="15"/>
      <c r="AD28" s="15"/>
      <c r="AE28" s="15"/>
      <c r="AF28" s="15"/>
    </row>
    <row r="29" spans="1:32" ht="13.5" customHeight="1">
      <c r="A29" s="9">
        <v>3</v>
      </c>
      <c r="B29" s="109">
        <v>45139</v>
      </c>
      <c r="C29" s="5" t="s">
        <v>1683</v>
      </c>
      <c r="D29" s="116" t="s">
        <v>1366</v>
      </c>
      <c r="E29" s="5" t="s">
        <v>1205</v>
      </c>
      <c r="F29" s="5" t="s">
        <v>1206</v>
      </c>
      <c r="G29" s="5" t="s">
        <v>357</v>
      </c>
      <c r="H29" s="9">
        <v>16</v>
      </c>
      <c r="I29" s="14" t="s">
        <v>1148</v>
      </c>
      <c r="J29" s="14" t="s">
        <v>1073</v>
      </c>
      <c r="K29" s="14" t="s">
        <v>1089</v>
      </c>
      <c r="L29" s="14" t="s">
        <v>1108</v>
      </c>
      <c r="M29" s="9"/>
      <c r="N29" s="155"/>
      <c r="O29" s="15"/>
      <c r="P29" s="15"/>
      <c r="Q29" s="15"/>
      <c r="R29" s="15"/>
      <c r="S29" s="15"/>
      <c r="T29" s="15"/>
      <c r="U29" s="15"/>
      <c r="V29" s="15"/>
      <c r="W29" s="15"/>
      <c r="X29" s="15"/>
      <c r="Y29" s="15"/>
      <c r="Z29" s="15"/>
      <c r="AA29" s="15"/>
      <c r="AB29" s="15"/>
      <c r="AC29" s="15"/>
      <c r="AD29" s="15"/>
      <c r="AE29" s="15"/>
      <c r="AF29" s="15"/>
    </row>
    <row r="30" spans="1:32" s="145" customFormat="1" ht="13.5" customHeight="1">
      <c r="A30" s="9"/>
      <c r="B30" s="109">
        <v>45139</v>
      </c>
      <c r="C30" s="5" t="s">
        <v>1683</v>
      </c>
      <c r="D30" s="116" t="s">
        <v>1366</v>
      </c>
      <c r="E30" s="5"/>
      <c r="F30" s="5" t="s">
        <v>1818</v>
      </c>
      <c r="G30" s="5" t="s">
        <v>1821</v>
      </c>
      <c r="H30" s="9">
        <v>30</v>
      </c>
      <c r="I30" s="14" t="s">
        <v>1820</v>
      </c>
      <c r="J30" s="14" t="s">
        <v>1073</v>
      </c>
      <c r="K30" s="14" t="s">
        <v>1089</v>
      </c>
      <c r="L30" s="14"/>
      <c r="M30" s="9"/>
      <c r="N30" s="155"/>
      <c r="O30" s="15"/>
      <c r="P30" s="15"/>
      <c r="Q30" s="15"/>
      <c r="R30" s="15"/>
      <c r="S30" s="15"/>
      <c r="T30" s="15"/>
      <c r="U30" s="15"/>
      <c r="V30" s="15"/>
      <c r="W30" s="15"/>
      <c r="X30" s="15"/>
      <c r="Y30" s="15"/>
      <c r="Z30" s="15"/>
      <c r="AA30" s="15"/>
      <c r="AB30" s="15"/>
      <c r="AC30" s="15"/>
      <c r="AD30" s="15"/>
      <c r="AE30" s="15"/>
      <c r="AF30" s="15"/>
    </row>
    <row r="31" spans="1:32" ht="13.5" customHeight="1">
      <c r="A31" s="9">
        <v>3</v>
      </c>
      <c r="B31" s="109">
        <v>45139</v>
      </c>
      <c r="C31" s="5" t="s">
        <v>1682</v>
      </c>
      <c r="D31" s="116" t="s">
        <v>1366</v>
      </c>
      <c r="E31" s="5" t="s">
        <v>1211</v>
      </c>
      <c r="F31" s="5" t="s">
        <v>1212</v>
      </c>
      <c r="G31" s="5" t="s">
        <v>153</v>
      </c>
      <c r="H31" s="9">
        <v>15</v>
      </c>
      <c r="I31" s="14" t="s">
        <v>1114</v>
      </c>
      <c r="J31" s="14" t="s">
        <v>1073</v>
      </c>
      <c r="K31" s="14" t="s">
        <v>1089</v>
      </c>
      <c r="L31" s="14" t="s">
        <v>1127</v>
      </c>
      <c r="M31" s="9" t="s">
        <v>1213</v>
      </c>
      <c r="N31" s="155"/>
      <c r="O31" s="15"/>
      <c r="P31" s="15"/>
      <c r="Q31" s="15"/>
      <c r="R31" s="15"/>
      <c r="S31" s="15"/>
      <c r="T31" s="15"/>
      <c r="U31" s="15"/>
      <c r="V31" s="15"/>
      <c r="W31" s="15"/>
      <c r="X31" s="15"/>
      <c r="Y31" s="15"/>
      <c r="Z31" s="15"/>
      <c r="AA31" s="15"/>
      <c r="AB31" s="15"/>
      <c r="AC31" s="15"/>
      <c r="AD31" s="15"/>
      <c r="AE31" s="15"/>
      <c r="AF31" s="15"/>
    </row>
    <row r="32" spans="1:32" ht="13.5" customHeight="1">
      <c r="A32" s="9">
        <v>4</v>
      </c>
      <c r="B32" s="109">
        <v>45139</v>
      </c>
      <c r="C32" s="5" t="s">
        <v>1682</v>
      </c>
      <c r="D32" s="116" t="s">
        <v>1366</v>
      </c>
      <c r="E32" s="5" t="s">
        <v>1267</v>
      </c>
      <c r="F32" s="5" t="s">
        <v>1268</v>
      </c>
      <c r="G32" s="5" t="s">
        <v>320</v>
      </c>
      <c r="H32" s="9"/>
      <c r="I32" s="14" t="s">
        <v>1114</v>
      </c>
      <c r="J32" s="14" t="s">
        <v>1073</v>
      </c>
      <c r="K32" s="14" t="s">
        <v>1106</v>
      </c>
      <c r="L32" s="14" t="s">
        <v>1090</v>
      </c>
      <c r="M32" s="9"/>
      <c r="N32" s="155"/>
      <c r="O32" s="15"/>
      <c r="P32" s="15"/>
      <c r="Q32" s="15"/>
      <c r="R32" s="15"/>
      <c r="S32" s="15"/>
      <c r="T32" s="15"/>
      <c r="U32" s="15"/>
      <c r="V32" s="15"/>
      <c r="W32" s="15"/>
      <c r="X32" s="15"/>
      <c r="Y32" s="15"/>
      <c r="Z32" s="15"/>
      <c r="AA32" s="15"/>
      <c r="AB32" s="15"/>
      <c r="AC32" s="15"/>
      <c r="AD32" s="15"/>
      <c r="AE32" s="15"/>
      <c r="AF32" s="15"/>
    </row>
    <row r="33" spans="1:32" ht="13.5" customHeight="1">
      <c r="A33" s="9">
        <v>5</v>
      </c>
      <c r="B33" s="109">
        <v>45139</v>
      </c>
      <c r="C33" s="5" t="s">
        <v>1682</v>
      </c>
      <c r="D33" s="116" t="s">
        <v>1366</v>
      </c>
      <c r="E33" s="5" t="s">
        <v>1267</v>
      </c>
      <c r="F33" s="5" t="s">
        <v>1268</v>
      </c>
      <c r="G33" s="5" t="s">
        <v>320</v>
      </c>
      <c r="H33" s="9">
        <v>70</v>
      </c>
      <c r="I33" s="14" t="s">
        <v>1114</v>
      </c>
      <c r="J33" s="14" t="s">
        <v>1073</v>
      </c>
      <c r="K33" s="14" t="s">
        <v>1089</v>
      </c>
      <c r="L33" s="14" t="s">
        <v>1090</v>
      </c>
      <c r="M33" s="9"/>
      <c r="N33" s="155"/>
      <c r="O33" s="15"/>
      <c r="P33" s="15"/>
      <c r="Q33" s="15"/>
      <c r="R33" s="15"/>
      <c r="S33" s="15"/>
      <c r="T33" s="15"/>
      <c r="U33" s="15"/>
      <c r="V33" s="15"/>
      <c r="W33" s="15"/>
      <c r="X33" s="15"/>
      <c r="Y33" s="15"/>
      <c r="Z33" s="15"/>
      <c r="AA33" s="15"/>
      <c r="AB33" s="15"/>
      <c r="AC33" s="15"/>
      <c r="AD33" s="15"/>
      <c r="AE33" s="15"/>
      <c r="AF33" s="15"/>
    </row>
    <row r="34" spans="1:32" ht="13.5" customHeight="1">
      <c r="A34" s="9">
        <v>5</v>
      </c>
      <c r="B34" s="109">
        <v>45139</v>
      </c>
      <c r="C34" s="5" t="s">
        <v>1682</v>
      </c>
      <c r="D34" s="116" t="s">
        <v>1366</v>
      </c>
      <c r="E34" s="5" t="s">
        <v>1267</v>
      </c>
      <c r="F34" s="5" t="s">
        <v>1268</v>
      </c>
      <c r="G34" s="125" t="s">
        <v>238</v>
      </c>
      <c r="H34" s="9"/>
      <c r="I34" s="14" t="s">
        <v>1148</v>
      </c>
      <c r="J34" s="14" t="s">
        <v>1073</v>
      </c>
      <c r="K34" s="14" t="s">
        <v>1089</v>
      </c>
      <c r="L34" s="14" t="s">
        <v>1119</v>
      </c>
      <c r="M34" s="9"/>
      <c r="N34" s="156"/>
      <c r="O34" s="15"/>
      <c r="P34" s="15"/>
      <c r="Q34" s="15"/>
      <c r="R34" s="15"/>
      <c r="S34" s="15"/>
      <c r="T34" s="15"/>
      <c r="U34" s="15"/>
      <c r="V34" s="15"/>
      <c r="W34" s="15"/>
      <c r="X34" s="15"/>
      <c r="Y34" s="15"/>
      <c r="Z34" s="15"/>
      <c r="AA34" s="15"/>
      <c r="AB34" s="15"/>
      <c r="AC34" s="15"/>
      <c r="AD34" s="15"/>
      <c r="AE34" s="15"/>
      <c r="AF34" s="15"/>
    </row>
    <row r="35" spans="1:32">
      <c r="A35" s="111" t="s">
        <v>1077</v>
      </c>
      <c r="B35" s="112" t="s">
        <v>1078</v>
      </c>
      <c r="C35" s="113" t="s">
        <v>1079</v>
      </c>
      <c r="D35" s="114" t="s">
        <v>1080</v>
      </c>
      <c r="E35" s="131" t="s">
        <v>1686</v>
      </c>
      <c r="F35" s="113" t="s">
        <v>1081</v>
      </c>
      <c r="G35" s="113" t="s">
        <v>1813</v>
      </c>
      <c r="H35" s="115" t="s">
        <v>1082</v>
      </c>
      <c r="I35" s="114" t="s">
        <v>1083</v>
      </c>
      <c r="J35" s="114" t="s">
        <v>1084</v>
      </c>
      <c r="K35" s="114" t="s">
        <v>1085</v>
      </c>
      <c r="L35" s="114" t="s">
        <v>1680</v>
      </c>
      <c r="M35" s="114" t="s">
        <v>1086</v>
      </c>
      <c r="N35" s="114" t="s">
        <v>1087</v>
      </c>
      <c r="O35" s="13"/>
      <c r="P35" s="13"/>
      <c r="Q35" s="13"/>
      <c r="R35" s="13"/>
      <c r="S35" s="13"/>
      <c r="T35" s="13"/>
      <c r="U35" s="13"/>
      <c r="V35" s="13"/>
      <c r="W35" s="13"/>
      <c r="X35" s="13"/>
      <c r="Y35" s="13"/>
      <c r="Z35" s="13"/>
      <c r="AA35" s="13"/>
      <c r="AB35" s="13"/>
      <c r="AC35" s="13"/>
    </row>
    <row r="36" spans="1:32" ht="13.5" customHeight="1">
      <c r="A36" s="9">
        <v>1</v>
      </c>
      <c r="B36" s="109">
        <v>45140</v>
      </c>
      <c r="C36" s="5" t="s">
        <v>1684</v>
      </c>
      <c r="D36" s="116" t="s">
        <v>1366</v>
      </c>
      <c r="E36" s="5" t="s">
        <v>1490</v>
      </c>
      <c r="F36" s="5" t="s">
        <v>1491</v>
      </c>
      <c r="G36" s="5" t="s">
        <v>276</v>
      </c>
      <c r="H36" s="9">
        <v>25</v>
      </c>
      <c r="I36" s="14" t="s">
        <v>1114</v>
      </c>
      <c r="J36" s="14" t="s">
        <v>1073</v>
      </c>
      <c r="K36" s="14" t="s">
        <v>1089</v>
      </c>
      <c r="L36" s="14" t="s">
        <v>1143</v>
      </c>
      <c r="M36" s="9" t="s">
        <v>1213</v>
      </c>
      <c r="N36" s="154" t="s">
        <v>220</v>
      </c>
      <c r="O36" s="15"/>
      <c r="P36" s="15"/>
      <c r="Q36" s="15"/>
      <c r="R36" s="15"/>
      <c r="S36" s="15"/>
      <c r="T36" s="15"/>
      <c r="U36" s="15"/>
      <c r="V36" s="15"/>
      <c r="W36" s="15"/>
      <c r="X36" s="15"/>
      <c r="Y36" s="15"/>
      <c r="Z36" s="15"/>
      <c r="AA36" s="15"/>
      <c r="AB36" s="15"/>
      <c r="AC36" s="15"/>
      <c r="AD36" s="15"/>
      <c r="AE36" s="15"/>
      <c r="AF36" s="15"/>
    </row>
    <row r="37" spans="1:32" ht="13.5" customHeight="1">
      <c r="A37" s="9">
        <v>4</v>
      </c>
      <c r="B37" s="109">
        <v>45140</v>
      </c>
      <c r="C37" s="5" t="s">
        <v>1684</v>
      </c>
      <c r="D37" s="116" t="s">
        <v>1366</v>
      </c>
      <c r="E37" s="5" t="s">
        <v>1385</v>
      </c>
      <c r="F37" s="5" t="s">
        <v>1386</v>
      </c>
      <c r="G37" s="125" t="s">
        <v>1722</v>
      </c>
      <c r="H37" s="9">
        <v>170</v>
      </c>
      <c r="I37" s="14" t="s">
        <v>1114</v>
      </c>
      <c r="J37" s="14" t="s">
        <v>1073</v>
      </c>
      <c r="K37" s="14" t="s">
        <v>1089</v>
      </c>
      <c r="L37" s="14" t="s">
        <v>1108</v>
      </c>
      <c r="M37" s="9"/>
      <c r="N37" s="155"/>
      <c r="O37" s="15"/>
      <c r="P37" s="15"/>
      <c r="Q37" s="15"/>
      <c r="R37" s="15"/>
      <c r="S37" s="15"/>
      <c r="T37" s="15"/>
      <c r="U37" s="15"/>
      <c r="V37" s="15"/>
      <c r="W37" s="15"/>
      <c r="X37" s="15"/>
      <c r="Y37" s="15"/>
      <c r="Z37" s="15"/>
      <c r="AA37" s="15"/>
      <c r="AB37" s="15"/>
      <c r="AC37" s="15"/>
      <c r="AD37" s="15"/>
      <c r="AE37" s="15"/>
      <c r="AF37" s="15"/>
    </row>
    <row r="38" spans="1:32" ht="13.5" customHeight="1">
      <c r="A38" s="9">
        <v>4</v>
      </c>
      <c r="B38" s="109">
        <v>45140</v>
      </c>
      <c r="C38" s="5" t="s">
        <v>1684</v>
      </c>
      <c r="D38" s="116" t="s">
        <v>1366</v>
      </c>
      <c r="E38" s="5" t="s">
        <v>1385</v>
      </c>
      <c r="F38" s="5" t="s">
        <v>1386</v>
      </c>
      <c r="G38" s="125" t="s">
        <v>1721</v>
      </c>
      <c r="H38" s="9"/>
      <c r="I38" s="14" t="s">
        <v>1148</v>
      </c>
      <c r="J38" s="14" t="s">
        <v>1073</v>
      </c>
      <c r="K38" s="14" t="s">
        <v>1089</v>
      </c>
      <c r="L38" s="14" t="s">
        <v>1127</v>
      </c>
      <c r="M38" s="9"/>
      <c r="N38" s="155"/>
      <c r="O38" s="15"/>
      <c r="P38" s="15"/>
      <c r="Q38" s="15"/>
      <c r="R38" s="15"/>
      <c r="S38" s="15"/>
      <c r="T38" s="15"/>
      <c r="U38" s="15"/>
      <c r="V38" s="15"/>
      <c r="W38" s="15"/>
      <c r="X38" s="15"/>
      <c r="Y38" s="15"/>
      <c r="Z38" s="15"/>
      <c r="AA38" s="15"/>
      <c r="AB38" s="15"/>
      <c r="AC38" s="15"/>
      <c r="AD38" s="15"/>
      <c r="AE38" s="15"/>
      <c r="AF38" s="15"/>
    </row>
    <row r="39" spans="1:32" ht="13.5" customHeight="1">
      <c r="A39" s="9"/>
      <c r="B39" s="109">
        <v>45140</v>
      </c>
      <c r="C39" s="5" t="s">
        <v>1683</v>
      </c>
      <c r="D39" s="116" t="s">
        <v>1366</v>
      </c>
      <c r="E39" s="125" t="s">
        <v>1710</v>
      </c>
      <c r="F39" s="125" t="s">
        <v>1709</v>
      </c>
      <c r="G39" s="125" t="s">
        <v>1723</v>
      </c>
      <c r="H39" s="9">
        <v>20</v>
      </c>
      <c r="I39" s="14"/>
      <c r="J39" s="14"/>
      <c r="K39" s="14"/>
      <c r="L39" s="14"/>
      <c r="M39" s="9"/>
      <c r="N39" s="155"/>
      <c r="O39" s="15"/>
      <c r="P39" s="15"/>
      <c r="Q39" s="15"/>
      <c r="R39" s="15"/>
      <c r="S39" s="15"/>
      <c r="T39" s="15"/>
      <c r="U39" s="15"/>
      <c r="V39" s="15"/>
      <c r="W39" s="15"/>
      <c r="X39" s="15"/>
      <c r="Y39" s="15"/>
      <c r="Z39" s="15"/>
      <c r="AA39" s="15"/>
      <c r="AB39" s="15"/>
      <c r="AC39" s="15"/>
      <c r="AD39" s="15"/>
      <c r="AE39" s="15"/>
      <c r="AF39" s="15"/>
    </row>
    <row r="40" spans="1:32" ht="13.5" customHeight="1">
      <c r="A40" s="9">
        <v>4</v>
      </c>
      <c r="B40" s="109">
        <v>45140</v>
      </c>
      <c r="C40" s="5" t="s">
        <v>1683</v>
      </c>
      <c r="D40" s="116" t="s">
        <v>1366</v>
      </c>
      <c r="E40" s="5" t="s">
        <v>1436</v>
      </c>
      <c r="F40" s="5" t="s">
        <v>1408</v>
      </c>
      <c r="G40" s="5" t="s">
        <v>188</v>
      </c>
      <c r="H40" s="9">
        <v>18</v>
      </c>
      <c r="I40" s="14" t="s">
        <v>1148</v>
      </c>
      <c r="J40" s="14" t="s">
        <v>1073</v>
      </c>
      <c r="K40" s="14" t="s">
        <v>1089</v>
      </c>
      <c r="L40" s="14" t="s">
        <v>1119</v>
      </c>
      <c r="M40" s="9"/>
      <c r="N40" s="155"/>
      <c r="O40" s="15"/>
      <c r="P40" s="15"/>
      <c r="Q40" s="15"/>
      <c r="R40" s="15"/>
      <c r="S40" s="15"/>
      <c r="T40" s="15"/>
      <c r="U40" s="15"/>
      <c r="V40" s="15"/>
      <c r="W40" s="15"/>
      <c r="X40" s="15"/>
      <c r="Y40" s="15"/>
      <c r="Z40" s="15"/>
      <c r="AA40" s="15"/>
      <c r="AB40" s="15"/>
      <c r="AC40" s="15"/>
      <c r="AD40" s="15"/>
      <c r="AE40" s="15"/>
      <c r="AF40" s="15"/>
    </row>
    <row r="41" spans="1:32" ht="13.5" customHeight="1">
      <c r="A41" s="9">
        <v>1</v>
      </c>
      <c r="B41" s="109">
        <v>45140</v>
      </c>
      <c r="C41" s="5" t="s">
        <v>1682</v>
      </c>
      <c r="D41" s="116" t="s">
        <v>1366</v>
      </c>
      <c r="E41" s="5" t="s">
        <v>1387</v>
      </c>
      <c r="F41" s="5" t="s">
        <v>1388</v>
      </c>
      <c r="G41" s="5" t="s">
        <v>141</v>
      </c>
      <c r="H41" s="9">
        <v>17</v>
      </c>
      <c r="I41" s="14" t="s">
        <v>1114</v>
      </c>
      <c r="J41" s="14" t="s">
        <v>1073</v>
      </c>
      <c r="K41" s="14" t="s">
        <v>1089</v>
      </c>
      <c r="L41" s="14" t="s">
        <v>1127</v>
      </c>
      <c r="M41" s="9" t="s">
        <v>1213</v>
      </c>
      <c r="N41" s="155"/>
      <c r="O41" s="15"/>
      <c r="P41" s="15"/>
      <c r="Q41" s="15"/>
      <c r="R41" s="15"/>
      <c r="S41" s="15"/>
      <c r="T41" s="15"/>
      <c r="U41" s="15"/>
      <c r="V41" s="15"/>
      <c r="W41" s="15"/>
      <c r="X41" s="15"/>
      <c r="Y41" s="15"/>
      <c r="Z41" s="15"/>
      <c r="AA41" s="15"/>
      <c r="AB41" s="15"/>
      <c r="AC41" s="15"/>
      <c r="AD41" s="15"/>
      <c r="AE41" s="15"/>
      <c r="AF41" s="15"/>
    </row>
    <row r="42" spans="1:32" ht="13.5" customHeight="1">
      <c r="A42" s="9">
        <v>5</v>
      </c>
      <c r="B42" s="109">
        <v>45140</v>
      </c>
      <c r="C42" s="5" t="s">
        <v>1682</v>
      </c>
      <c r="D42" s="116" t="s">
        <v>1366</v>
      </c>
      <c r="E42" s="5" t="s">
        <v>1197</v>
      </c>
      <c r="F42" s="5" t="s">
        <v>1198</v>
      </c>
      <c r="G42" s="5" t="s">
        <v>356</v>
      </c>
      <c r="H42" s="9">
        <v>91</v>
      </c>
      <c r="I42" s="14" t="s">
        <v>1114</v>
      </c>
      <c r="J42" s="14" t="s">
        <v>1073</v>
      </c>
      <c r="K42" s="14" t="s">
        <v>1089</v>
      </c>
      <c r="L42" s="14" t="s">
        <v>1121</v>
      </c>
      <c r="M42" s="9"/>
      <c r="N42" s="155"/>
      <c r="O42" s="15"/>
      <c r="P42" s="15"/>
      <c r="Q42" s="15"/>
      <c r="R42" s="15"/>
      <c r="S42" s="15"/>
      <c r="T42" s="15"/>
      <c r="U42" s="15"/>
      <c r="V42" s="15"/>
      <c r="W42" s="15"/>
      <c r="X42" s="15"/>
      <c r="Y42" s="15"/>
      <c r="Z42" s="15"/>
      <c r="AA42" s="15"/>
      <c r="AB42" s="15"/>
      <c r="AC42" s="15"/>
      <c r="AD42" s="15"/>
      <c r="AE42" s="15"/>
      <c r="AF42" s="15"/>
    </row>
    <row r="43" spans="1:32" ht="13.5" customHeight="1">
      <c r="A43" s="9">
        <v>5</v>
      </c>
      <c r="B43" s="109">
        <v>45140</v>
      </c>
      <c r="C43" s="5" t="s">
        <v>1682</v>
      </c>
      <c r="D43" s="116" t="s">
        <v>1366</v>
      </c>
      <c r="E43" s="5" t="s">
        <v>1197</v>
      </c>
      <c r="F43" s="5" t="s">
        <v>1198</v>
      </c>
      <c r="G43" s="125" t="s">
        <v>1724</v>
      </c>
      <c r="H43" s="9"/>
      <c r="I43" s="14" t="s">
        <v>1148</v>
      </c>
      <c r="J43" s="14" t="s">
        <v>1073</v>
      </c>
      <c r="K43" s="14" t="s">
        <v>1089</v>
      </c>
      <c r="L43" s="14" t="s">
        <v>1090</v>
      </c>
      <c r="M43" s="9"/>
      <c r="N43" s="155"/>
      <c r="O43" s="15"/>
      <c r="P43" s="15"/>
      <c r="Q43" s="15"/>
      <c r="R43" s="15"/>
      <c r="S43" s="15"/>
      <c r="T43" s="15"/>
      <c r="U43" s="15"/>
      <c r="V43" s="15"/>
      <c r="W43" s="15"/>
      <c r="X43" s="15"/>
      <c r="Y43" s="15"/>
      <c r="Z43" s="15"/>
      <c r="AA43" s="15"/>
      <c r="AB43" s="15"/>
      <c r="AC43" s="15"/>
      <c r="AD43" s="15"/>
      <c r="AE43" s="15"/>
      <c r="AF43" s="15"/>
    </row>
    <row r="44" spans="1:32" ht="13.5" customHeight="1">
      <c r="A44" s="9">
        <v>1</v>
      </c>
      <c r="B44" s="109">
        <v>45140</v>
      </c>
      <c r="C44" s="5" t="s">
        <v>1682</v>
      </c>
      <c r="D44" s="116" t="s">
        <v>1366</v>
      </c>
      <c r="E44" s="5" t="s">
        <v>1281</v>
      </c>
      <c r="F44" s="5" t="s">
        <v>1282</v>
      </c>
      <c r="G44" s="5" t="s">
        <v>233</v>
      </c>
      <c r="H44" s="9">
        <v>34</v>
      </c>
      <c r="I44" s="14" t="s">
        <v>1114</v>
      </c>
      <c r="J44" s="14" t="s">
        <v>1073</v>
      </c>
      <c r="K44" s="14" t="s">
        <v>1089</v>
      </c>
      <c r="L44" s="14" t="s">
        <v>1127</v>
      </c>
      <c r="M44" s="9" t="s">
        <v>1128</v>
      </c>
      <c r="N44" s="156"/>
      <c r="O44" s="15"/>
      <c r="P44" s="15"/>
      <c r="Q44" s="15"/>
      <c r="R44" s="15"/>
      <c r="S44" s="15"/>
      <c r="T44" s="15"/>
      <c r="U44" s="15"/>
      <c r="V44" s="15"/>
      <c r="W44" s="15"/>
      <c r="X44" s="15"/>
      <c r="Y44" s="15"/>
      <c r="Z44" s="15"/>
      <c r="AA44" s="15"/>
      <c r="AB44" s="15"/>
      <c r="AC44" s="15"/>
      <c r="AD44" s="15"/>
      <c r="AE44" s="15"/>
      <c r="AF44" s="15"/>
    </row>
    <row r="45" spans="1:32">
      <c r="A45" s="111" t="s">
        <v>1077</v>
      </c>
      <c r="B45" s="112" t="s">
        <v>1078</v>
      </c>
      <c r="C45" s="113" t="s">
        <v>1079</v>
      </c>
      <c r="D45" s="114" t="s">
        <v>1080</v>
      </c>
      <c r="E45" s="131" t="s">
        <v>1686</v>
      </c>
      <c r="F45" s="113" t="s">
        <v>1081</v>
      </c>
      <c r="G45" s="113" t="s">
        <v>1813</v>
      </c>
      <c r="H45" s="115" t="s">
        <v>1082</v>
      </c>
      <c r="I45" s="114" t="s">
        <v>1083</v>
      </c>
      <c r="J45" s="114" t="s">
        <v>1084</v>
      </c>
      <c r="K45" s="114" t="s">
        <v>1085</v>
      </c>
      <c r="L45" s="114" t="s">
        <v>1680</v>
      </c>
      <c r="M45" s="114" t="s">
        <v>1086</v>
      </c>
      <c r="N45" s="114" t="s">
        <v>1087</v>
      </c>
      <c r="O45" s="13"/>
      <c r="P45" s="13"/>
      <c r="Q45" s="13"/>
      <c r="R45" s="13"/>
      <c r="S45" s="13"/>
      <c r="T45" s="13"/>
      <c r="U45" s="13"/>
      <c r="V45" s="13"/>
      <c r="W45" s="13"/>
      <c r="X45" s="13"/>
      <c r="Y45" s="13"/>
      <c r="Z45" s="13"/>
      <c r="AA45" s="13"/>
      <c r="AB45" s="13"/>
      <c r="AC45" s="13"/>
    </row>
    <row r="46" spans="1:32" ht="13.5" customHeight="1">
      <c r="A46" s="9">
        <v>4</v>
      </c>
      <c r="B46" s="109">
        <v>45141</v>
      </c>
      <c r="C46" s="5" t="s">
        <v>1684</v>
      </c>
      <c r="D46" s="116" t="s">
        <v>1725</v>
      </c>
      <c r="E46" s="5" t="s">
        <v>1438</v>
      </c>
      <c r="F46" s="5" t="s">
        <v>1439</v>
      </c>
      <c r="G46" s="5" t="s">
        <v>312</v>
      </c>
      <c r="H46" s="9">
        <v>15</v>
      </c>
      <c r="I46" s="14" t="s">
        <v>1148</v>
      </c>
      <c r="J46" s="14" t="s">
        <v>1073</v>
      </c>
      <c r="K46" s="14" t="s">
        <v>1089</v>
      </c>
      <c r="L46" s="14" t="s">
        <v>1165</v>
      </c>
      <c r="M46" s="9"/>
      <c r="N46" s="154" t="s">
        <v>36</v>
      </c>
      <c r="O46" s="15"/>
      <c r="P46" s="15"/>
      <c r="Q46" s="15"/>
      <c r="R46" s="15"/>
      <c r="S46" s="15"/>
      <c r="T46" s="15"/>
      <c r="U46" s="15"/>
      <c r="V46" s="15"/>
      <c r="W46" s="15"/>
      <c r="X46" s="15"/>
      <c r="Y46" s="15"/>
      <c r="Z46" s="15"/>
      <c r="AA46" s="15"/>
      <c r="AB46" s="15"/>
      <c r="AC46" s="15"/>
      <c r="AD46" s="15"/>
      <c r="AE46" s="15"/>
      <c r="AF46" s="15"/>
    </row>
    <row r="47" spans="1:32" ht="24">
      <c r="A47" s="9">
        <v>4</v>
      </c>
      <c r="B47" s="109">
        <v>45141</v>
      </c>
      <c r="C47" s="5" t="s">
        <v>1684</v>
      </c>
      <c r="D47" s="116" t="s">
        <v>1729</v>
      </c>
      <c r="E47" s="5" t="s">
        <v>1309</v>
      </c>
      <c r="F47" s="5" t="s">
        <v>1072</v>
      </c>
      <c r="G47" s="142" t="s">
        <v>1726</v>
      </c>
      <c r="H47" s="9"/>
      <c r="I47" s="14" t="s">
        <v>1114</v>
      </c>
      <c r="J47" s="14" t="s">
        <v>1073</v>
      </c>
      <c r="K47" s="14" t="s">
        <v>1106</v>
      </c>
      <c r="L47" s="14" t="s">
        <v>1108</v>
      </c>
      <c r="M47" s="9"/>
      <c r="N47" s="155"/>
      <c r="O47" s="15"/>
      <c r="P47" s="15"/>
      <c r="Q47" s="15"/>
      <c r="R47" s="15"/>
      <c r="S47" s="15"/>
      <c r="T47" s="15"/>
      <c r="U47" s="15"/>
      <c r="V47" s="15"/>
      <c r="W47" s="15"/>
      <c r="X47" s="15"/>
      <c r="Y47" s="15"/>
      <c r="Z47" s="15"/>
      <c r="AA47" s="15"/>
      <c r="AB47" s="15"/>
      <c r="AC47" s="15"/>
      <c r="AD47" s="15"/>
      <c r="AE47" s="15"/>
      <c r="AF47" s="15"/>
    </row>
    <row r="48" spans="1:32" ht="13.5" customHeight="1">
      <c r="A48" s="9">
        <v>4</v>
      </c>
      <c r="B48" s="109">
        <v>45141</v>
      </c>
      <c r="C48" s="5" t="s">
        <v>1684</v>
      </c>
      <c r="D48" s="116" t="s">
        <v>1729</v>
      </c>
      <c r="E48" s="5" t="s">
        <v>1309</v>
      </c>
      <c r="F48" s="5" t="s">
        <v>1072</v>
      </c>
      <c r="G48" s="125" t="s">
        <v>1727</v>
      </c>
      <c r="H48" s="9">
        <v>250</v>
      </c>
      <c r="I48" s="14" t="s">
        <v>1114</v>
      </c>
      <c r="J48" s="14" t="s">
        <v>1073</v>
      </c>
      <c r="K48" s="14" t="s">
        <v>1089</v>
      </c>
      <c r="L48" s="14" t="s">
        <v>1108</v>
      </c>
      <c r="M48" s="9"/>
      <c r="N48" s="155"/>
      <c r="O48" s="15"/>
      <c r="P48" s="15"/>
      <c r="Q48" s="15"/>
      <c r="R48" s="15"/>
      <c r="S48" s="15"/>
      <c r="T48" s="15"/>
      <c r="U48" s="15"/>
      <c r="V48" s="15"/>
      <c r="W48" s="15"/>
      <c r="X48" s="15"/>
      <c r="Y48" s="15"/>
      <c r="Z48" s="15"/>
      <c r="AA48" s="15"/>
      <c r="AB48" s="15"/>
      <c r="AC48" s="15"/>
      <c r="AD48" s="15"/>
      <c r="AE48" s="15"/>
      <c r="AF48" s="15"/>
    </row>
    <row r="49" spans="1:32" ht="24">
      <c r="A49" s="9">
        <v>4</v>
      </c>
      <c r="B49" s="109">
        <v>45141</v>
      </c>
      <c r="C49" s="5" t="s">
        <v>1684</v>
      </c>
      <c r="D49" s="116" t="s">
        <v>1729</v>
      </c>
      <c r="E49" s="5" t="s">
        <v>1309</v>
      </c>
      <c r="F49" s="5" t="s">
        <v>1072</v>
      </c>
      <c r="G49" s="142" t="s">
        <v>1728</v>
      </c>
      <c r="H49" s="9"/>
      <c r="I49" s="14" t="s">
        <v>1148</v>
      </c>
      <c r="J49" s="14" t="s">
        <v>1073</v>
      </c>
      <c r="K49" s="14" t="s">
        <v>1089</v>
      </c>
      <c r="L49" s="14" t="s">
        <v>1143</v>
      </c>
      <c r="M49" s="9"/>
      <c r="N49" s="155"/>
      <c r="O49" s="15"/>
      <c r="P49" s="15"/>
      <c r="Q49" s="15"/>
      <c r="R49" s="15"/>
      <c r="S49" s="15"/>
      <c r="T49" s="15"/>
      <c r="U49" s="15"/>
      <c r="V49" s="15"/>
      <c r="W49" s="15"/>
      <c r="X49" s="15"/>
      <c r="Y49" s="15"/>
      <c r="Z49" s="15"/>
      <c r="AA49" s="15"/>
      <c r="AB49" s="15"/>
      <c r="AC49" s="15"/>
      <c r="AD49" s="15"/>
      <c r="AE49" s="15"/>
      <c r="AF49" s="15"/>
    </row>
    <row r="50" spans="1:32" ht="13.5" customHeight="1">
      <c r="A50" s="9">
        <v>5</v>
      </c>
      <c r="B50" s="109">
        <v>45141</v>
      </c>
      <c r="C50" s="5" t="s">
        <v>1684</v>
      </c>
      <c r="D50" s="116" t="s">
        <v>1725</v>
      </c>
      <c r="E50" s="5" t="s">
        <v>1141</v>
      </c>
      <c r="F50" s="5" t="s">
        <v>1142</v>
      </c>
      <c r="G50" s="5" t="s">
        <v>9</v>
      </c>
      <c r="H50" s="9">
        <v>42</v>
      </c>
      <c r="I50" s="14" t="s">
        <v>1114</v>
      </c>
      <c r="J50" s="14" t="s">
        <v>1073</v>
      </c>
      <c r="K50" s="14" t="s">
        <v>1089</v>
      </c>
      <c r="L50" s="14" t="s">
        <v>1143</v>
      </c>
      <c r="M50" s="9" t="s">
        <v>1128</v>
      </c>
      <c r="N50" s="155"/>
      <c r="O50" s="15"/>
      <c r="P50" s="15"/>
      <c r="Q50" s="15"/>
      <c r="R50" s="15"/>
      <c r="S50" s="15"/>
      <c r="T50" s="15"/>
      <c r="U50" s="15"/>
      <c r="V50" s="15"/>
      <c r="W50" s="15"/>
      <c r="X50" s="15"/>
      <c r="Y50" s="15"/>
      <c r="Z50" s="15"/>
      <c r="AA50" s="15"/>
      <c r="AB50" s="15"/>
      <c r="AC50" s="15"/>
      <c r="AD50" s="15"/>
      <c r="AE50" s="15"/>
      <c r="AF50" s="15"/>
    </row>
    <row r="51" spans="1:32" ht="13.5" customHeight="1">
      <c r="A51" s="9"/>
      <c r="B51" s="109">
        <v>45141</v>
      </c>
      <c r="C51" s="5" t="s">
        <v>1683</v>
      </c>
      <c r="D51" s="116" t="s">
        <v>1366</v>
      </c>
      <c r="E51" s="5" t="s">
        <v>1712</v>
      </c>
      <c r="F51" s="5" t="s">
        <v>1711</v>
      </c>
      <c r="G51" s="125" t="s">
        <v>334</v>
      </c>
      <c r="H51" s="9">
        <v>20</v>
      </c>
      <c r="I51" s="14"/>
      <c r="J51" s="14"/>
      <c r="K51" s="14"/>
      <c r="L51" s="14"/>
      <c r="M51" s="9"/>
      <c r="N51" s="155"/>
      <c r="O51" s="15"/>
      <c r="P51" s="15"/>
      <c r="Q51" s="15"/>
      <c r="R51" s="15"/>
      <c r="S51" s="15"/>
      <c r="T51" s="15"/>
      <c r="U51" s="15"/>
      <c r="V51" s="15"/>
      <c r="W51" s="15"/>
      <c r="X51" s="15"/>
      <c r="Y51" s="15"/>
      <c r="Z51" s="15"/>
      <c r="AA51" s="15"/>
      <c r="AB51" s="15"/>
      <c r="AC51" s="15"/>
      <c r="AD51" s="15"/>
      <c r="AE51" s="15"/>
      <c r="AF51" s="15"/>
    </row>
    <row r="52" spans="1:32" ht="13.5" customHeight="1">
      <c r="A52" s="9">
        <v>5</v>
      </c>
      <c r="B52" s="109">
        <v>45141</v>
      </c>
      <c r="C52" s="5" t="s">
        <v>1683</v>
      </c>
      <c r="D52" s="116" t="s">
        <v>1366</v>
      </c>
      <c r="E52" s="5" t="s">
        <v>1471</v>
      </c>
      <c r="F52" s="5" t="s">
        <v>1472</v>
      </c>
      <c r="G52" s="5" t="s">
        <v>232</v>
      </c>
      <c r="H52" s="9">
        <v>87</v>
      </c>
      <c r="I52" s="14" t="s">
        <v>1114</v>
      </c>
      <c r="J52" s="14" t="s">
        <v>1073</v>
      </c>
      <c r="K52" s="14" t="s">
        <v>1089</v>
      </c>
      <c r="L52" s="14" t="s">
        <v>1108</v>
      </c>
      <c r="M52" s="9" t="s">
        <v>1213</v>
      </c>
      <c r="N52" s="155"/>
      <c r="O52" s="15"/>
      <c r="P52" s="15"/>
      <c r="Q52" s="15"/>
      <c r="R52" s="15"/>
      <c r="S52" s="15"/>
      <c r="T52" s="15"/>
      <c r="U52" s="15"/>
      <c r="V52" s="15"/>
      <c r="W52" s="15"/>
      <c r="X52" s="15"/>
      <c r="Y52" s="15"/>
      <c r="Z52" s="15"/>
      <c r="AA52" s="15"/>
      <c r="AB52" s="15"/>
      <c r="AC52" s="15"/>
      <c r="AD52" s="15"/>
      <c r="AE52" s="15"/>
      <c r="AF52" s="15"/>
    </row>
    <row r="53" spans="1:32" ht="13.5" customHeight="1">
      <c r="A53" s="9">
        <v>5</v>
      </c>
      <c r="B53" s="109">
        <v>45141</v>
      </c>
      <c r="C53" s="5" t="s">
        <v>1683</v>
      </c>
      <c r="D53" s="116" t="s">
        <v>1366</v>
      </c>
      <c r="E53" s="5" t="s">
        <v>1203</v>
      </c>
      <c r="F53" s="5" t="s">
        <v>1204</v>
      </c>
      <c r="G53" s="5" t="s">
        <v>201</v>
      </c>
      <c r="H53" s="9">
        <v>8</v>
      </c>
      <c r="I53" s="14" t="s">
        <v>1148</v>
      </c>
      <c r="J53" s="14" t="s">
        <v>1073</v>
      </c>
      <c r="K53" s="14" t="s">
        <v>1089</v>
      </c>
      <c r="L53" s="14" t="s">
        <v>1172</v>
      </c>
      <c r="M53" s="9"/>
      <c r="N53" s="155"/>
      <c r="O53" s="15"/>
      <c r="P53" s="15"/>
      <c r="Q53" s="15"/>
      <c r="R53" s="15"/>
      <c r="S53" s="15"/>
      <c r="T53" s="15"/>
      <c r="U53" s="15"/>
      <c r="V53" s="15"/>
      <c r="W53" s="15"/>
      <c r="X53" s="15"/>
      <c r="Y53" s="15"/>
      <c r="Z53" s="15"/>
      <c r="AA53" s="15"/>
      <c r="AB53" s="15"/>
      <c r="AC53" s="15"/>
      <c r="AD53" s="15"/>
      <c r="AE53" s="15"/>
      <c r="AF53" s="15"/>
    </row>
    <row r="54" spans="1:32" ht="13.5" customHeight="1">
      <c r="A54" s="9">
        <v>2</v>
      </c>
      <c r="B54" s="109">
        <v>45141</v>
      </c>
      <c r="C54" s="5" t="s">
        <v>1683</v>
      </c>
      <c r="D54" s="116" t="s">
        <v>1366</v>
      </c>
      <c r="E54" s="5" t="s">
        <v>1271</v>
      </c>
      <c r="F54" s="5" t="s">
        <v>1272</v>
      </c>
      <c r="G54" s="5" t="s">
        <v>108</v>
      </c>
      <c r="H54" s="9">
        <v>12</v>
      </c>
      <c r="I54" s="14" t="s">
        <v>1148</v>
      </c>
      <c r="J54" s="14" t="s">
        <v>1073</v>
      </c>
      <c r="K54" s="14" t="s">
        <v>1089</v>
      </c>
      <c r="L54" s="14" t="s">
        <v>1121</v>
      </c>
      <c r="M54" s="9"/>
      <c r="N54" s="155"/>
      <c r="O54" s="15"/>
      <c r="P54" s="15"/>
      <c r="Q54" s="15"/>
      <c r="R54" s="15"/>
      <c r="S54" s="15"/>
      <c r="T54" s="15"/>
      <c r="U54" s="15"/>
      <c r="V54" s="15"/>
      <c r="W54" s="15"/>
      <c r="X54" s="15"/>
      <c r="Y54" s="15"/>
      <c r="Z54" s="15"/>
      <c r="AA54" s="15"/>
      <c r="AB54" s="15"/>
      <c r="AC54" s="15"/>
      <c r="AD54" s="15"/>
      <c r="AE54" s="15"/>
      <c r="AF54" s="15"/>
    </row>
    <row r="55" spans="1:32" ht="36">
      <c r="A55" s="9">
        <v>2</v>
      </c>
      <c r="B55" s="109">
        <v>45141</v>
      </c>
      <c r="C55" s="5" t="s">
        <v>1682</v>
      </c>
      <c r="D55" s="116" t="s">
        <v>1366</v>
      </c>
      <c r="E55" s="5" t="s">
        <v>1413</v>
      </c>
      <c r="F55" s="5" t="s">
        <v>1414</v>
      </c>
      <c r="G55" s="142" t="s">
        <v>1730</v>
      </c>
      <c r="H55" s="9">
        <v>217</v>
      </c>
      <c r="I55" s="14" t="s">
        <v>1114</v>
      </c>
      <c r="J55" s="14" t="s">
        <v>1073</v>
      </c>
      <c r="K55" s="14" t="s">
        <v>1089</v>
      </c>
      <c r="L55" s="14" t="s">
        <v>1165</v>
      </c>
      <c r="M55" s="9"/>
      <c r="N55" s="155"/>
      <c r="O55" s="15"/>
      <c r="P55" s="15"/>
      <c r="Q55" s="15"/>
      <c r="R55" s="15"/>
      <c r="S55" s="15"/>
      <c r="T55" s="15"/>
      <c r="U55" s="15"/>
      <c r="V55" s="15"/>
      <c r="W55" s="15"/>
      <c r="X55" s="15"/>
      <c r="Y55" s="15"/>
      <c r="Z55" s="15"/>
      <c r="AA55" s="15"/>
      <c r="AB55" s="15"/>
      <c r="AC55" s="15"/>
      <c r="AD55" s="15"/>
      <c r="AE55" s="15"/>
      <c r="AF55" s="15"/>
    </row>
    <row r="56" spans="1:32" ht="24">
      <c r="A56" s="9">
        <v>2</v>
      </c>
      <c r="B56" s="109">
        <v>45141</v>
      </c>
      <c r="C56" s="5" t="s">
        <v>1682</v>
      </c>
      <c r="D56" s="116" t="s">
        <v>1725</v>
      </c>
      <c r="E56" s="5" t="s">
        <v>1279</v>
      </c>
      <c r="F56" s="5" t="s">
        <v>1280</v>
      </c>
      <c r="G56" s="142" t="s">
        <v>1731</v>
      </c>
      <c r="H56" s="9">
        <v>82</v>
      </c>
      <c r="I56" s="14" t="s">
        <v>1114</v>
      </c>
      <c r="J56" s="14" t="s">
        <v>1073</v>
      </c>
      <c r="K56" s="14" t="s">
        <v>1089</v>
      </c>
      <c r="L56" s="14" t="s">
        <v>1127</v>
      </c>
      <c r="M56" s="9" t="s">
        <v>1128</v>
      </c>
      <c r="N56" s="155"/>
      <c r="O56" s="15"/>
      <c r="P56" s="15"/>
      <c r="Q56" s="15"/>
      <c r="R56" s="15"/>
      <c r="S56" s="15"/>
      <c r="T56" s="15"/>
      <c r="U56" s="15"/>
      <c r="V56" s="15"/>
      <c r="W56" s="15"/>
      <c r="X56" s="15"/>
      <c r="Y56" s="15"/>
      <c r="Z56" s="15"/>
      <c r="AA56" s="15"/>
      <c r="AB56" s="15"/>
      <c r="AC56" s="15"/>
      <c r="AD56" s="15"/>
      <c r="AE56" s="15"/>
      <c r="AF56" s="15"/>
    </row>
    <row r="57" spans="1:32" ht="13.5" customHeight="1">
      <c r="A57" s="9">
        <v>5</v>
      </c>
      <c r="B57" s="109">
        <v>45141</v>
      </c>
      <c r="C57" s="5" t="s">
        <v>1682</v>
      </c>
      <c r="D57" s="116" t="s">
        <v>1190</v>
      </c>
      <c r="E57" s="5" t="s">
        <v>1175</v>
      </c>
      <c r="F57" s="5" t="s">
        <v>1176</v>
      </c>
      <c r="G57" s="5" t="s">
        <v>914</v>
      </c>
      <c r="H57" s="9">
        <v>17</v>
      </c>
      <c r="I57" s="14" t="s">
        <v>1114</v>
      </c>
      <c r="J57" s="14" t="s">
        <v>1073</v>
      </c>
      <c r="K57" s="14" t="s">
        <v>1106</v>
      </c>
      <c r="L57" s="14" t="s">
        <v>1172</v>
      </c>
      <c r="M57" s="9"/>
      <c r="N57" s="155"/>
      <c r="O57" s="15"/>
      <c r="P57" s="15"/>
      <c r="Q57" s="15"/>
      <c r="R57" s="15"/>
      <c r="S57" s="15"/>
      <c r="T57" s="15"/>
      <c r="U57" s="15"/>
      <c r="V57" s="15"/>
      <c r="W57" s="15"/>
      <c r="X57" s="15"/>
      <c r="Y57" s="15"/>
      <c r="Z57" s="15"/>
      <c r="AA57" s="15"/>
      <c r="AB57" s="15"/>
      <c r="AC57" s="15"/>
      <c r="AD57" s="15"/>
      <c r="AE57" s="15"/>
      <c r="AF57" s="15"/>
    </row>
    <row r="58" spans="1:32" ht="13.5" customHeight="1">
      <c r="A58" s="9">
        <v>5</v>
      </c>
      <c r="B58" s="109">
        <v>45141</v>
      </c>
      <c r="C58" s="5" t="s">
        <v>1682</v>
      </c>
      <c r="D58" s="116" t="s">
        <v>1190</v>
      </c>
      <c r="E58" s="5" t="s">
        <v>1175</v>
      </c>
      <c r="F58" s="5" t="s">
        <v>1176</v>
      </c>
      <c r="G58" s="5" t="s">
        <v>217</v>
      </c>
      <c r="H58" s="9"/>
      <c r="I58" s="14" t="s">
        <v>1148</v>
      </c>
      <c r="J58" s="14" t="s">
        <v>1073</v>
      </c>
      <c r="K58" s="14" t="s">
        <v>1089</v>
      </c>
      <c r="L58" s="14" t="s">
        <v>1172</v>
      </c>
      <c r="M58" s="9"/>
      <c r="N58" s="155"/>
      <c r="O58" s="15"/>
      <c r="P58" s="15"/>
      <c r="Q58" s="15"/>
      <c r="R58" s="15"/>
      <c r="S58" s="15"/>
      <c r="T58" s="15"/>
      <c r="U58" s="15"/>
      <c r="V58" s="15"/>
      <c r="W58" s="15"/>
      <c r="X58" s="15"/>
      <c r="Y58" s="15"/>
      <c r="Z58" s="15"/>
      <c r="AA58" s="15"/>
      <c r="AB58" s="15"/>
      <c r="AC58" s="15"/>
      <c r="AD58" s="15"/>
      <c r="AE58" s="15"/>
      <c r="AF58" s="15"/>
    </row>
    <row r="59" spans="1:32" ht="13.5" customHeight="1">
      <c r="A59" s="9">
        <v>5</v>
      </c>
      <c r="B59" s="109">
        <v>45141</v>
      </c>
      <c r="C59" s="5" t="s">
        <v>1682</v>
      </c>
      <c r="D59" s="116" t="s">
        <v>1190</v>
      </c>
      <c r="E59" s="5" t="s">
        <v>1175</v>
      </c>
      <c r="F59" s="5" t="s">
        <v>1176</v>
      </c>
      <c r="G59" s="5" t="s">
        <v>217</v>
      </c>
      <c r="H59" s="9">
        <v>47</v>
      </c>
      <c r="I59" s="14" t="s">
        <v>1114</v>
      </c>
      <c r="J59" s="14" t="s">
        <v>1073</v>
      </c>
      <c r="K59" s="14" t="s">
        <v>1089</v>
      </c>
      <c r="L59" s="14" t="s">
        <v>1172</v>
      </c>
      <c r="M59" s="9"/>
      <c r="N59" s="156"/>
      <c r="O59" s="15"/>
      <c r="P59" s="15"/>
      <c r="Q59" s="15"/>
      <c r="R59" s="15"/>
      <c r="S59" s="15"/>
      <c r="T59" s="15"/>
      <c r="U59" s="15"/>
      <c r="V59" s="15"/>
      <c r="W59" s="15"/>
      <c r="X59" s="15"/>
      <c r="Y59" s="15"/>
      <c r="Z59" s="15"/>
      <c r="AA59" s="15"/>
      <c r="AB59" s="15"/>
      <c r="AC59" s="15"/>
      <c r="AD59" s="15"/>
      <c r="AE59" s="15"/>
      <c r="AF59" s="15"/>
    </row>
    <row r="60" spans="1:32">
      <c r="A60" s="111" t="s">
        <v>1077</v>
      </c>
      <c r="B60" s="112" t="s">
        <v>1078</v>
      </c>
      <c r="C60" s="113" t="s">
        <v>1079</v>
      </c>
      <c r="D60" s="114" t="s">
        <v>1080</v>
      </c>
      <c r="E60" s="131" t="s">
        <v>1686</v>
      </c>
      <c r="F60" s="113" t="s">
        <v>1081</v>
      </c>
      <c r="G60" s="113" t="s">
        <v>1813</v>
      </c>
      <c r="H60" s="115" t="s">
        <v>1082</v>
      </c>
      <c r="I60" s="114" t="s">
        <v>1083</v>
      </c>
      <c r="J60" s="114" t="s">
        <v>1084</v>
      </c>
      <c r="K60" s="114" t="s">
        <v>1085</v>
      </c>
      <c r="L60" s="114" t="s">
        <v>1680</v>
      </c>
      <c r="M60" s="114" t="s">
        <v>1086</v>
      </c>
      <c r="N60" s="114" t="s">
        <v>1087</v>
      </c>
      <c r="O60" s="13"/>
      <c r="P60" s="13"/>
      <c r="Q60" s="13"/>
      <c r="R60" s="13"/>
      <c r="S60" s="13"/>
      <c r="T60" s="13"/>
      <c r="U60" s="13"/>
      <c r="V60" s="13"/>
      <c r="W60" s="13"/>
      <c r="X60" s="13"/>
      <c r="Y60" s="13"/>
      <c r="Z60" s="13"/>
      <c r="AA60" s="13"/>
      <c r="AB60" s="13"/>
      <c r="AC60" s="13"/>
    </row>
    <row r="61" spans="1:32" ht="13.5" customHeight="1">
      <c r="A61" s="9">
        <v>1</v>
      </c>
      <c r="B61" s="109">
        <v>45142</v>
      </c>
      <c r="C61" s="5" t="s">
        <v>1684</v>
      </c>
      <c r="D61" s="116" t="s">
        <v>1190</v>
      </c>
      <c r="E61" s="5" t="s">
        <v>1327</v>
      </c>
      <c r="F61" s="5" t="s">
        <v>1328</v>
      </c>
      <c r="G61" s="5" t="s">
        <v>363</v>
      </c>
      <c r="H61" s="9">
        <v>60</v>
      </c>
      <c r="I61" s="14" t="s">
        <v>1114</v>
      </c>
      <c r="J61" s="14" t="s">
        <v>1073</v>
      </c>
      <c r="K61" s="14" t="s">
        <v>1089</v>
      </c>
      <c r="L61" s="14" t="s">
        <v>1108</v>
      </c>
      <c r="M61" s="9" t="s">
        <v>1213</v>
      </c>
      <c r="N61" s="154" t="s">
        <v>36</v>
      </c>
      <c r="O61" s="15"/>
      <c r="P61" s="15"/>
      <c r="Q61" s="15"/>
      <c r="R61" s="15"/>
      <c r="S61" s="15"/>
      <c r="T61" s="15"/>
      <c r="U61" s="15"/>
      <c r="V61" s="15"/>
      <c r="W61" s="15"/>
      <c r="X61" s="15"/>
      <c r="Y61" s="15"/>
      <c r="Z61" s="15"/>
      <c r="AA61" s="15"/>
      <c r="AB61" s="15"/>
      <c r="AC61" s="15"/>
      <c r="AD61" s="15"/>
      <c r="AE61" s="15"/>
      <c r="AF61" s="15"/>
    </row>
    <row r="62" spans="1:32" ht="13.5" customHeight="1">
      <c r="A62" s="9">
        <v>4</v>
      </c>
      <c r="B62" s="109">
        <v>45142</v>
      </c>
      <c r="C62" s="5" t="s">
        <v>1684</v>
      </c>
      <c r="D62" s="116" t="s">
        <v>1366</v>
      </c>
      <c r="E62" s="5" t="s">
        <v>1347</v>
      </c>
      <c r="F62" s="5" t="s">
        <v>1348</v>
      </c>
      <c r="G62" s="125" t="s">
        <v>1732</v>
      </c>
      <c r="I62" s="14" t="s">
        <v>1114</v>
      </c>
      <c r="J62" s="14" t="s">
        <v>1073</v>
      </c>
      <c r="K62" s="14" t="s">
        <v>1106</v>
      </c>
      <c r="L62" s="14" t="s">
        <v>1119</v>
      </c>
      <c r="M62" s="9"/>
      <c r="N62" s="155"/>
      <c r="O62" s="15"/>
      <c r="P62" s="15"/>
      <c r="Q62" s="15"/>
      <c r="R62" s="15"/>
      <c r="S62" s="15"/>
      <c r="T62" s="15"/>
      <c r="U62" s="15"/>
      <c r="V62" s="15"/>
      <c r="W62" s="15"/>
      <c r="X62" s="15"/>
      <c r="Y62" s="15"/>
      <c r="Z62" s="15"/>
      <c r="AA62" s="15"/>
      <c r="AB62" s="15"/>
      <c r="AC62" s="15"/>
      <c r="AD62" s="15"/>
      <c r="AE62" s="15"/>
      <c r="AF62" s="15"/>
    </row>
    <row r="63" spans="1:32" ht="13.5" customHeight="1">
      <c r="A63" s="9">
        <v>4</v>
      </c>
      <c r="B63" s="109">
        <v>45142</v>
      </c>
      <c r="C63" s="5" t="s">
        <v>1684</v>
      </c>
      <c r="D63" s="116" t="s">
        <v>1366</v>
      </c>
      <c r="E63" s="5" t="s">
        <v>1347</v>
      </c>
      <c r="F63" s="5" t="s">
        <v>1348</v>
      </c>
      <c r="G63" s="5" t="s">
        <v>197</v>
      </c>
      <c r="H63" s="9">
        <v>127</v>
      </c>
      <c r="I63" s="14" t="s">
        <v>1114</v>
      </c>
      <c r="J63" s="14" t="s">
        <v>1073</v>
      </c>
      <c r="K63" s="14" t="s">
        <v>1089</v>
      </c>
      <c r="L63" s="14" t="s">
        <v>1119</v>
      </c>
      <c r="M63" s="9"/>
      <c r="N63" s="155"/>
      <c r="O63" s="15"/>
      <c r="P63" s="15"/>
      <c r="Q63" s="15"/>
      <c r="R63" s="15"/>
      <c r="S63" s="15"/>
      <c r="T63" s="15"/>
      <c r="U63" s="15"/>
      <c r="V63" s="15"/>
      <c r="W63" s="15"/>
      <c r="X63" s="15"/>
      <c r="Y63" s="15"/>
      <c r="Z63" s="15"/>
      <c r="AA63" s="15"/>
      <c r="AB63" s="15"/>
      <c r="AC63" s="15"/>
      <c r="AD63" s="15"/>
      <c r="AE63" s="15"/>
      <c r="AF63" s="15"/>
    </row>
    <row r="64" spans="1:32" ht="13.5" customHeight="1">
      <c r="A64" s="9">
        <v>4</v>
      </c>
      <c r="B64" s="109">
        <v>45142</v>
      </c>
      <c r="C64" s="5" t="s">
        <v>1684</v>
      </c>
      <c r="D64" s="116" t="s">
        <v>1366</v>
      </c>
      <c r="E64" s="5" t="s">
        <v>1347</v>
      </c>
      <c r="F64" s="5" t="s">
        <v>1348</v>
      </c>
      <c r="G64" s="125" t="s">
        <v>136</v>
      </c>
      <c r="H64" s="9"/>
      <c r="I64" s="14" t="s">
        <v>1148</v>
      </c>
      <c r="J64" s="14" t="s">
        <v>1073</v>
      </c>
      <c r="K64" s="14" t="s">
        <v>1089</v>
      </c>
      <c r="L64" s="14" t="s">
        <v>1165</v>
      </c>
      <c r="M64" s="9"/>
      <c r="N64" s="155"/>
      <c r="O64" s="15"/>
      <c r="P64" s="15"/>
      <c r="Q64" s="15"/>
      <c r="R64" s="15"/>
      <c r="S64" s="15"/>
      <c r="T64" s="15"/>
      <c r="U64" s="15"/>
      <c r="V64" s="15"/>
      <c r="W64" s="15"/>
      <c r="X64" s="15"/>
      <c r="Y64" s="15"/>
      <c r="Z64" s="15"/>
      <c r="AA64" s="15"/>
      <c r="AB64" s="15"/>
      <c r="AC64" s="15"/>
      <c r="AD64" s="15"/>
      <c r="AE64" s="15"/>
      <c r="AF64" s="15"/>
    </row>
    <row r="65" spans="1:32" ht="13.5" customHeight="1">
      <c r="A65" s="9">
        <v>4</v>
      </c>
      <c r="B65" s="109">
        <v>45142</v>
      </c>
      <c r="C65" s="5" t="s">
        <v>1684</v>
      </c>
      <c r="D65" s="116" t="s">
        <v>1725</v>
      </c>
      <c r="E65" s="5" t="s">
        <v>1285</v>
      </c>
      <c r="F65" s="5" t="s">
        <v>1286</v>
      </c>
      <c r="G65" s="125" t="s">
        <v>1733</v>
      </c>
      <c r="H65" s="9">
        <v>94</v>
      </c>
      <c r="I65" s="14" t="s">
        <v>1114</v>
      </c>
      <c r="J65" s="14" t="s">
        <v>1073</v>
      </c>
      <c r="K65" s="14" t="s">
        <v>1089</v>
      </c>
      <c r="L65" s="14" t="s">
        <v>1108</v>
      </c>
      <c r="M65" s="9" t="s">
        <v>1128</v>
      </c>
      <c r="N65" s="155"/>
      <c r="O65" s="15"/>
      <c r="P65" s="15"/>
      <c r="Q65" s="15"/>
      <c r="R65" s="15"/>
      <c r="S65" s="15"/>
      <c r="T65" s="15"/>
      <c r="U65" s="15"/>
      <c r="V65" s="15"/>
      <c r="W65" s="15"/>
      <c r="X65" s="15"/>
      <c r="Y65" s="15"/>
      <c r="Z65" s="15"/>
      <c r="AA65" s="15"/>
      <c r="AB65" s="15"/>
      <c r="AC65" s="15"/>
      <c r="AD65" s="15"/>
      <c r="AE65" s="15"/>
      <c r="AF65" s="15"/>
    </row>
    <row r="66" spans="1:32" ht="13.5" customHeight="1">
      <c r="A66" s="9">
        <v>1</v>
      </c>
      <c r="B66" s="109">
        <v>45142</v>
      </c>
      <c r="C66" s="5" t="s">
        <v>1683</v>
      </c>
      <c r="D66" s="116" t="s">
        <v>1366</v>
      </c>
      <c r="E66" s="5" t="s">
        <v>1554</v>
      </c>
      <c r="F66" s="5" t="s">
        <v>1555</v>
      </c>
      <c r="G66" s="5" t="s">
        <v>345</v>
      </c>
      <c r="H66" s="9">
        <v>30</v>
      </c>
      <c r="I66" s="14" t="s">
        <v>1494</v>
      </c>
      <c r="J66" s="14" t="s">
        <v>1073</v>
      </c>
      <c r="K66" s="14" t="s">
        <v>1089</v>
      </c>
      <c r="L66" s="14" t="s">
        <v>1108</v>
      </c>
      <c r="M66" s="9"/>
      <c r="N66" s="155"/>
      <c r="O66" s="15"/>
      <c r="P66" s="15"/>
      <c r="Q66" s="15"/>
      <c r="R66" s="15"/>
      <c r="S66" s="15"/>
      <c r="T66" s="15"/>
      <c r="U66" s="15"/>
      <c r="V66" s="15"/>
      <c r="W66" s="15"/>
      <c r="X66" s="15"/>
      <c r="Y66" s="15"/>
      <c r="Z66" s="15"/>
      <c r="AA66" s="15"/>
      <c r="AB66" s="15"/>
      <c r="AC66" s="15"/>
      <c r="AD66" s="15"/>
      <c r="AE66" s="15"/>
      <c r="AF66" s="15"/>
    </row>
    <row r="67" spans="1:32" ht="13.5" customHeight="1">
      <c r="A67" s="9">
        <v>3</v>
      </c>
      <c r="B67" s="109">
        <v>45142</v>
      </c>
      <c r="C67" s="5" t="s">
        <v>1683</v>
      </c>
      <c r="D67" s="116" t="s">
        <v>1366</v>
      </c>
      <c r="E67" s="5" t="s">
        <v>1405</v>
      </c>
      <c r="F67" s="5" t="s">
        <v>1406</v>
      </c>
      <c r="G67" s="5" t="s">
        <v>156</v>
      </c>
      <c r="H67" s="9">
        <v>14</v>
      </c>
      <c r="I67" s="14" t="s">
        <v>1148</v>
      </c>
      <c r="J67" s="14" t="s">
        <v>1073</v>
      </c>
      <c r="K67" s="14" t="s">
        <v>1089</v>
      </c>
      <c r="L67" s="14" t="s">
        <v>1143</v>
      </c>
      <c r="M67" s="9"/>
      <c r="N67" s="155"/>
      <c r="O67" s="15"/>
      <c r="P67" s="15"/>
      <c r="Q67" s="15"/>
      <c r="R67" s="15"/>
      <c r="S67" s="15"/>
      <c r="T67" s="15"/>
      <c r="U67" s="15"/>
      <c r="V67" s="15"/>
      <c r="W67" s="15"/>
      <c r="X67" s="15"/>
      <c r="Y67" s="15"/>
      <c r="Z67" s="15"/>
      <c r="AA67" s="15"/>
      <c r="AB67" s="15"/>
      <c r="AC67" s="15"/>
      <c r="AD67" s="15"/>
      <c r="AE67" s="15"/>
      <c r="AF67" s="15"/>
    </row>
    <row r="68" spans="1:32" ht="13.5" customHeight="1">
      <c r="A68" s="9">
        <v>1</v>
      </c>
      <c r="B68" s="109">
        <v>45142</v>
      </c>
      <c r="C68" s="5" t="s">
        <v>1683</v>
      </c>
      <c r="D68" s="116" t="s">
        <v>1366</v>
      </c>
      <c r="E68" s="5" t="s">
        <v>1394</v>
      </c>
      <c r="F68" s="5" t="s">
        <v>1395</v>
      </c>
      <c r="G68" s="5" t="s">
        <v>225</v>
      </c>
      <c r="H68" s="9">
        <v>45</v>
      </c>
      <c r="I68" s="14" t="s">
        <v>1148</v>
      </c>
      <c r="J68" s="14" t="s">
        <v>1073</v>
      </c>
      <c r="K68" s="14" t="s">
        <v>1089</v>
      </c>
      <c r="L68" s="14" t="s">
        <v>1119</v>
      </c>
      <c r="M68" s="9"/>
      <c r="N68" s="155"/>
      <c r="O68" s="15"/>
      <c r="P68" s="15"/>
      <c r="Q68" s="15"/>
      <c r="R68" s="15"/>
      <c r="S68" s="15"/>
      <c r="T68" s="15"/>
      <c r="U68" s="15"/>
      <c r="V68" s="15"/>
      <c r="W68" s="15"/>
      <c r="X68" s="15"/>
      <c r="Y68" s="15"/>
      <c r="Z68" s="15"/>
      <c r="AA68" s="15"/>
      <c r="AB68" s="15"/>
      <c r="AC68" s="15"/>
      <c r="AD68" s="15"/>
      <c r="AE68" s="15"/>
      <c r="AF68" s="15"/>
    </row>
    <row r="69" spans="1:32" ht="13.5" customHeight="1">
      <c r="A69" s="9">
        <v>3</v>
      </c>
      <c r="B69" s="109">
        <v>45142</v>
      </c>
      <c r="C69" s="5" t="s">
        <v>1683</v>
      </c>
      <c r="D69" s="116" t="s">
        <v>1366</v>
      </c>
      <c r="E69" s="5" t="s">
        <v>1479</v>
      </c>
      <c r="F69" s="5" t="s">
        <v>1480</v>
      </c>
      <c r="G69" s="5" t="s">
        <v>338</v>
      </c>
      <c r="H69" s="9">
        <v>32</v>
      </c>
      <c r="I69" s="14" t="s">
        <v>1148</v>
      </c>
      <c r="J69" s="14" t="s">
        <v>1073</v>
      </c>
      <c r="K69" s="14" t="s">
        <v>1089</v>
      </c>
      <c r="L69" s="14" t="s">
        <v>1127</v>
      </c>
      <c r="M69" s="9"/>
      <c r="N69" s="155"/>
      <c r="O69" s="15"/>
      <c r="P69" s="15"/>
      <c r="Q69" s="15"/>
      <c r="R69" s="15"/>
      <c r="S69" s="15"/>
      <c r="T69" s="15"/>
      <c r="U69" s="15"/>
      <c r="V69" s="15"/>
      <c r="W69" s="15"/>
      <c r="X69" s="15"/>
      <c r="Y69" s="15"/>
      <c r="Z69" s="15"/>
      <c r="AA69" s="15"/>
      <c r="AB69" s="15"/>
      <c r="AC69" s="15"/>
      <c r="AD69" s="15"/>
      <c r="AE69" s="15"/>
      <c r="AF69" s="15"/>
    </row>
    <row r="70" spans="1:32" ht="13.5" customHeight="1">
      <c r="A70" s="9">
        <v>5</v>
      </c>
      <c r="B70" s="109">
        <v>45142</v>
      </c>
      <c r="C70" s="5" t="s">
        <v>1683</v>
      </c>
      <c r="D70" s="116" t="s">
        <v>1366</v>
      </c>
      <c r="E70" s="5" t="s">
        <v>1435</v>
      </c>
      <c r="F70" s="5" t="s">
        <v>1314</v>
      </c>
      <c r="G70" s="5" t="s">
        <v>226</v>
      </c>
      <c r="H70" s="9">
        <v>14</v>
      </c>
      <c r="I70" s="14" t="s">
        <v>1148</v>
      </c>
      <c r="J70" s="14" t="s">
        <v>1073</v>
      </c>
      <c r="K70" s="14" t="s">
        <v>1089</v>
      </c>
      <c r="L70" s="14" t="s">
        <v>1108</v>
      </c>
      <c r="M70" s="9"/>
      <c r="N70" s="155"/>
      <c r="O70" s="15"/>
      <c r="P70" s="15"/>
      <c r="Q70" s="15"/>
      <c r="R70" s="15"/>
      <c r="S70" s="15"/>
      <c r="T70" s="15"/>
      <c r="U70" s="15"/>
      <c r="V70" s="15"/>
      <c r="W70" s="15"/>
      <c r="X70" s="15"/>
      <c r="Y70" s="15"/>
      <c r="Z70" s="15"/>
      <c r="AA70" s="15"/>
      <c r="AB70" s="15"/>
      <c r="AC70" s="15"/>
      <c r="AD70" s="15"/>
      <c r="AE70" s="15"/>
      <c r="AF70" s="15"/>
    </row>
    <row r="71" spans="1:32" ht="13.5" customHeight="1">
      <c r="A71" s="9">
        <v>1</v>
      </c>
      <c r="B71" s="109">
        <v>45142</v>
      </c>
      <c r="C71" s="5" t="s">
        <v>1682</v>
      </c>
      <c r="D71" s="116" t="s">
        <v>1366</v>
      </c>
      <c r="E71" s="5" t="s">
        <v>1254</v>
      </c>
      <c r="F71" s="5" t="s">
        <v>1255</v>
      </c>
      <c r="G71" s="5" t="s">
        <v>149</v>
      </c>
      <c r="H71" s="9">
        <v>37</v>
      </c>
      <c r="I71" s="14" t="s">
        <v>1114</v>
      </c>
      <c r="J71" s="14" t="s">
        <v>1073</v>
      </c>
      <c r="K71" s="14" t="s">
        <v>1089</v>
      </c>
      <c r="L71" s="14" t="s">
        <v>1127</v>
      </c>
      <c r="M71" s="9" t="s">
        <v>1213</v>
      </c>
      <c r="N71" s="155"/>
      <c r="O71" s="15"/>
      <c r="P71" s="15"/>
      <c r="Q71" s="15"/>
      <c r="R71" s="15"/>
      <c r="S71" s="15"/>
      <c r="T71" s="15"/>
      <c r="U71" s="15"/>
      <c r="V71" s="15"/>
      <c r="W71" s="15"/>
      <c r="X71" s="15"/>
      <c r="Y71" s="15"/>
      <c r="Z71" s="15"/>
      <c r="AA71" s="15"/>
      <c r="AB71" s="15"/>
      <c r="AC71" s="15"/>
      <c r="AD71" s="15"/>
      <c r="AE71" s="15"/>
      <c r="AF71" s="15"/>
    </row>
    <row r="72" spans="1:32" ht="13.5" customHeight="1">
      <c r="A72" s="9">
        <v>3</v>
      </c>
      <c r="B72" s="109">
        <v>45142</v>
      </c>
      <c r="C72" s="5" t="s">
        <v>1682</v>
      </c>
      <c r="D72" s="116" t="s">
        <v>1366</v>
      </c>
      <c r="E72" s="5" t="s">
        <v>1146</v>
      </c>
      <c r="F72" s="125" t="s">
        <v>1147</v>
      </c>
      <c r="G72" s="5" t="s">
        <v>363</v>
      </c>
      <c r="H72" s="9"/>
      <c r="I72" s="14" t="s">
        <v>1148</v>
      </c>
      <c r="J72" s="14" t="s">
        <v>1073</v>
      </c>
      <c r="K72" s="14" t="s">
        <v>1089</v>
      </c>
      <c r="L72" s="14" t="s">
        <v>1121</v>
      </c>
      <c r="M72" s="9"/>
      <c r="N72" s="155"/>
      <c r="O72" s="15"/>
      <c r="P72" s="15"/>
      <c r="Q72" s="15"/>
      <c r="R72" s="15"/>
      <c r="S72" s="15"/>
      <c r="T72" s="15"/>
      <c r="U72" s="15"/>
      <c r="V72" s="15"/>
      <c r="W72" s="15"/>
      <c r="X72" s="15"/>
      <c r="Y72" s="15"/>
      <c r="Z72" s="15"/>
      <c r="AA72" s="15"/>
      <c r="AB72" s="15"/>
      <c r="AC72" s="15"/>
      <c r="AD72" s="15"/>
      <c r="AE72" s="15"/>
      <c r="AF72" s="15"/>
    </row>
    <row r="73" spans="1:32" ht="13.5" customHeight="1">
      <c r="A73" s="9">
        <v>4</v>
      </c>
      <c r="B73" s="109">
        <v>45142</v>
      </c>
      <c r="C73" s="5" t="s">
        <v>1682</v>
      </c>
      <c r="D73" s="116" t="s">
        <v>1366</v>
      </c>
      <c r="E73" s="5" t="s">
        <v>1149</v>
      </c>
      <c r="F73" s="5" t="s">
        <v>1150</v>
      </c>
      <c r="G73" s="5" t="s">
        <v>363</v>
      </c>
      <c r="H73" s="9">
        <v>64</v>
      </c>
      <c r="I73" s="14" t="s">
        <v>1114</v>
      </c>
      <c r="J73" s="14" t="s">
        <v>1073</v>
      </c>
      <c r="K73" s="14" t="s">
        <v>1089</v>
      </c>
      <c r="L73" s="14" t="s">
        <v>1121</v>
      </c>
      <c r="M73" s="9"/>
      <c r="N73" s="155"/>
      <c r="O73" s="15"/>
      <c r="P73" s="15"/>
      <c r="Q73" s="15"/>
      <c r="R73" s="15"/>
      <c r="S73" s="15"/>
      <c r="T73" s="15"/>
      <c r="U73" s="15"/>
      <c r="V73" s="15"/>
      <c r="W73" s="15"/>
      <c r="X73" s="15"/>
      <c r="Y73" s="15"/>
      <c r="Z73" s="15"/>
      <c r="AA73" s="15"/>
      <c r="AB73" s="15"/>
      <c r="AC73" s="15"/>
      <c r="AD73" s="15"/>
      <c r="AE73" s="15"/>
      <c r="AF73" s="15"/>
    </row>
    <row r="74" spans="1:32" ht="13.5" customHeight="1">
      <c r="A74" s="9">
        <v>2</v>
      </c>
      <c r="B74" s="109">
        <v>45142</v>
      </c>
      <c r="C74" s="5" t="s">
        <v>1682</v>
      </c>
      <c r="D74" s="116" t="s">
        <v>1366</v>
      </c>
      <c r="E74" s="5" t="s">
        <v>1251</v>
      </c>
      <c r="F74" s="5" t="s">
        <v>1252</v>
      </c>
      <c r="G74" s="5" t="s">
        <v>217</v>
      </c>
      <c r="H74" s="9">
        <v>44</v>
      </c>
      <c r="I74" s="14" t="s">
        <v>1114</v>
      </c>
      <c r="J74" s="14" t="s">
        <v>1073</v>
      </c>
      <c r="K74" s="14" t="s">
        <v>1089</v>
      </c>
      <c r="L74" s="14" t="s">
        <v>1127</v>
      </c>
      <c r="M74" s="9" t="s">
        <v>1128</v>
      </c>
      <c r="N74" s="156"/>
      <c r="O74" s="15"/>
      <c r="P74" s="15"/>
      <c r="Q74" s="15"/>
      <c r="R74" s="15"/>
      <c r="S74" s="15"/>
      <c r="T74" s="15"/>
      <c r="U74" s="15"/>
      <c r="V74" s="15"/>
      <c r="W74" s="15"/>
      <c r="X74" s="15"/>
      <c r="Y74" s="15"/>
      <c r="Z74" s="15"/>
      <c r="AA74" s="15"/>
      <c r="AB74" s="15"/>
      <c r="AC74" s="15"/>
      <c r="AD74" s="15"/>
      <c r="AE74" s="15"/>
      <c r="AF74" s="15"/>
    </row>
    <row r="75" spans="1:32">
      <c r="A75" s="111" t="s">
        <v>1077</v>
      </c>
      <c r="B75" s="112" t="s">
        <v>1078</v>
      </c>
      <c r="C75" s="113" t="s">
        <v>1079</v>
      </c>
      <c r="D75" s="114" t="s">
        <v>1080</v>
      </c>
      <c r="E75" s="131" t="s">
        <v>1686</v>
      </c>
      <c r="F75" s="113" t="s">
        <v>1081</v>
      </c>
      <c r="G75" s="113" t="s">
        <v>1813</v>
      </c>
      <c r="H75" s="115" t="s">
        <v>1082</v>
      </c>
      <c r="I75" s="114" t="s">
        <v>1083</v>
      </c>
      <c r="J75" s="114" t="s">
        <v>1084</v>
      </c>
      <c r="K75" s="114" t="s">
        <v>1085</v>
      </c>
      <c r="L75" s="114" t="s">
        <v>1680</v>
      </c>
      <c r="M75" s="114" t="s">
        <v>1086</v>
      </c>
      <c r="N75" s="114" t="s">
        <v>1087</v>
      </c>
      <c r="O75" s="13"/>
      <c r="P75" s="13"/>
      <c r="Q75" s="13"/>
      <c r="R75" s="13"/>
      <c r="S75" s="13"/>
      <c r="T75" s="13"/>
      <c r="U75" s="13"/>
      <c r="V75" s="13"/>
      <c r="W75" s="13"/>
      <c r="X75" s="13"/>
      <c r="Y75" s="13"/>
      <c r="Z75" s="13"/>
      <c r="AA75" s="13"/>
      <c r="AB75" s="13"/>
      <c r="AC75" s="13"/>
    </row>
    <row r="76" spans="1:32" ht="13.5" customHeight="1">
      <c r="A76" s="9">
        <v>3</v>
      </c>
      <c r="B76" s="109">
        <v>45145</v>
      </c>
      <c r="C76" s="5" t="s">
        <v>1684</v>
      </c>
      <c r="D76" s="116" t="s">
        <v>1366</v>
      </c>
      <c r="E76" s="5" t="s">
        <v>1196</v>
      </c>
      <c r="F76" s="5" t="s">
        <v>1171</v>
      </c>
      <c r="G76" s="125" t="s">
        <v>1734</v>
      </c>
      <c r="H76" s="9"/>
      <c r="I76" s="14" t="s">
        <v>1114</v>
      </c>
      <c r="J76" s="14" t="s">
        <v>1073</v>
      </c>
      <c r="K76" s="14" t="s">
        <v>1089</v>
      </c>
      <c r="L76" s="14" t="s">
        <v>1119</v>
      </c>
      <c r="M76" s="9"/>
      <c r="N76" s="154" t="s">
        <v>36</v>
      </c>
      <c r="O76" s="15"/>
      <c r="P76" s="15"/>
      <c r="Q76" s="15"/>
      <c r="R76" s="15"/>
      <c r="S76" s="15"/>
      <c r="T76" s="15"/>
      <c r="U76" s="15"/>
      <c r="V76" s="15"/>
      <c r="W76" s="15"/>
      <c r="X76" s="15"/>
      <c r="Y76" s="15"/>
      <c r="Z76" s="15"/>
      <c r="AA76" s="15"/>
      <c r="AB76" s="15"/>
      <c r="AC76" s="15"/>
      <c r="AD76" s="15"/>
      <c r="AE76" s="15"/>
      <c r="AF76" s="15"/>
    </row>
    <row r="77" spans="1:32" ht="24">
      <c r="A77" s="9">
        <v>3</v>
      </c>
      <c r="B77" s="109">
        <v>45145</v>
      </c>
      <c r="C77" s="5" t="s">
        <v>1684</v>
      </c>
      <c r="D77" s="116" t="s">
        <v>1366</v>
      </c>
      <c r="E77" s="5" t="s">
        <v>1196</v>
      </c>
      <c r="F77" s="5" t="s">
        <v>1171</v>
      </c>
      <c r="G77" s="142" t="s">
        <v>1735</v>
      </c>
      <c r="H77" s="9">
        <v>225</v>
      </c>
      <c r="I77" s="14" t="s">
        <v>1148</v>
      </c>
      <c r="J77" s="14" t="s">
        <v>1073</v>
      </c>
      <c r="K77" s="14" t="s">
        <v>1089</v>
      </c>
      <c r="L77" s="14" t="s">
        <v>1119</v>
      </c>
      <c r="M77" s="9"/>
      <c r="N77" s="155"/>
      <c r="O77" s="15"/>
      <c r="P77" s="15"/>
      <c r="Q77" s="15"/>
      <c r="R77" s="15"/>
      <c r="S77" s="15"/>
      <c r="T77" s="15"/>
      <c r="U77" s="15"/>
      <c r="V77" s="15"/>
      <c r="W77" s="15"/>
      <c r="X77" s="15"/>
      <c r="Y77" s="15"/>
      <c r="Z77" s="15"/>
      <c r="AA77" s="15"/>
      <c r="AB77" s="15"/>
      <c r="AC77" s="15"/>
      <c r="AD77" s="15"/>
      <c r="AE77" s="15"/>
      <c r="AF77" s="15"/>
    </row>
    <row r="78" spans="1:32" ht="13.5" customHeight="1">
      <c r="A78" s="9">
        <v>3</v>
      </c>
      <c r="B78" s="109">
        <v>45145</v>
      </c>
      <c r="C78" s="5" t="s">
        <v>1684</v>
      </c>
      <c r="D78" s="116" t="s">
        <v>1725</v>
      </c>
      <c r="E78" s="5" t="s">
        <v>1329</v>
      </c>
      <c r="F78" s="5" t="s">
        <v>1330</v>
      </c>
      <c r="G78" s="125" t="s">
        <v>1736</v>
      </c>
      <c r="H78" s="9">
        <v>62</v>
      </c>
      <c r="I78" s="14" t="s">
        <v>1114</v>
      </c>
      <c r="J78" s="14" t="s">
        <v>1073</v>
      </c>
      <c r="K78" s="14" t="s">
        <v>1089</v>
      </c>
      <c r="L78" s="14" t="s">
        <v>1143</v>
      </c>
      <c r="M78" s="9" t="s">
        <v>1128</v>
      </c>
      <c r="N78" s="155"/>
      <c r="O78" s="15"/>
      <c r="P78" s="15"/>
      <c r="Q78" s="15"/>
      <c r="R78" s="15"/>
      <c r="S78" s="15"/>
      <c r="T78" s="15"/>
      <c r="U78" s="15"/>
      <c r="V78" s="15"/>
      <c r="W78" s="15"/>
      <c r="X78" s="15"/>
      <c r="Y78" s="15"/>
      <c r="Z78" s="15"/>
      <c r="AA78" s="15"/>
      <c r="AB78" s="15"/>
      <c r="AC78" s="15"/>
      <c r="AD78" s="15"/>
      <c r="AE78" s="15"/>
      <c r="AF78" s="15"/>
    </row>
    <row r="79" spans="1:32" ht="13.5" customHeight="1">
      <c r="A79" s="9"/>
      <c r="B79" s="109">
        <v>45145</v>
      </c>
      <c r="C79" s="5" t="s">
        <v>1683</v>
      </c>
      <c r="D79" s="116" t="s">
        <v>1366</v>
      </c>
      <c r="E79" s="5" t="s">
        <v>1714</v>
      </c>
      <c r="F79" s="125" t="s">
        <v>1713</v>
      </c>
      <c r="G79" s="125" t="s">
        <v>307</v>
      </c>
      <c r="H79" s="9">
        <v>20</v>
      </c>
      <c r="I79" s="14"/>
      <c r="J79" s="14"/>
      <c r="K79" s="14"/>
      <c r="L79" s="14"/>
      <c r="M79" s="9"/>
      <c r="N79" s="155"/>
      <c r="O79" s="15"/>
      <c r="P79" s="15"/>
      <c r="Q79" s="15"/>
      <c r="R79" s="15"/>
      <c r="S79" s="15"/>
      <c r="T79" s="15"/>
      <c r="U79" s="15"/>
      <c r="V79" s="15"/>
      <c r="W79" s="15"/>
      <c r="X79" s="15"/>
      <c r="Y79" s="15"/>
      <c r="Z79" s="15"/>
      <c r="AA79" s="15"/>
      <c r="AB79" s="15"/>
      <c r="AC79" s="15"/>
      <c r="AD79" s="15"/>
      <c r="AE79" s="15"/>
      <c r="AF79" s="15"/>
    </row>
    <row r="80" spans="1:32" ht="13.5" customHeight="1">
      <c r="A80" s="9">
        <v>2</v>
      </c>
      <c r="B80" s="109">
        <v>45145</v>
      </c>
      <c r="C80" s="5" t="s">
        <v>1683</v>
      </c>
      <c r="D80" s="116" t="s">
        <v>1366</v>
      </c>
      <c r="E80" s="5" t="s">
        <v>1161</v>
      </c>
      <c r="F80" s="5" t="s">
        <v>1162</v>
      </c>
      <c r="G80" s="5" t="s">
        <v>186</v>
      </c>
      <c r="H80" s="9">
        <v>40</v>
      </c>
      <c r="I80" s="14" t="s">
        <v>1148</v>
      </c>
      <c r="J80" s="14" t="s">
        <v>1073</v>
      </c>
      <c r="K80" s="14" t="s">
        <v>1089</v>
      </c>
      <c r="L80" s="14" t="s">
        <v>1143</v>
      </c>
      <c r="M80" s="9"/>
      <c r="N80" s="155"/>
      <c r="O80" s="15"/>
      <c r="P80" s="15"/>
      <c r="Q80" s="15"/>
      <c r="R80" s="15"/>
      <c r="S80" s="15"/>
      <c r="T80" s="15"/>
      <c r="U80" s="15"/>
      <c r="V80" s="15"/>
      <c r="W80" s="15"/>
      <c r="X80" s="15"/>
      <c r="Y80" s="15"/>
      <c r="Z80" s="15"/>
      <c r="AA80" s="15"/>
      <c r="AB80" s="15"/>
      <c r="AC80" s="15"/>
      <c r="AD80" s="15"/>
      <c r="AE80" s="15"/>
      <c r="AF80" s="15"/>
    </row>
    <row r="81" spans="1:32" ht="13.5" customHeight="1">
      <c r="A81" s="9">
        <v>1</v>
      </c>
      <c r="B81" s="109">
        <v>45145</v>
      </c>
      <c r="C81" s="5" t="s">
        <v>1682</v>
      </c>
      <c r="D81" s="116" t="s">
        <v>1366</v>
      </c>
      <c r="E81" s="5" t="s">
        <v>1216</v>
      </c>
      <c r="F81" s="125" t="s">
        <v>1217</v>
      </c>
      <c r="G81" s="5" t="s">
        <v>363</v>
      </c>
      <c r="H81" s="9">
        <v>21</v>
      </c>
      <c r="I81" s="14" t="s">
        <v>1114</v>
      </c>
      <c r="J81" s="14" t="s">
        <v>1073</v>
      </c>
      <c r="K81" s="14" t="s">
        <v>1089</v>
      </c>
      <c r="L81" s="14" t="s">
        <v>1127</v>
      </c>
      <c r="M81" s="9" t="s">
        <v>1213</v>
      </c>
      <c r="N81" s="155"/>
      <c r="O81" s="15"/>
      <c r="P81" s="15"/>
      <c r="Q81" s="15"/>
      <c r="R81" s="15"/>
      <c r="S81" s="15"/>
      <c r="T81" s="15"/>
      <c r="U81" s="15"/>
      <c r="V81" s="15"/>
      <c r="W81" s="15"/>
      <c r="X81" s="15"/>
      <c r="Y81" s="15"/>
      <c r="Z81" s="15"/>
      <c r="AA81" s="15"/>
      <c r="AB81" s="15"/>
      <c r="AC81" s="15"/>
      <c r="AD81" s="15"/>
      <c r="AE81" s="15"/>
      <c r="AF81" s="15"/>
    </row>
    <row r="82" spans="1:32" ht="13.5" customHeight="1">
      <c r="A82" s="9">
        <v>2</v>
      </c>
      <c r="B82" s="109">
        <v>45145</v>
      </c>
      <c r="C82" s="5" t="s">
        <v>1682</v>
      </c>
      <c r="D82" s="116" t="s">
        <v>1190</v>
      </c>
      <c r="E82" s="5" t="s">
        <v>1464</v>
      </c>
      <c r="F82" s="5" t="s">
        <v>1239</v>
      </c>
      <c r="G82" s="125" t="s">
        <v>1738</v>
      </c>
      <c r="H82" s="9">
        <v>66</v>
      </c>
      <c r="I82" s="14" t="s">
        <v>1114</v>
      </c>
      <c r="J82" s="14" t="s">
        <v>1073</v>
      </c>
      <c r="K82" s="14" t="s">
        <v>1089</v>
      </c>
      <c r="L82" s="14" t="s">
        <v>1165</v>
      </c>
      <c r="M82" s="9"/>
      <c r="N82" s="155"/>
      <c r="O82" s="15"/>
      <c r="P82" s="15"/>
      <c r="Q82" s="15"/>
      <c r="R82" s="15"/>
      <c r="S82" s="15"/>
      <c r="T82" s="15"/>
      <c r="U82" s="15"/>
      <c r="V82" s="15"/>
      <c r="W82" s="15"/>
      <c r="X82" s="15"/>
      <c r="Y82" s="15"/>
      <c r="Z82" s="15"/>
      <c r="AA82" s="15"/>
      <c r="AB82" s="15"/>
      <c r="AC82" s="15"/>
      <c r="AD82" s="15"/>
      <c r="AE82" s="15"/>
      <c r="AF82" s="15"/>
    </row>
    <row r="83" spans="1:32" ht="13.5" customHeight="1">
      <c r="A83" s="9">
        <v>5</v>
      </c>
      <c r="B83" s="109">
        <v>45145</v>
      </c>
      <c r="C83" s="5" t="s">
        <v>1682</v>
      </c>
      <c r="D83" s="116" t="s">
        <v>1366</v>
      </c>
      <c r="E83" s="5" t="s">
        <v>1249</v>
      </c>
      <c r="F83" s="5" t="s">
        <v>1183</v>
      </c>
      <c r="G83" s="125" t="s">
        <v>238</v>
      </c>
      <c r="H83" s="9"/>
      <c r="I83" s="14" t="s">
        <v>1148</v>
      </c>
      <c r="J83" s="14" t="s">
        <v>1073</v>
      </c>
      <c r="K83" s="14" t="s">
        <v>1089</v>
      </c>
      <c r="L83" s="14" t="s">
        <v>1090</v>
      </c>
      <c r="M83" s="9"/>
      <c r="N83" s="155"/>
      <c r="O83" s="15"/>
      <c r="P83" s="15"/>
      <c r="Q83" s="15"/>
      <c r="R83" s="15"/>
      <c r="S83" s="15"/>
      <c r="T83" s="15"/>
      <c r="U83" s="15"/>
      <c r="V83" s="15"/>
      <c r="W83" s="15"/>
      <c r="X83" s="15"/>
      <c r="Y83" s="15"/>
      <c r="Z83" s="15"/>
      <c r="AA83" s="15"/>
      <c r="AB83" s="15"/>
      <c r="AC83" s="15"/>
      <c r="AD83" s="15"/>
      <c r="AE83" s="15"/>
      <c r="AF83" s="15"/>
    </row>
    <row r="84" spans="1:32" ht="13.5" customHeight="1">
      <c r="A84" s="9">
        <v>5</v>
      </c>
      <c r="B84" s="109">
        <v>45145</v>
      </c>
      <c r="C84" s="5" t="s">
        <v>1682</v>
      </c>
      <c r="D84" s="116" t="s">
        <v>1366</v>
      </c>
      <c r="E84" s="5" t="s">
        <v>1249</v>
      </c>
      <c r="F84" s="5" t="s">
        <v>1183</v>
      </c>
      <c r="G84" s="5" t="s">
        <v>999</v>
      </c>
      <c r="H84" s="9">
        <v>100</v>
      </c>
      <c r="I84" s="14" t="s">
        <v>1114</v>
      </c>
      <c r="J84" s="14" t="s">
        <v>1073</v>
      </c>
      <c r="K84" s="14" t="s">
        <v>1089</v>
      </c>
      <c r="L84" s="14" t="s">
        <v>1090</v>
      </c>
      <c r="M84" s="9"/>
      <c r="N84" s="155"/>
      <c r="O84" s="15"/>
      <c r="P84" s="15"/>
      <c r="Q84" s="15"/>
      <c r="R84" s="15"/>
      <c r="S84" s="15"/>
      <c r="T84" s="15"/>
      <c r="U84" s="15"/>
      <c r="V84" s="15"/>
      <c r="W84" s="15"/>
      <c r="X84" s="15"/>
      <c r="Y84" s="15"/>
      <c r="Z84" s="15"/>
      <c r="AA84" s="15"/>
      <c r="AB84" s="15"/>
      <c r="AC84" s="15"/>
      <c r="AD84" s="15"/>
      <c r="AE84" s="15"/>
      <c r="AF84" s="15"/>
    </row>
    <row r="85" spans="1:32" ht="13.5" customHeight="1">
      <c r="A85" s="9">
        <v>1</v>
      </c>
      <c r="B85" s="109">
        <v>45145</v>
      </c>
      <c r="C85" s="125" t="s">
        <v>1682</v>
      </c>
      <c r="D85" s="116" t="s">
        <v>1725</v>
      </c>
      <c r="E85" s="5" t="s">
        <v>1156</v>
      </c>
      <c r="F85" s="5" t="s">
        <v>1157</v>
      </c>
      <c r="G85" s="125" t="s">
        <v>1737</v>
      </c>
      <c r="H85" s="9"/>
      <c r="I85" s="14" t="s">
        <v>1148</v>
      </c>
      <c r="J85" s="14" t="s">
        <v>1073</v>
      </c>
      <c r="K85" s="14" t="s">
        <v>1089</v>
      </c>
      <c r="L85" s="14" t="s">
        <v>1121</v>
      </c>
      <c r="M85" s="9"/>
      <c r="N85" s="155"/>
      <c r="O85" s="15"/>
      <c r="P85" s="15"/>
      <c r="Q85" s="15"/>
      <c r="R85" s="15"/>
      <c r="S85" s="15"/>
      <c r="T85" s="15"/>
      <c r="U85" s="15"/>
      <c r="V85" s="15"/>
      <c r="W85" s="15"/>
      <c r="X85" s="15"/>
      <c r="Y85" s="15"/>
      <c r="Z85" s="15"/>
      <c r="AA85" s="15"/>
      <c r="AB85" s="15"/>
      <c r="AC85" s="15"/>
      <c r="AD85" s="15"/>
      <c r="AE85" s="15"/>
      <c r="AF85" s="15"/>
    </row>
    <row r="86" spans="1:32" ht="13.5" customHeight="1">
      <c r="A86" s="9">
        <v>2</v>
      </c>
      <c r="B86" s="109">
        <v>45145</v>
      </c>
      <c r="C86" s="125" t="s">
        <v>1682</v>
      </c>
      <c r="D86" s="116" t="s">
        <v>1725</v>
      </c>
      <c r="E86" s="5" t="s">
        <v>1156</v>
      </c>
      <c r="F86" s="5" t="s">
        <v>1157</v>
      </c>
      <c r="G86" s="5" t="s">
        <v>806</v>
      </c>
      <c r="H86" s="9">
        <v>69</v>
      </c>
      <c r="I86" s="14" t="s">
        <v>1114</v>
      </c>
      <c r="J86" s="14" t="s">
        <v>1073</v>
      </c>
      <c r="K86" s="14" t="s">
        <v>1089</v>
      </c>
      <c r="L86" s="14" t="s">
        <v>1121</v>
      </c>
      <c r="M86" s="9"/>
      <c r="N86" s="156"/>
      <c r="O86" s="15"/>
      <c r="P86" s="15"/>
      <c r="Q86" s="15"/>
      <c r="R86" s="15"/>
      <c r="S86" s="15"/>
      <c r="T86" s="15"/>
      <c r="U86" s="15"/>
      <c r="V86" s="15"/>
      <c r="W86" s="15"/>
      <c r="X86" s="15"/>
      <c r="Y86" s="15"/>
      <c r="Z86" s="15"/>
      <c r="AA86" s="15"/>
      <c r="AB86" s="15"/>
      <c r="AC86" s="15"/>
      <c r="AD86" s="15"/>
      <c r="AE86" s="15"/>
      <c r="AF86" s="15"/>
    </row>
    <row r="87" spans="1:32">
      <c r="A87" s="111" t="s">
        <v>1077</v>
      </c>
      <c r="B87" s="112" t="s">
        <v>1078</v>
      </c>
      <c r="C87" s="113" t="s">
        <v>1079</v>
      </c>
      <c r="D87" s="114" t="s">
        <v>1080</v>
      </c>
      <c r="E87" s="131" t="s">
        <v>1686</v>
      </c>
      <c r="F87" s="113" t="s">
        <v>1081</v>
      </c>
      <c r="G87" s="113" t="s">
        <v>1813</v>
      </c>
      <c r="H87" s="115" t="s">
        <v>1082</v>
      </c>
      <c r="I87" s="114" t="s">
        <v>1083</v>
      </c>
      <c r="J87" s="114" t="s">
        <v>1084</v>
      </c>
      <c r="K87" s="114" t="s">
        <v>1085</v>
      </c>
      <c r="L87" s="114" t="s">
        <v>1680</v>
      </c>
      <c r="M87" s="114" t="s">
        <v>1086</v>
      </c>
      <c r="N87" s="114" t="s">
        <v>1087</v>
      </c>
      <c r="O87" s="13"/>
      <c r="P87" s="13"/>
      <c r="Q87" s="13"/>
      <c r="R87" s="13"/>
      <c r="S87" s="13"/>
      <c r="T87" s="13"/>
      <c r="U87" s="13"/>
      <c r="V87" s="13"/>
      <c r="W87" s="13"/>
      <c r="X87" s="13"/>
      <c r="Y87" s="13"/>
      <c r="Z87" s="13"/>
      <c r="AA87" s="13"/>
      <c r="AB87" s="13"/>
      <c r="AC87" s="13"/>
    </row>
    <row r="88" spans="1:32" ht="13.5" customHeight="1">
      <c r="A88" s="9">
        <v>1</v>
      </c>
      <c r="B88" s="109">
        <v>45146</v>
      </c>
      <c r="C88" s="5" t="s">
        <v>1684</v>
      </c>
      <c r="D88" s="116" t="s">
        <v>1190</v>
      </c>
      <c r="E88" s="5" t="s">
        <v>1341</v>
      </c>
      <c r="F88" s="5" t="s">
        <v>1342</v>
      </c>
      <c r="G88" s="125" t="s">
        <v>157</v>
      </c>
      <c r="H88" s="9">
        <v>55</v>
      </c>
      <c r="I88" s="14" t="s">
        <v>1114</v>
      </c>
      <c r="J88" s="14" t="s">
        <v>1073</v>
      </c>
      <c r="K88" s="14" t="s">
        <v>1089</v>
      </c>
      <c r="L88" s="14" t="s">
        <v>1143</v>
      </c>
      <c r="M88" s="9" t="s">
        <v>1213</v>
      </c>
      <c r="N88" s="157" t="s">
        <v>228</v>
      </c>
      <c r="O88" s="15"/>
      <c r="P88" s="15"/>
      <c r="Q88" s="15"/>
      <c r="R88" s="15"/>
      <c r="S88" s="15"/>
      <c r="T88" s="15"/>
      <c r="U88" s="15"/>
      <c r="V88" s="15"/>
      <c r="W88" s="15"/>
      <c r="X88" s="15"/>
      <c r="Y88" s="15"/>
      <c r="Z88" s="15"/>
      <c r="AA88" s="15"/>
      <c r="AB88" s="15"/>
      <c r="AC88" s="15"/>
      <c r="AD88" s="15"/>
      <c r="AE88" s="15"/>
      <c r="AF88" s="15"/>
    </row>
    <row r="89" spans="1:32" ht="13.5" customHeight="1">
      <c r="A89" s="9">
        <v>2</v>
      </c>
      <c r="B89" s="109">
        <v>45146</v>
      </c>
      <c r="C89" s="5" t="s">
        <v>1684</v>
      </c>
      <c r="D89" s="116" t="s">
        <v>1725</v>
      </c>
      <c r="E89" s="5" t="s">
        <v>1256</v>
      </c>
      <c r="F89" s="5" t="s">
        <v>1257</v>
      </c>
      <c r="G89" s="5" t="s">
        <v>44</v>
      </c>
      <c r="H89" s="9"/>
      <c r="I89" s="14" t="s">
        <v>1148</v>
      </c>
      <c r="J89" s="14" t="s">
        <v>1073</v>
      </c>
      <c r="K89" s="14" t="s">
        <v>1089</v>
      </c>
      <c r="L89" s="14" t="s">
        <v>1090</v>
      </c>
      <c r="M89" s="9"/>
      <c r="N89" s="155"/>
      <c r="O89" s="15"/>
      <c r="P89" s="15"/>
      <c r="Q89" s="15"/>
      <c r="R89" s="15"/>
      <c r="S89" s="15"/>
      <c r="T89" s="15"/>
      <c r="U89" s="15"/>
      <c r="V89" s="15"/>
      <c r="W89" s="15"/>
      <c r="X89" s="15"/>
      <c r="Y89" s="15"/>
      <c r="Z89" s="15"/>
      <c r="AA89" s="15"/>
      <c r="AB89" s="15"/>
      <c r="AC89" s="15"/>
      <c r="AD89" s="15"/>
      <c r="AE89" s="15"/>
      <c r="AF89" s="15"/>
    </row>
    <row r="90" spans="1:32" ht="24">
      <c r="A90" s="9">
        <v>4</v>
      </c>
      <c r="B90" s="109">
        <v>45146</v>
      </c>
      <c r="C90" s="5" t="s">
        <v>1684</v>
      </c>
      <c r="D90" s="116" t="s">
        <v>1725</v>
      </c>
      <c r="E90" s="5" t="s">
        <v>1261</v>
      </c>
      <c r="F90" s="5" t="s">
        <v>1262</v>
      </c>
      <c r="G90" s="142" t="s">
        <v>1739</v>
      </c>
      <c r="H90" s="9">
        <v>93</v>
      </c>
      <c r="I90" s="14" t="s">
        <v>1114</v>
      </c>
      <c r="J90" s="14" t="s">
        <v>1073</v>
      </c>
      <c r="K90" s="14" t="s">
        <v>1089</v>
      </c>
      <c r="L90" s="14" t="s">
        <v>1119</v>
      </c>
      <c r="M90" s="9"/>
      <c r="N90" s="155"/>
      <c r="O90" s="15"/>
      <c r="P90" s="15"/>
      <c r="Q90" s="15"/>
      <c r="R90" s="15"/>
      <c r="S90" s="15"/>
      <c r="T90" s="15"/>
      <c r="U90" s="15"/>
      <c r="V90" s="15"/>
      <c r="W90" s="15"/>
      <c r="X90" s="15"/>
      <c r="Y90" s="15"/>
      <c r="Z90" s="15"/>
      <c r="AA90" s="15"/>
      <c r="AB90" s="15"/>
      <c r="AC90" s="15"/>
      <c r="AD90" s="15"/>
      <c r="AE90" s="15"/>
      <c r="AF90" s="15"/>
    </row>
    <row r="91" spans="1:32" ht="13.5" customHeight="1">
      <c r="A91" s="9">
        <v>2</v>
      </c>
      <c r="B91" s="109">
        <v>45146</v>
      </c>
      <c r="C91" s="5" t="s">
        <v>1684</v>
      </c>
      <c r="D91" s="116" t="s">
        <v>1366</v>
      </c>
      <c r="E91" s="5" t="s">
        <v>1343</v>
      </c>
      <c r="F91" s="5" t="s">
        <v>1344</v>
      </c>
      <c r="G91" s="5" t="s">
        <v>853</v>
      </c>
      <c r="H91" s="9">
        <v>10</v>
      </c>
      <c r="I91" s="14" t="s">
        <v>1114</v>
      </c>
      <c r="J91" s="14" t="s">
        <v>1073</v>
      </c>
      <c r="K91" s="14" t="s">
        <v>1106</v>
      </c>
      <c r="L91" s="14" t="s">
        <v>1172</v>
      </c>
      <c r="M91" s="9"/>
      <c r="N91" s="155"/>
      <c r="O91" s="15"/>
      <c r="P91" s="15"/>
      <c r="Q91" s="15"/>
      <c r="R91" s="15"/>
      <c r="S91" s="15"/>
      <c r="T91" s="15"/>
      <c r="U91" s="15"/>
      <c r="V91" s="15"/>
      <c r="W91" s="15"/>
      <c r="X91" s="15"/>
      <c r="Y91" s="15"/>
      <c r="Z91" s="15"/>
      <c r="AA91" s="15"/>
      <c r="AB91" s="15"/>
      <c r="AC91" s="15"/>
      <c r="AD91" s="15"/>
      <c r="AE91" s="15"/>
      <c r="AF91" s="15"/>
    </row>
    <row r="92" spans="1:32" ht="25.8" customHeight="1">
      <c r="A92" s="9">
        <v>2</v>
      </c>
      <c r="B92" s="109">
        <v>45146</v>
      </c>
      <c r="C92" s="5" t="s">
        <v>1684</v>
      </c>
      <c r="D92" s="116" t="s">
        <v>1366</v>
      </c>
      <c r="E92" s="5" t="s">
        <v>1343</v>
      </c>
      <c r="F92" s="5" t="s">
        <v>1344</v>
      </c>
      <c r="G92" s="142" t="s">
        <v>1742</v>
      </c>
      <c r="H92" s="9"/>
      <c r="I92" s="14" t="s">
        <v>1148</v>
      </c>
      <c r="J92" s="14" t="s">
        <v>1073</v>
      </c>
      <c r="K92" s="14" t="s">
        <v>1089</v>
      </c>
      <c r="L92" s="14" t="s">
        <v>1172</v>
      </c>
      <c r="M92" s="9"/>
      <c r="N92" s="155"/>
      <c r="O92" s="15"/>
      <c r="P92" s="15"/>
      <c r="Q92" s="15"/>
      <c r="R92" s="15"/>
      <c r="S92" s="15"/>
      <c r="T92" s="15"/>
      <c r="U92" s="15"/>
      <c r="V92" s="15"/>
      <c r="W92" s="15"/>
      <c r="X92" s="15"/>
      <c r="Y92" s="15"/>
      <c r="Z92" s="15"/>
      <c r="AA92" s="15"/>
      <c r="AB92" s="15"/>
      <c r="AC92" s="15"/>
      <c r="AD92" s="15"/>
      <c r="AE92" s="15"/>
      <c r="AF92" s="15"/>
    </row>
    <row r="93" spans="1:32" ht="24">
      <c r="A93" s="9">
        <v>2</v>
      </c>
      <c r="B93" s="109">
        <v>45146</v>
      </c>
      <c r="C93" s="5" t="s">
        <v>1684</v>
      </c>
      <c r="D93" s="116" t="s">
        <v>1366</v>
      </c>
      <c r="E93" s="5" t="s">
        <v>1343</v>
      </c>
      <c r="F93" s="5" t="s">
        <v>1344</v>
      </c>
      <c r="G93" s="142" t="s">
        <v>1728</v>
      </c>
      <c r="H93" s="9">
        <v>251</v>
      </c>
      <c r="I93" s="14" t="s">
        <v>1114</v>
      </c>
      <c r="J93" s="14" t="s">
        <v>1073</v>
      </c>
      <c r="K93" s="14" t="s">
        <v>1089</v>
      </c>
      <c r="L93" s="14" t="s">
        <v>1172</v>
      </c>
      <c r="M93" s="9"/>
      <c r="N93" s="155"/>
      <c r="O93" s="15"/>
      <c r="P93" s="15"/>
      <c r="Q93" s="15"/>
      <c r="R93" s="15"/>
      <c r="S93" s="15"/>
      <c r="T93" s="15"/>
      <c r="U93" s="15"/>
      <c r="V93" s="15"/>
      <c r="W93" s="15"/>
      <c r="X93" s="15"/>
      <c r="Y93" s="15"/>
      <c r="Z93" s="15"/>
      <c r="AA93" s="15"/>
      <c r="AB93" s="15"/>
      <c r="AC93" s="15"/>
      <c r="AD93" s="15"/>
      <c r="AE93" s="15"/>
      <c r="AF93" s="15"/>
    </row>
    <row r="94" spans="1:32" ht="13.5" customHeight="1">
      <c r="A94" s="9">
        <v>3</v>
      </c>
      <c r="B94" s="109">
        <v>45146</v>
      </c>
      <c r="C94" s="5" t="s">
        <v>1684</v>
      </c>
      <c r="D94" s="116" t="s">
        <v>1104</v>
      </c>
      <c r="E94" s="5" t="s">
        <v>1334</v>
      </c>
      <c r="F94" s="5" t="s">
        <v>1335</v>
      </c>
      <c r="G94" s="125" t="s">
        <v>1741</v>
      </c>
      <c r="H94" s="9">
        <v>101</v>
      </c>
      <c r="I94" s="14" t="s">
        <v>1114</v>
      </c>
      <c r="J94" s="14" t="s">
        <v>1073</v>
      </c>
      <c r="K94" s="14" t="s">
        <v>1089</v>
      </c>
      <c r="L94" s="14" t="s">
        <v>1143</v>
      </c>
      <c r="M94" s="9" t="s">
        <v>1128</v>
      </c>
      <c r="N94" s="155"/>
      <c r="O94" s="15"/>
      <c r="P94" s="15"/>
      <c r="Q94" s="15"/>
      <c r="R94" s="15"/>
      <c r="S94" s="15"/>
      <c r="T94" s="15"/>
      <c r="U94" s="15"/>
      <c r="V94" s="15"/>
      <c r="W94" s="15"/>
      <c r="X94" s="15"/>
      <c r="Y94" s="15"/>
      <c r="Z94" s="15"/>
      <c r="AA94" s="15"/>
      <c r="AB94" s="15"/>
      <c r="AC94" s="15"/>
      <c r="AD94" s="15"/>
      <c r="AE94" s="15"/>
      <c r="AF94" s="15"/>
    </row>
    <row r="95" spans="1:32" ht="24">
      <c r="A95" s="9">
        <v>4</v>
      </c>
      <c r="B95" s="109">
        <v>45146</v>
      </c>
      <c r="C95" s="5" t="s">
        <v>1684</v>
      </c>
      <c r="D95" s="116" t="s">
        <v>1235</v>
      </c>
      <c r="E95" s="5" t="s">
        <v>1552</v>
      </c>
      <c r="F95" s="5" t="s">
        <v>1553</v>
      </c>
      <c r="G95" s="142" t="s">
        <v>1740</v>
      </c>
      <c r="H95" s="9">
        <v>90</v>
      </c>
      <c r="I95" s="14" t="s">
        <v>1114</v>
      </c>
      <c r="J95" s="14" t="s">
        <v>1073</v>
      </c>
      <c r="K95" s="14" t="s">
        <v>1089</v>
      </c>
      <c r="L95" s="14" t="s">
        <v>1108</v>
      </c>
      <c r="M95" s="9" t="s">
        <v>1213</v>
      </c>
      <c r="N95" s="155"/>
      <c r="O95" s="15"/>
      <c r="P95" s="15"/>
      <c r="Q95" s="15"/>
      <c r="R95" s="15"/>
      <c r="S95" s="15"/>
      <c r="T95" s="15"/>
      <c r="U95" s="15"/>
      <c r="V95" s="15"/>
      <c r="W95" s="15"/>
      <c r="X95" s="15"/>
      <c r="Y95" s="15"/>
      <c r="Z95" s="15"/>
      <c r="AA95" s="15"/>
      <c r="AB95" s="15"/>
      <c r="AC95" s="15"/>
      <c r="AD95" s="15"/>
      <c r="AE95" s="15"/>
      <c r="AF95" s="15"/>
    </row>
    <row r="96" spans="1:32" ht="13.5" customHeight="1">
      <c r="A96" s="9">
        <v>1</v>
      </c>
      <c r="B96" s="109">
        <v>45146</v>
      </c>
      <c r="C96" s="5" t="s">
        <v>1684</v>
      </c>
      <c r="D96" s="116" t="s">
        <v>1191</v>
      </c>
      <c r="E96" s="5" t="s">
        <v>1178</v>
      </c>
      <c r="F96" s="5" t="s">
        <v>1179</v>
      </c>
      <c r="G96" s="5" t="s">
        <v>22</v>
      </c>
      <c r="H96" s="9">
        <v>64</v>
      </c>
      <c r="I96" s="14" t="s">
        <v>1114</v>
      </c>
      <c r="J96" s="14" t="s">
        <v>1073</v>
      </c>
      <c r="K96" s="14" t="s">
        <v>1089</v>
      </c>
      <c r="L96" s="14" t="s">
        <v>1143</v>
      </c>
      <c r="M96" s="9" t="s">
        <v>1128</v>
      </c>
      <c r="N96" s="155"/>
      <c r="O96" s="15"/>
      <c r="P96" s="15"/>
      <c r="Q96" s="15"/>
      <c r="R96" s="15"/>
      <c r="S96" s="15"/>
      <c r="T96" s="15"/>
      <c r="U96" s="15"/>
      <c r="V96" s="15"/>
      <c r="W96" s="15"/>
      <c r="X96" s="15"/>
      <c r="Y96" s="15"/>
      <c r="Z96" s="15"/>
      <c r="AA96" s="15"/>
      <c r="AB96" s="15"/>
      <c r="AC96" s="15"/>
      <c r="AD96" s="15"/>
      <c r="AE96" s="15"/>
      <c r="AF96" s="15"/>
    </row>
    <row r="97" spans="1:32" ht="13.5" customHeight="1">
      <c r="A97" s="9">
        <v>4</v>
      </c>
      <c r="B97" s="109">
        <v>45146</v>
      </c>
      <c r="C97" s="5" t="s">
        <v>1684</v>
      </c>
      <c r="D97" s="116" t="s">
        <v>1124</v>
      </c>
      <c r="E97" s="5" t="s">
        <v>1312</v>
      </c>
      <c r="F97" s="5" t="s">
        <v>1313</v>
      </c>
      <c r="G97" s="5" t="s">
        <v>201</v>
      </c>
      <c r="H97" s="9">
        <v>50</v>
      </c>
      <c r="I97" s="14" t="s">
        <v>1148</v>
      </c>
      <c r="J97" s="14" t="s">
        <v>1073</v>
      </c>
      <c r="K97" s="14" t="s">
        <v>1089</v>
      </c>
      <c r="L97" s="14" t="s">
        <v>1108</v>
      </c>
      <c r="M97" s="9"/>
      <c r="N97" s="155"/>
      <c r="O97" s="15"/>
      <c r="P97" s="15"/>
      <c r="Q97" s="15"/>
      <c r="R97" s="15"/>
      <c r="S97" s="15"/>
      <c r="T97" s="15"/>
      <c r="U97" s="15"/>
      <c r="V97" s="15"/>
      <c r="W97" s="15"/>
      <c r="X97" s="15"/>
      <c r="Y97" s="15"/>
      <c r="Z97" s="15"/>
      <c r="AA97" s="15"/>
      <c r="AB97" s="15"/>
      <c r="AC97" s="15"/>
      <c r="AD97" s="15"/>
      <c r="AE97" s="15"/>
      <c r="AF97" s="15"/>
    </row>
    <row r="98" spans="1:32" ht="13.5" customHeight="1">
      <c r="A98" s="9">
        <v>4</v>
      </c>
      <c r="B98" s="109">
        <v>45146</v>
      </c>
      <c r="C98" s="5" t="s">
        <v>1684</v>
      </c>
      <c r="D98" s="116" t="s">
        <v>1124</v>
      </c>
      <c r="E98" s="5" t="s">
        <v>1482</v>
      </c>
      <c r="F98" s="5" t="s">
        <v>1483</v>
      </c>
      <c r="G98" s="5" t="s">
        <v>256</v>
      </c>
      <c r="H98" s="9">
        <v>19</v>
      </c>
      <c r="I98" s="14" t="s">
        <v>1148</v>
      </c>
      <c r="J98" s="14" t="s">
        <v>1073</v>
      </c>
      <c r="K98" s="14" t="s">
        <v>1089</v>
      </c>
      <c r="L98" s="14" t="s">
        <v>1127</v>
      </c>
      <c r="M98" s="9"/>
      <c r="N98" s="155"/>
      <c r="O98" s="15"/>
      <c r="P98" s="15"/>
      <c r="Q98" s="15"/>
      <c r="R98" s="15"/>
      <c r="S98" s="15"/>
      <c r="T98" s="15"/>
      <c r="U98" s="15"/>
      <c r="V98" s="15"/>
      <c r="W98" s="15"/>
      <c r="X98" s="15"/>
      <c r="Y98" s="15"/>
      <c r="Z98" s="15"/>
      <c r="AA98" s="15"/>
      <c r="AB98" s="15"/>
      <c r="AC98" s="15"/>
      <c r="AD98" s="15"/>
      <c r="AE98" s="15"/>
      <c r="AF98" s="15"/>
    </row>
    <row r="99" spans="1:32" s="145" customFormat="1" ht="13.5" customHeight="1">
      <c r="A99" s="9"/>
      <c r="B99" s="109">
        <v>45146</v>
      </c>
      <c r="C99" s="5" t="s">
        <v>1683</v>
      </c>
      <c r="D99" s="116" t="s">
        <v>1366</v>
      </c>
      <c r="E99" s="5"/>
      <c r="F99" s="5" t="s">
        <v>1819</v>
      </c>
      <c r="G99" s="5" t="s">
        <v>1822</v>
      </c>
      <c r="H99" s="9">
        <v>30</v>
      </c>
      <c r="I99" s="14" t="s">
        <v>1820</v>
      </c>
      <c r="J99" s="14" t="s">
        <v>1073</v>
      </c>
      <c r="K99" s="14" t="s">
        <v>1089</v>
      </c>
      <c r="L99" s="14"/>
      <c r="M99" s="9"/>
      <c r="N99" s="155"/>
      <c r="O99" s="15"/>
      <c r="P99" s="15"/>
      <c r="Q99" s="15"/>
      <c r="R99" s="15"/>
      <c r="S99" s="15"/>
      <c r="T99" s="15"/>
      <c r="U99" s="15"/>
      <c r="V99" s="15"/>
      <c r="W99" s="15"/>
      <c r="X99" s="15"/>
      <c r="Y99" s="15"/>
      <c r="Z99" s="15"/>
      <c r="AA99" s="15"/>
      <c r="AB99" s="15"/>
      <c r="AC99" s="15"/>
      <c r="AD99" s="15"/>
      <c r="AE99" s="15"/>
      <c r="AF99" s="15"/>
    </row>
    <row r="100" spans="1:32" ht="13.5" customHeight="1">
      <c r="A100" s="9">
        <v>3</v>
      </c>
      <c r="B100" s="109">
        <v>45146</v>
      </c>
      <c r="C100" s="5" t="s">
        <v>1683</v>
      </c>
      <c r="D100" s="116" t="s">
        <v>1366</v>
      </c>
      <c r="E100" s="5" t="s">
        <v>1514</v>
      </c>
      <c r="F100" s="5" t="s">
        <v>1515</v>
      </c>
      <c r="G100" s="5" t="s">
        <v>307</v>
      </c>
      <c r="H100" s="9">
        <v>31</v>
      </c>
      <c r="I100" s="14" t="s">
        <v>1494</v>
      </c>
      <c r="J100" s="14" t="s">
        <v>1073</v>
      </c>
      <c r="K100" s="14" t="s">
        <v>1089</v>
      </c>
      <c r="L100" s="14" t="s">
        <v>1108</v>
      </c>
      <c r="M100" s="9"/>
      <c r="N100" s="155"/>
      <c r="O100" s="15"/>
      <c r="P100" s="15"/>
      <c r="Q100" s="15"/>
      <c r="R100" s="15"/>
      <c r="S100" s="15"/>
      <c r="T100" s="15"/>
      <c r="U100" s="15"/>
      <c r="V100" s="15"/>
      <c r="W100" s="15"/>
      <c r="X100" s="15"/>
      <c r="Y100" s="15"/>
      <c r="Z100" s="15"/>
      <c r="AA100" s="15"/>
      <c r="AB100" s="15"/>
      <c r="AC100" s="15"/>
      <c r="AD100" s="15"/>
      <c r="AE100" s="15"/>
      <c r="AF100" s="15"/>
    </row>
    <row r="101" spans="1:32" ht="13.5" customHeight="1">
      <c r="A101" s="9">
        <v>3</v>
      </c>
      <c r="B101" s="109">
        <v>45146</v>
      </c>
      <c r="C101" s="5" t="s">
        <v>1683</v>
      </c>
      <c r="D101" s="116" t="s">
        <v>1366</v>
      </c>
      <c r="E101" s="5" t="s">
        <v>1200</v>
      </c>
      <c r="F101" s="5" t="s">
        <v>1201</v>
      </c>
      <c r="G101" s="5" t="s">
        <v>84</v>
      </c>
      <c r="H101" s="9">
        <v>5</v>
      </c>
      <c r="I101" s="14" t="s">
        <v>1148</v>
      </c>
      <c r="J101" s="14" t="s">
        <v>1073</v>
      </c>
      <c r="K101" s="14" t="s">
        <v>1089</v>
      </c>
      <c r="L101" s="14" t="s">
        <v>1143</v>
      </c>
      <c r="M101" s="9"/>
      <c r="N101" s="155"/>
      <c r="O101" s="15"/>
      <c r="P101" s="15"/>
      <c r="Q101" s="15"/>
      <c r="R101" s="15"/>
      <c r="S101" s="15"/>
      <c r="T101" s="15"/>
      <c r="U101" s="15"/>
      <c r="V101" s="15"/>
      <c r="W101" s="15"/>
      <c r="X101" s="15"/>
      <c r="Y101" s="15"/>
      <c r="Z101" s="15"/>
      <c r="AA101" s="15"/>
      <c r="AB101" s="15"/>
      <c r="AC101" s="15"/>
      <c r="AD101" s="15"/>
      <c r="AE101" s="15"/>
      <c r="AF101" s="15"/>
    </row>
    <row r="102" spans="1:32" ht="13.5" customHeight="1">
      <c r="A102" s="9">
        <v>2</v>
      </c>
      <c r="B102" s="109">
        <v>45146</v>
      </c>
      <c r="C102" s="5" t="s">
        <v>1682</v>
      </c>
      <c r="D102" s="116" t="s">
        <v>1725</v>
      </c>
      <c r="E102" s="5" t="s">
        <v>1287</v>
      </c>
      <c r="F102" s="5" t="s">
        <v>1270</v>
      </c>
      <c r="G102" s="125" t="s">
        <v>1744</v>
      </c>
      <c r="H102" s="9">
        <v>68</v>
      </c>
      <c r="I102" s="14" t="s">
        <v>1114</v>
      </c>
      <c r="J102" s="14" t="s">
        <v>1073</v>
      </c>
      <c r="K102" s="14" t="s">
        <v>1089</v>
      </c>
      <c r="L102" s="14" t="s">
        <v>1121</v>
      </c>
      <c r="M102" s="9"/>
      <c r="N102" s="155"/>
      <c r="O102" s="15"/>
      <c r="P102" s="15"/>
      <c r="Q102" s="15"/>
      <c r="R102" s="15"/>
      <c r="S102" s="15"/>
      <c r="T102" s="15"/>
      <c r="U102" s="15"/>
      <c r="V102" s="15"/>
      <c r="W102" s="15"/>
      <c r="X102" s="15"/>
      <c r="Y102" s="15"/>
      <c r="Z102" s="15"/>
      <c r="AA102" s="15"/>
      <c r="AB102" s="15"/>
      <c r="AC102" s="15"/>
      <c r="AD102" s="15"/>
      <c r="AE102" s="15"/>
      <c r="AF102" s="15"/>
    </row>
    <row r="103" spans="1:32" ht="13.5" customHeight="1">
      <c r="A103" s="9">
        <v>3</v>
      </c>
      <c r="B103" s="109">
        <v>45146</v>
      </c>
      <c r="C103" s="5" t="s">
        <v>1682</v>
      </c>
      <c r="D103" s="116" t="s">
        <v>1725</v>
      </c>
      <c r="E103" s="5" t="s">
        <v>1125</v>
      </c>
      <c r="F103" s="5" t="s">
        <v>1126</v>
      </c>
      <c r="G103" s="5" t="s">
        <v>44</v>
      </c>
      <c r="H103" s="9">
        <v>34</v>
      </c>
      <c r="I103" s="14" t="s">
        <v>1114</v>
      </c>
      <c r="J103" s="14" t="s">
        <v>1073</v>
      </c>
      <c r="K103" s="14" t="s">
        <v>1089</v>
      </c>
      <c r="L103" s="14" t="s">
        <v>1127</v>
      </c>
      <c r="M103" s="9" t="s">
        <v>1128</v>
      </c>
      <c r="N103" s="155"/>
      <c r="O103" s="15"/>
      <c r="P103" s="15"/>
      <c r="Q103" s="15"/>
      <c r="R103" s="15"/>
      <c r="S103" s="15"/>
      <c r="T103" s="15"/>
      <c r="U103" s="15"/>
      <c r="V103" s="15"/>
      <c r="W103" s="15"/>
      <c r="X103" s="15"/>
      <c r="Y103" s="15"/>
      <c r="Z103" s="15"/>
      <c r="AA103" s="15"/>
      <c r="AB103" s="15"/>
      <c r="AC103" s="15"/>
      <c r="AD103" s="15"/>
      <c r="AE103" s="15"/>
      <c r="AF103" s="15"/>
    </row>
    <row r="104" spans="1:32" ht="13.5" customHeight="1">
      <c r="A104" s="9">
        <v>4</v>
      </c>
      <c r="B104" s="109">
        <v>45146</v>
      </c>
      <c r="C104" s="5" t="s">
        <v>1682</v>
      </c>
      <c r="D104" s="116" t="s">
        <v>1366</v>
      </c>
      <c r="E104" s="5" t="s">
        <v>1305</v>
      </c>
      <c r="F104" s="5" t="s">
        <v>1306</v>
      </c>
      <c r="G104" s="125" t="s">
        <v>1743</v>
      </c>
      <c r="H104" s="9">
        <v>63</v>
      </c>
      <c r="I104" s="14" t="s">
        <v>1148</v>
      </c>
      <c r="J104" s="14" t="s">
        <v>1073</v>
      </c>
      <c r="K104" s="14" t="s">
        <v>1089</v>
      </c>
      <c r="L104" s="14" t="s">
        <v>1165</v>
      </c>
      <c r="M104" s="9"/>
      <c r="N104" s="155"/>
      <c r="O104" s="15"/>
      <c r="P104" s="15"/>
      <c r="Q104" s="15"/>
      <c r="R104" s="15"/>
      <c r="S104" s="15"/>
      <c r="T104" s="15"/>
      <c r="U104" s="15"/>
      <c r="V104" s="15"/>
      <c r="W104" s="15"/>
      <c r="X104" s="15"/>
      <c r="Y104" s="15"/>
      <c r="Z104" s="15"/>
      <c r="AA104" s="15"/>
      <c r="AB104" s="15"/>
      <c r="AC104" s="15"/>
      <c r="AD104" s="15"/>
      <c r="AE104" s="15"/>
      <c r="AF104" s="15"/>
    </row>
    <row r="105" spans="1:32" ht="24">
      <c r="A105" s="9">
        <v>4</v>
      </c>
      <c r="B105" s="109">
        <v>45146</v>
      </c>
      <c r="C105" s="5" t="s">
        <v>1682</v>
      </c>
      <c r="D105" s="116" t="s">
        <v>1366</v>
      </c>
      <c r="E105" s="5" t="s">
        <v>1305</v>
      </c>
      <c r="F105" s="5" t="s">
        <v>1306</v>
      </c>
      <c r="G105" s="142" t="s">
        <v>1745</v>
      </c>
      <c r="H105" s="9">
        <v>142</v>
      </c>
      <c r="I105" s="14" t="s">
        <v>1114</v>
      </c>
      <c r="J105" s="14" t="s">
        <v>1073</v>
      </c>
      <c r="K105" s="14" t="s">
        <v>1089</v>
      </c>
      <c r="L105" s="14" t="s">
        <v>1165</v>
      </c>
      <c r="M105" s="9"/>
      <c r="N105" s="156"/>
      <c r="O105" s="15"/>
      <c r="P105" s="15"/>
      <c r="Q105" s="15"/>
      <c r="R105" s="15"/>
      <c r="S105" s="15"/>
      <c r="T105" s="15"/>
      <c r="U105" s="15"/>
      <c r="V105" s="15"/>
      <c r="W105" s="15"/>
      <c r="X105" s="15"/>
      <c r="Y105" s="15"/>
      <c r="Z105" s="15"/>
      <c r="AA105" s="15"/>
      <c r="AB105" s="15"/>
      <c r="AC105" s="15"/>
      <c r="AD105" s="15"/>
      <c r="AE105" s="15"/>
      <c r="AF105" s="15"/>
    </row>
    <row r="106" spans="1:32">
      <c r="A106" s="111" t="s">
        <v>1077</v>
      </c>
      <c r="B106" s="112" t="s">
        <v>1078</v>
      </c>
      <c r="C106" s="113" t="s">
        <v>1079</v>
      </c>
      <c r="D106" s="114" t="s">
        <v>1080</v>
      </c>
      <c r="E106" s="131" t="s">
        <v>1686</v>
      </c>
      <c r="F106" s="113" t="s">
        <v>1081</v>
      </c>
      <c r="G106" s="113" t="s">
        <v>1813</v>
      </c>
      <c r="H106" s="115" t="s">
        <v>1082</v>
      </c>
      <c r="I106" s="114" t="s">
        <v>1083</v>
      </c>
      <c r="J106" s="114" t="s">
        <v>1084</v>
      </c>
      <c r="K106" s="114" t="s">
        <v>1085</v>
      </c>
      <c r="L106" s="114" t="s">
        <v>1680</v>
      </c>
      <c r="M106" s="114" t="s">
        <v>1086</v>
      </c>
      <c r="N106" s="114" t="s">
        <v>1087</v>
      </c>
      <c r="O106" s="13"/>
      <c r="P106" s="13"/>
      <c r="Q106" s="13"/>
      <c r="R106" s="13"/>
      <c r="S106" s="13"/>
      <c r="T106" s="13"/>
      <c r="U106" s="13"/>
      <c r="V106" s="13"/>
      <c r="W106" s="13"/>
      <c r="X106" s="13"/>
      <c r="Y106" s="13"/>
      <c r="Z106" s="13"/>
      <c r="AA106" s="13"/>
      <c r="AB106" s="13"/>
      <c r="AC106" s="13"/>
    </row>
    <row r="107" spans="1:32" ht="13.5" customHeight="1">
      <c r="A107" s="9">
        <v>3</v>
      </c>
      <c r="B107" s="109">
        <v>45147</v>
      </c>
      <c r="C107" s="5" t="s">
        <v>1684</v>
      </c>
      <c r="D107" s="116" t="s">
        <v>1366</v>
      </c>
      <c r="E107" s="5" t="s">
        <v>1345</v>
      </c>
      <c r="F107" s="5" t="s">
        <v>1346</v>
      </c>
      <c r="G107" s="5" t="s">
        <v>276</v>
      </c>
      <c r="H107" s="9">
        <v>134</v>
      </c>
      <c r="I107" s="14" t="s">
        <v>1114</v>
      </c>
      <c r="J107" s="14" t="s">
        <v>1073</v>
      </c>
      <c r="K107" s="14" t="s">
        <v>1089</v>
      </c>
      <c r="L107" s="14" t="s">
        <v>1108</v>
      </c>
      <c r="M107" s="9" t="s">
        <v>1128</v>
      </c>
      <c r="N107" s="154" t="s">
        <v>228</v>
      </c>
      <c r="O107" s="15"/>
      <c r="P107" s="15"/>
      <c r="Q107" s="15"/>
      <c r="R107" s="15"/>
      <c r="S107" s="15"/>
      <c r="T107" s="15"/>
      <c r="U107" s="15"/>
      <c r="V107" s="15"/>
      <c r="W107" s="15"/>
      <c r="X107" s="15"/>
      <c r="Y107" s="15"/>
      <c r="Z107" s="15"/>
      <c r="AA107" s="15"/>
      <c r="AB107" s="15"/>
      <c r="AC107" s="15"/>
      <c r="AD107" s="15"/>
      <c r="AE107" s="15"/>
      <c r="AF107" s="15"/>
    </row>
    <row r="108" spans="1:32" ht="13.5" customHeight="1">
      <c r="A108" s="9">
        <v>4</v>
      </c>
      <c r="B108" s="109">
        <v>45147</v>
      </c>
      <c r="C108" s="5" t="s">
        <v>1684</v>
      </c>
      <c r="D108" s="116" t="s">
        <v>1366</v>
      </c>
      <c r="E108" s="5" t="s">
        <v>1315</v>
      </c>
      <c r="F108" s="5" t="s">
        <v>1316</v>
      </c>
      <c r="G108" s="5" t="s">
        <v>220</v>
      </c>
      <c r="H108" s="9">
        <v>52</v>
      </c>
      <c r="I108" s="14" t="s">
        <v>1114</v>
      </c>
      <c r="J108" s="14" t="s">
        <v>1073</v>
      </c>
      <c r="K108" s="14" t="s">
        <v>1089</v>
      </c>
      <c r="L108" s="14" t="s">
        <v>1143</v>
      </c>
      <c r="M108" s="9" t="s">
        <v>1128</v>
      </c>
      <c r="N108" s="155"/>
      <c r="O108" s="15"/>
      <c r="P108" s="15"/>
      <c r="Q108" s="15"/>
      <c r="R108" s="15"/>
      <c r="S108" s="15"/>
      <c r="T108" s="15"/>
      <c r="U108" s="15"/>
      <c r="V108" s="15"/>
      <c r="W108" s="15"/>
      <c r="X108" s="15"/>
      <c r="Y108" s="15"/>
      <c r="Z108" s="15"/>
      <c r="AA108" s="15"/>
      <c r="AB108" s="15"/>
      <c r="AC108" s="15"/>
      <c r="AD108" s="15"/>
      <c r="AE108" s="15"/>
      <c r="AF108" s="15"/>
    </row>
    <row r="109" spans="1:32" ht="13.5" customHeight="1">
      <c r="A109" s="9">
        <v>3</v>
      </c>
      <c r="B109" s="126">
        <v>45147</v>
      </c>
      <c r="C109" s="5" t="s">
        <v>1684</v>
      </c>
      <c r="D109" s="116" t="s">
        <v>1746</v>
      </c>
      <c r="E109" s="5" t="s">
        <v>1263</v>
      </c>
      <c r="F109" s="5" t="s">
        <v>1264</v>
      </c>
      <c r="G109" s="5" t="s">
        <v>371</v>
      </c>
      <c r="H109" s="9"/>
      <c r="I109" s="14" t="s">
        <v>1114</v>
      </c>
      <c r="J109" s="14" t="s">
        <v>1073</v>
      </c>
      <c r="K109" s="14" t="s">
        <v>1106</v>
      </c>
      <c r="L109" s="14" t="s">
        <v>1172</v>
      </c>
      <c r="M109" s="9"/>
      <c r="N109" s="155"/>
      <c r="O109" s="15"/>
      <c r="P109" s="15"/>
      <c r="Q109" s="15"/>
      <c r="R109" s="15"/>
      <c r="S109" s="15"/>
      <c r="T109" s="15"/>
      <c r="U109" s="15"/>
      <c r="V109" s="15"/>
      <c r="W109" s="15"/>
      <c r="X109" s="15"/>
      <c r="Y109" s="15"/>
      <c r="Z109" s="15"/>
      <c r="AA109" s="15"/>
      <c r="AB109" s="15"/>
      <c r="AC109" s="15"/>
      <c r="AD109" s="15"/>
      <c r="AE109" s="15"/>
      <c r="AF109" s="15"/>
    </row>
    <row r="110" spans="1:32">
      <c r="A110" s="129">
        <v>4</v>
      </c>
      <c r="B110" s="130">
        <v>45147</v>
      </c>
      <c r="C110" s="15" t="s">
        <v>1684</v>
      </c>
      <c r="D110" s="116" t="s">
        <v>1747</v>
      </c>
      <c r="E110" s="15" t="s">
        <v>1265</v>
      </c>
      <c r="F110" s="15" t="s">
        <v>1264</v>
      </c>
      <c r="G110" s="15" t="s">
        <v>44</v>
      </c>
      <c r="H110" s="129"/>
      <c r="I110" s="128" t="s">
        <v>1148</v>
      </c>
      <c r="J110" s="128" t="s">
        <v>1073</v>
      </c>
      <c r="K110" s="128" t="s">
        <v>1089</v>
      </c>
      <c r="L110" s="128" t="s">
        <v>1172</v>
      </c>
      <c r="M110" s="129"/>
      <c r="N110" s="155"/>
      <c r="O110" s="15"/>
    </row>
    <row r="111" spans="1:32" ht="13.5" customHeight="1">
      <c r="A111" s="9">
        <v>3</v>
      </c>
      <c r="B111" s="126">
        <v>45147</v>
      </c>
      <c r="C111" s="5" t="s">
        <v>1684</v>
      </c>
      <c r="D111" s="116" t="s">
        <v>1725</v>
      </c>
      <c r="E111" s="5" t="s">
        <v>1263</v>
      </c>
      <c r="F111" s="5" t="s">
        <v>1264</v>
      </c>
      <c r="G111" s="5" t="s">
        <v>44</v>
      </c>
      <c r="H111" s="9">
        <v>99</v>
      </c>
      <c r="I111" s="14" t="s">
        <v>1114</v>
      </c>
      <c r="J111" s="14" t="s">
        <v>1073</v>
      </c>
      <c r="K111" s="14" t="s">
        <v>1089</v>
      </c>
      <c r="L111" s="14" t="s">
        <v>1172</v>
      </c>
      <c r="M111" s="9"/>
      <c r="N111" s="155"/>
      <c r="O111" s="15"/>
      <c r="P111" s="15"/>
      <c r="Q111" s="15"/>
      <c r="R111" s="15"/>
      <c r="S111" s="15"/>
      <c r="T111" s="15"/>
      <c r="U111" s="15"/>
      <c r="V111" s="15"/>
      <c r="W111" s="15"/>
      <c r="X111" s="15"/>
      <c r="Y111" s="15"/>
      <c r="Z111" s="15"/>
      <c r="AA111" s="15"/>
      <c r="AB111" s="15"/>
      <c r="AC111" s="15"/>
      <c r="AD111" s="15"/>
      <c r="AE111" s="15"/>
      <c r="AF111" s="15"/>
    </row>
    <row r="112" spans="1:32" ht="13.5" customHeight="1">
      <c r="A112" s="9">
        <v>2</v>
      </c>
      <c r="B112" s="109">
        <v>45147</v>
      </c>
      <c r="C112" s="5" t="s">
        <v>1683</v>
      </c>
      <c r="D112" s="116" t="s">
        <v>1366</v>
      </c>
      <c r="E112" s="5" t="s">
        <v>1259</v>
      </c>
      <c r="F112" s="5" t="s">
        <v>1260</v>
      </c>
      <c r="G112" s="5" t="s">
        <v>44</v>
      </c>
      <c r="H112" s="9">
        <v>26</v>
      </c>
      <c r="I112" s="14" t="s">
        <v>1148</v>
      </c>
      <c r="J112" s="14" t="s">
        <v>1073</v>
      </c>
      <c r="K112" s="14" t="s">
        <v>1089</v>
      </c>
      <c r="L112" s="14" t="s">
        <v>1119</v>
      </c>
      <c r="M112" s="9"/>
      <c r="N112" s="155"/>
      <c r="O112" s="15"/>
      <c r="P112" s="15"/>
      <c r="Q112" s="15"/>
      <c r="R112" s="15"/>
      <c r="S112" s="15"/>
      <c r="T112" s="15"/>
      <c r="U112" s="15"/>
      <c r="V112" s="15"/>
      <c r="W112" s="15"/>
      <c r="X112" s="15"/>
      <c r="Y112" s="15"/>
      <c r="Z112" s="15"/>
      <c r="AA112" s="15"/>
      <c r="AB112" s="15"/>
      <c r="AC112" s="15"/>
      <c r="AD112" s="15"/>
      <c r="AE112" s="15"/>
      <c r="AF112" s="15"/>
    </row>
    <row r="113" spans="1:32" ht="13.5" customHeight="1">
      <c r="A113" s="9">
        <v>2</v>
      </c>
      <c r="B113" s="109">
        <v>45147</v>
      </c>
      <c r="C113" s="5" t="s">
        <v>1683</v>
      </c>
      <c r="D113" s="116" t="s">
        <v>1366</v>
      </c>
      <c r="E113" s="5" t="s">
        <v>1492</v>
      </c>
      <c r="F113" s="5" t="s">
        <v>1493</v>
      </c>
      <c r="G113" s="5" t="s">
        <v>277</v>
      </c>
      <c r="H113" s="9">
        <v>30</v>
      </c>
      <c r="I113" s="14" t="s">
        <v>1494</v>
      </c>
      <c r="J113" s="14" t="s">
        <v>1073</v>
      </c>
      <c r="K113" s="14" t="s">
        <v>1089</v>
      </c>
      <c r="L113" s="14" t="s">
        <v>1108</v>
      </c>
      <c r="M113" s="9"/>
      <c r="N113" s="155"/>
      <c r="O113" s="15"/>
      <c r="P113" s="15"/>
      <c r="Q113" s="15"/>
      <c r="R113" s="15"/>
      <c r="S113" s="15"/>
      <c r="T113" s="15"/>
      <c r="U113" s="15"/>
      <c r="V113" s="15"/>
      <c r="W113" s="15"/>
      <c r="X113" s="15"/>
      <c r="Y113" s="15"/>
      <c r="Z113" s="15"/>
      <c r="AA113" s="15"/>
      <c r="AB113" s="15"/>
      <c r="AC113" s="15"/>
      <c r="AD113" s="15"/>
      <c r="AE113" s="15"/>
      <c r="AF113" s="15"/>
    </row>
    <row r="114" spans="1:32" ht="13.5" customHeight="1">
      <c r="A114" s="9">
        <v>3</v>
      </c>
      <c r="B114" s="109">
        <v>45147</v>
      </c>
      <c r="C114" s="5" t="s">
        <v>1683</v>
      </c>
      <c r="D114" s="116" t="s">
        <v>1366</v>
      </c>
      <c r="E114" s="5" t="s">
        <v>1283</v>
      </c>
      <c r="F114" s="5" t="s">
        <v>1284</v>
      </c>
      <c r="G114" s="5" t="s">
        <v>58</v>
      </c>
      <c r="H114" s="9">
        <v>12</v>
      </c>
      <c r="I114" s="14" t="s">
        <v>1148</v>
      </c>
      <c r="J114" s="14" t="s">
        <v>1073</v>
      </c>
      <c r="K114" s="14" t="s">
        <v>1089</v>
      </c>
      <c r="L114" s="14" t="s">
        <v>1127</v>
      </c>
      <c r="M114" s="9"/>
      <c r="N114" s="155"/>
      <c r="O114" s="15"/>
      <c r="P114" s="15"/>
      <c r="Q114" s="15"/>
      <c r="R114" s="15"/>
      <c r="S114" s="15"/>
      <c r="T114" s="15"/>
      <c r="U114" s="15"/>
      <c r="V114" s="15"/>
      <c r="W114" s="15"/>
      <c r="X114" s="15"/>
      <c r="Y114" s="15"/>
      <c r="Z114" s="15"/>
      <c r="AA114" s="15"/>
      <c r="AB114" s="15"/>
      <c r="AC114" s="15"/>
      <c r="AD114" s="15"/>
      <c r="AE114" s="15"/>
      <c r="AF114" s="15"/>
    </row>
    <row r="115" spans="1:32" ht="13.5" customHeight="1">
      <c r="A115" s="9">
        <v>1</v>
      </c>
      <c r="B115" s="109">
        <v>45147</v>
      </c>
      <c r="C115" s="5" t="s">
        <v>1682</v>
      </c>
      <c r="D115" s="116" t="s">
        <v>1366</v>
      </c>
      <c r="E115" s="5" t="s">
        <v>1231</v>
      </c>
      <c r="F115" s="5" t="s">
        <v>1232</v>
      </c>
      <c r="G115" s="5" t="s">
        <v>150</v>
      </c>
      <c r="H115" s="9">
        <v>64</v>
      </c>
      <c r="I115" s="14" t="s">
        <v>1114</v>
      </c>
      <c r="J115" s="14" t="s">
        <v>1073</v>
      </c>
      <c r="K115" s="14" t="s">
        <v>1089</v>
      </c>
      <c r="L115" s="14" t="s">
        <v>1127</v>
      </c>
      <c r="M115" s="9" t="s">
        <v>1128</v>
      </c>
      <c r="N115" s="155"/>
      <c r="P115" s="15"/>
      <c r="Q115" s="15"/>
      <c r="R115" s="15"/>
      <c r="S115" s="15"/>
      <c r="T115" s="15"/>
      <c r="U115" s="15"/>
      <c r="V115" s="15"/>
      <c r="W115" s="15"/>
      <c r="X115" s="15"/>
      <c r="Y115" s="15"/>
      <c r="Z115" s="15"/>
      <c r="AA115" s="15"/>
      <c r="AB115" s="15"/>
      <c r="AC115" s="15"/>
      <c r="AD115" s="15"/>
      <c r="AE115" s="15"/>
      <c r="AF115" s="15"/>
    </row>
    <row r="116" spans="1:32" ht="13.5" customHeight="1">
      <c r="A116" s="9">
        <v>4</v>
      </c>
      <c r="B116" s="109">
        <v>45147</v>
      </c>
      <c r="C116" s="5" t="s">
        <v>1682</v>
      </c>
      <c r="D116" s="116" t="s">
        <v>1366</v>
      </c>
      <c r="E116" s="5" t="s">
        <v>1186</v>
      </c>
      <c r="F116" s="5" t="s">
        <v>1107</v>
      </c>
      <c r="G116" s="125" t="s">
        <v>238</v>
      </c>
      <c r="H116" s="9"/>
      <c r="I116" s="14" t="s">
        <v>1114</v>
      </c>
      <c r="J116" s="14" t="s">
        <v>1073</v>
      </c>
      <c r="K116" s="14" t="s">
        <v>1106</v>
      </c>
      <c r="L116" s="14" t="s">
        <v>1121</v>
      </c>
      <c r="M116" s="9"/>
      <c r="N116" s="155"/>
      <c r="O116" s="15"/>
      <c r="P116" s="15"/>
      <c r="Q116" s="15"/>
      <c r="R116" s="15"/>
      <c r="S116" s="15"/>
      <c r="T116" s="15"/>
      <c r="U116" s="15"/>
      <c r="V116" s="15"/>
      <c r="W116" s="15"/>
      <c r="X116" s="15"/>
      <c r="Y116" s="15"/>
      <c r="Z116" s="15"/>
      <c r="AA116" s="15"/>
      <c r="AB116" s="15"/>
      <c r="AC116" s="15"/>
      <c r="AD116" s="15"/>
      <c r="AE116" s="15"/>
      <c r="AF116" s="15"/>
    </row>
    <row r="117" spans="1:32" ht="13.5" customHeight="1">
      <c r="A117" s="9">
        <v>4</v>
      </c>
      <c r="B117" s="109">
        <v>45147</v>
      </c>
      <c r="C117" s="5" t="s">
        <v>1682</v>
      </c>
      <c r="D117" s="116" t="s">
        <v>1366</v>
      </c>
      <c r="E117" s="5" t="s">
        <v>1186</v>
      </c>
      <c r="F117" s="5" t="s">
        <v>1107</v>
      </c>
      <c r="G117" s="125" t="s">
        <v>1732</v>
      </c>
      <c r="H117" s="9"/>
      <c r="I117" s="14" t="s">
        <v>1148</v>
      </c>
      <c r="J117" s="14" t="s">
        <v>1073</v>
      </c>
      <c r="K117" s="14" t="s">
        <v>1089</v>
      </c>
      <c r="L117" s="14" t="s">
        <v>1121</v>
      </c>
      <c r="M117" s="9"/>
      <c r="N117" s="155"/>
      <c r="O117" s="15"/>
      <c r="P117" s="15"/>
      <c r="Q117" s="15"/>
      <c r="R117" s="15"/>
      <c r="S117" s="15"/>
      <c r="T117" s="15"/>
      <c r="U117" s="15"/>
      <c r="V117" s="15"/>
      <c r="W117" s="15"/>
      <c r="X117" s="15"/>
      <c r="Y117" s="15"/>
      <c r="Z117" s="15"/>
      <c r="AA117" s="15"/>
      <c r="AB117" s="15"/>
      <c r="AC117" s="15"/>
      <c r="AD117" s="15"/>
      <c r="AE117" s="15"/>
      <c r="AF117" s="15"/>
    </row>
    <row r="118" spans="1:32" ht="13.5" customHeight="1">
      <c r="A118" s="9">
        <v>4</v>
      </c>
      <c r="B118" s="109">
        <v>45147</v>
      </c>
      <c r="C118" s="5" t="s">
        <v>1682</v>
      </c>
      <c r="D118" s="116" t="s">
        <v>1366</v>
      </c>
      <c r="E118" s="5" t="s">
        <v>1186</v>
      </c>
      <c r="F118" s="5" t="s">
        <v>1107</v>
      </c>
      <c r="G118" s="5" t="s">
        <v>355</v>
      </c>
      <c r="H118" s="9">
        <v>141</v>
      </c>
      <c r="I118" s="14" t="s">
        <v>1114</v>
      </c>
      <c r="J118" s="14" t="s">
        <v>1073</v>
      </c>
      <c r="K118" s="14" t="s">
        <v>1089</v>
      </c>
      <c r="L118" s="14" t="s">
        <v>1121</v>
      </c>
      <c r="M118" s="9"/>
      <c r="N118" s="155"/>
      <c r="O118" s="15"/>
      <c r="P118" s="15"/>
      <c r="Q118" s="15"/>
      <c r="R118" s="15"/>
      <c r="S118" s="15"/>
      <c r="T118" s="15"/>
      <c r="U118" s="15"/>
      <c r="V118" s="15"/>
      <c r="W118" s="15"/>
      <c r="X118" s="15"/>
      <c r="Y118" s="15"/>
      <c r="Z118" s="15"/>
      <c r="AA118" s="15"/>
      <c r="AB118" s="15"/>
      <c r="AC118" s="15"/>
      <c r="AD118" s="15"/>
      <c r="AE118" s="15"/>
      <c r="AF118" s="15"/>
    </row>
    <row r="119" spans="1:32" ht="13.5" customHeight="1">
      <c r="A119" s="9">
        <v>3</v>
      </c>
      <c r="B119" s="109">
        <v>45147</v>
      </c>
      <c r="C119" s="5" t="s">
        <v>1682</v>
      </c>
      <c r="D119" s="116" t="s">
        <v>1366</v>
      </c>
      <c r="E119" s="5" t="s">
        <v>1224</v>
      </c>
      <c r="F119" s="5" t="s">
        <v>1225</v>
      </c>
      <c r="G119" s="5" t="s">
        <v>953</v>
      </c>
      <c r="H119" s="9"/>
      <c r="I119" s="14" t="s">
        <v>1148</v>
      </c>
      <c r="J119" s="14" t="s">
        <v>1073</v>
      </c>
      <c r="K119" s="14" t="s">
        <v>1089</v>
      </c>
      <c r="L119" s="14" t="s">
        <v>1165</v>
      </c>
      <c r="M119" s="9"/>
      <c r="N119" s="155"/>
      <c r="O119" s="15"/>
      <c r="P119" s="15"/>
      <c r="Q119" s="15"/>
      <c r="R119" s="15"/>
      <c r="S119" s="15"/>
      <c r="T119" s="15"/>
      <c r="U119" s="15"/>
      <c r="V119" s="15"/>
      <c r="W119" s="15"/>
      <c r="X119" s="15"/>
      <c r="Y119" s="15"/>
      <c r="Z119" s="15"/>
      <c r="AA119" s="15"/>
      <c r="AB119" s="15"/>
      <c r="AC119" s="15"/>
      <c r="AD119" s="15"/>
      <c r="AE119" s="15"/>
      <c r="AF119" s="15"/>
    </row>
    <row r="120" spans="1:32" ht="13.5" customHeight="1">
      <c r="A120" s="9">
        <v>2</v>
      </c>
      <c r="B120" s="109">
        <v>45147</v>
      </c>
      <c r="C120" s="5" t="s">
        <v>1682</v>
      </c>
      <c r="D120" s="116" t="s">
        <v>1366</v>
      </c>
      <c r="E120" s="5" t="s">
        <v>1224</v>
      </c>
      <c r="F120" s="5" t="s">
        <v>1225</v>
      </c>
      <c r="G120" s="5" t="s">
        <v>953</v>
      </c>
      <c r="H120" s="9">
        <v>80</v>
      </c>
      <c r="I120" s="14" t="s">
        <v>1114</v>
      </c>
      <c r="J120" s="14" t="s">
        <v>1073</v>
      </c>
      <c r="K120" s="14" t="s">
        <v>1089</v>
      </c>
      <c r="L120" s="14" t="s">
        <v>1165</v>
      </c>
      <c r="M120" s="9"/>
      <c r="N120" s="156"/>
      <c r="O120" s="15"/>
      <c r="P120" s="15"/>
      <c r="Q120" s="15"/>
      <c r="R120" s="15"/>
      <c r="S120" s="15"/>
      <c r="T120" s="15"/>
      <c r="U120" s="15"/>
      <c r="V120" s="15"/>
      <c r="W120" s="15"/>
      <c r="X120" s="15"/>
      <c r="Y120" s="15"/>
      <c r="Z120" s="15"/>
      <c r="AA120" s="15"/>
      <c r="AB120" s="15"/>
      <c r="AC120" s="15"/>
      <c r="AD120" s="15"/>
      <c r="AE120" s="15"/>
      <c r="AF120" s="15"/>
    </row>
    <row r="121" spans="1:32">
      <c r="A121" s="111" t="s">
        <v>1077</v>
      </c>
      <c r="B121" s="112" t="s">
        <v>1078</v>
      </c>
      <c r="C121" s="113" t="s">
        <v>1079</v>
      </c>
      <c r="D121" s="114" t="s">
        <v>1080</v>
      </c>
      <c r="E121" s="131" t="s">
        <v>1686</v>
      </c>
      <c r="F121" s="113" t="s">
        <v>1081</v>
      </c>
      <c r="G121" s="113" t="s">
        <v>1813</v>
      </c>
      <c r="H121" s="115" t="s">
        <v>1082</v>
      </c>
      <c r="I121" s="114" t="s">
        <v>1083</v>
      </c>
      <c r="J121" s="114" t="s">
        <v>1084</v>
      </c>
      <c r="K121" s="114" t="s">
        <v>1085</v>
      </c>
      <c r="L121" s="114" t="s">
        <v>1680</v>
      </c>
      <c r="M121" s="114" t="s">
        <v>1086</v>
      </c>
      <c r="N121" s="114" t="s">
        <v>1087</v>
      </c>
      <c r="O121" s="13"/>
      <c r="P121" s="13"/>
      <c r="Q121" s="13"/>
      <c r="R121" s="13"/>
      <c r="S121" s="13"/>
      <c r="T121" s="13"/>
      <c r="U121" s="13"/>
      <c r="V121" s="13"/>
      <c r="W121" s="13"/>
      <c r="X121" s="13"/>
      <c r="Y121" s="13"/>
      <c r="Z121" s="13"/>
      <c r="AA121" s="13"/>
      <c r="AB121" s="13"/>
      <c r="AC121" s="13"/>
    </row>
    <row r="122" spans="1:32" ht="13.5" customHeight="1">
      <c r="A122" s="9">
        <v>3</v>
      </c>
      <c r="B122" s="126">
        <v>45148</v>
      </c>
      <c r="C122" s="5" t="s">
        <v>1684</v>
      </c>
      <c r="D122" s="116" t="s">
        <v>1366</v>
      </c>
      <c r="E122" s="5" t="s">
        <v>1277</v>
      </c>
      <c r="F122" s="5" t="s">
        <v>1278</v>
      </c>
      <c r="G122" s="125" t="s">
        <v>1748</v>
      </c>
      <c r="H122" s="9"/>
      <c r="I122" s="14" t="s">
        <v>1148</v>
      </c>
      <c r="J122" s="14" t="s">
        <v>1073</v>
      </c>
      <c r="K122" s="14" t="s">
        <v>1089</v>
      </c>
      <c r="L122" s="14" t="s">
        <v>1108</v>
      </c>
      <c r="M122" s="9"/>
      <c r="N122" s="154" t="s">
        <v>36</v>
      </c>
      <c r="O122" s="15"/>
      <c r="P122" s="15"/>
      <c r="Q122" s="15"/>
      <c r="R122" s="15"/>
      <c r="S122" s="15"/>
      <c r="T122" s="15"/>
      <c r="U122" s="15"/>
      <c r="V122" s="15"/>
      <c r="W122" s="15"/>
      <c r="X122" s="15"/>
      <c r="Y122" s="15"/>
      <c r="Z122" s="15"/>
      <c r="AA122" s="15"/>
      <c r="AB122" s="15"/>
      <c r="AC122" s="15"/>
      <c r="AD122" s="15"/>
      <c r="AE122" s="15"/>
      <c r="AF122" s="15"/>
    </row>
    <row r="123" spans="1:32" ht="36">
      <c r="A123" s="9">
        <v>3</v>
      </c>
      <c r="B123" s="126">
        <v>45148</v>
      </c>
      <c r="C123" s="5" t="s">
        <v>1684</v>
      </c>
      <c r="D123" s="116" t="s">
        <v>1366</v>
      </c>
      <c r="E123" s="5" t="s">
        <v>1277</v>
      </c>
      <c r="F123" s="5" t="s">
        <v>1278</v>
      </c>
      <c r="G123" s="142" t="s">
        <v>1749</v>
      </c>
      <c r="H123" s="9">
        <v>250</v>
      </c>
      <c r="I123" s="14" t="s">
        <v>1114</v>
      </c>
      <c r="J123" s="14" t="s">
        <v>1073</v>
      </c>
      <c r="K123" s="14" t="s">
        <v>1089</v>
      </c>
      <c r="L123" s="14" t="s">
        <v>1108</v>
      </c>
      <c r="M123" s="9"/>
      <c r="N123" s="155"/>
      <c r="O123" s="15"/>
      <c r="P123" s="15"/>
      <c r="Q123" s="15"/>
      <c r="R123" s="15"/>
      <c r="S123" s="15"/>
      <c r="T123" s="15"/>
      <c r="U123" s="15"/>
      <c r="V123" s="15"/>
      <c r="W123" s="15"/>
      <c r="X123" s="15"/>
      <c r="Y123" s="15"/>
      <c r="Z123" s="15"/>
      <c r="AA123" s="15"/>
      <c r="AB123" s="15"/>
      <c r="AC123" s="15"/>
      <c r="AD123" s="15"/>
      <c r="AE123" s="15"/>
      <c r="AF123" s="15"/>
    </row>
    <row r="124" spans="1:32" ht="13.5" customHeight="1">
      <c r="A124" s="9">
        <v>3</v>
      </c>
      <c r="B124" s="109">
        <v>45148</v>
      </c>
      <c r="C124" s="5" t="s">
        <v>1684</v>
      </c>
      <c r="D124" s="116" t="s">
        <v>1725</v>
      </c>
      <c r="E124" s="5" t="s">
        <v>1391</v>
      </c>
      <c r="F124" s="5" t="s">
        <v>1392</v>
      </c>
      <c r="G124" s="5" t="s">
        <v>363</v>
      </c>
      <c r="H124" s="9"/>
      <c r="I124" s="14" t="s">
        <v>1148</v>
      </c>
      <c r="J124" s="14" t="s">
        <v>1073</v>
      </c>
      <c r="K124" s="14" t="s">
        <v>1089</v>
      </c>
      <c r="L124" s="14" t="s">
        <v>1172</v>
      </c>
      <c r="M124" s="9"/>
      <c r="N124" s="155"/>
      <c r="O124" s="15"/>
      <c r="P124" s="15"/>
      <c r="Q124" s="15"/>
      <c r="R124" s="15"/>
      <c r="S124" s="15"/>
      <c r="T124" s="15"/>
      <c r="U124" s="15"/>
      <c r="V124" s="15"/>
      <c r="W124" s="15"/>
      <c r="X124" s="15"/>
      <c r="Y124" s="15"/>
      <c r="Z124" s="15"/>
      <c r="AA124" s="15"/>
      <c r="AB124" s="15"/>
      <c r="AC124" s="15"/>
      <c r="AD124" s="15"/>
      <c r="AE124" s="15"/>
      <c r="AF124" s="15"/>
    </row>
    <row r="125" spans="1:32" ht="13.5" customHeight="1">
      <c r="A125" s="9">
        <v>4</v>
      </c>
      <c r="B125" s="109">
        <v>45148</v>
      </c>
      <c r="C125" s="5" t="s">
        <v>1684</v>
      </c>
      <c r="D125" s="116" t="s">
        <v>1725</v>
      </c>
      <c r="E125" s="5" t="s">
        <v>1274</v>
      </c>
      <c r="F125" s="5" t="s">
        <v>1275</v>
      </c>
      <c r="G125" s="5" t="s">
        <v>50</v>
      </c>
      <c r="H125" s="9">
        <v>18</v>
      </c>
      <c r="I125" s="14" t="s">
        <v>1114</v>
      </c>
      <c r="J125" s="14" t="s">
        <v>1073</v>
      </c>
      <c r="K125" s="14" t="s">
        <v>1106</v>
      </c>
      <c r="L125" s="14" t="s">
        <v>1172</v>
      </c>
      <c r="M125" s="9"/>
      <c r="N125" s="155"/>
      <c r="O125" s="15"/>
      <c r="P125" s="15"/>
      <c r="Q125" s="15"/>
      <c r="R125" s="15"/>
      <c r="S125" s="15"/>
      <c r="T125" s="15"/>
      <c r="U125" s="15"/>
      <c r="V125" s="15"/>
      <c r="W125" s="15"/>
      <c r="X125" s="15"/>
      <c r="Y125" s="15"/>
      <c r="Z125" s="15"/>
      <c r="AA125" s="15"/>
      <c r="AB125" s="15"/>
      <c r="AC125" s="15"/>
      <c r="AD125" s="15"/>
      <c r="AE125" s="15"/>
      <c r="AF125" s="15"/>
    </row>
    <row r="126" spans="1:32" ht="13.5" customHeight="1">
      <c r="A126" s="9">
        <v>4</v>
      </c>
      <c r="B126" s="109">
        <v>45148</v>
      </c>
      <c r="C126" s="5" t="s">
        <v>1684</v>
      </c>
      <c r="D126" s="116" t="s">
        <v>1725</v>
      </c>
      <c r="E126" s="5" t="s">
        <v>1274</v>
      </c>
      <c r="F126" s="5" t="s">
        <v>1275</v>
      </c>
      <c r="G126" s="125" t="s">
        <v>157</v>
      </c>
      <c r="H126" s="9">
        <v>77</v>
      </c>
      <c r="I126" s="14" t="s">
        <v>1114</v>
      </c>
      <c r="J126" s="14" t="s">
        <v>1073</v>
      </c>
      <c r="K126" s="14" t="s">
        <v>1089</v>
      </c>
      <c r="L126" s="14" t="s">
        <v>1172</v>
      </c>
      <c r="M126" s="9"/>
      <c r="N126" s="155"/>
      <c r="O126" s="15"/>
      <c r="P126" s="15"/>
      <c r="Q126" s="15"/>
      <c r="R126" s="15"/>
      <c r="S126" s="15"/>
      <c r="T126" s="15"/>
      <c r="U126" s="15"/>
      <c r="V126" s="15"/>
      <c r="W126" s="15"/>
      <c r="X126" s="15"/>
      <c r="Y126" s="15"/>
      <c r="Z126" s="15"/>
      <c r="AA126" s="15"/>
      <c r="AB126" s="15"/>
      <c r="AC126" s="15"/>
      <c r="AD126" s="15"/>
      <c r="AE126" s="15"/>
      <c r="AF126" s="15"/>
    </row>
    <row r="127" spans="1:32" ht="13.5" customHeight="1">
      <c r="A127" s="9">
        <v>3</v>
      </c>
      <c r="B127" s="109">
        <v>45148</v>
      </c>
      <c r="C127" s="5" t="s">
        <v>1684</v>
      </c>
      <c r="D127" s="116" t="s">
        <v>1190</v>
      </c>
      <c r="E127" s="5" t="s">
        <v>1331</v>
      </c>
      <c r="F127" s="5" t="s">
        <v>1545</v>
      </c>
      <c r="G127" s="5" t="s">
        <v>329</v>
      </c>
      <c r="H127" s="9">
        <v>26</v>
      </c>
      <c r="I127" s="14" t="s">
        <v>1114</v>
      </c>
      <c r="J127" s="14" t="s">
        <v>1073</v>
      </c>
      <c r="K127" s="14" t="s">
        <v>1089</v>
      </c>
      <c r="L127" s="14" t="s">
        <v>1143</v>
      </c>
      <c r="M127" s="9" t="s">
        <v>1213</v>
      </c>
      <c r="N127" s="155"/>
      <c r="O127" s="15"/>
      <c r="P127" s="15"/>
      <c r="Q127" s="15"/>
      <c r="R127" s="15"/>
      <c r="S127" s="15"/>
      <c r="T127" s="15"/>
      <c r="U127" s="15"/>
      <c r="V127" s="15"/>
      <c r="W127" s="15"/>
      <c r="X127" s="15"/>
      <c r="Y127" s="15"/>
      <c r="Z127" s="15"/>
      <c r="AA127" s="15"/>
      <c r="AB127" s="15"/>
      <c r="AC127" s="15"/>
      <c r="AD127" s="15"/>
      <c r="AE127" s="15"/>
      <c r="AF127" s="15"/>
    </row>
    <row r="128" spans="1:32" ht="13.5" customHeight="1">
      <c r="A128" s="9">
        <v>2</v>
      </c>
      <c r="B128" s="109">
        <v>45148</v>
      </c>
      <c r="C128" s="5" t="s">
        <v>1683</v>
      </c>
      <c r="D128" s="116" t="s">
        <v>1366</v>
      </c>
      <c r="E128" s="5" t="s">
        <v>1546</v>
      </c>
      <c r="F128" s="5" t="s">
        <v>1547</v>
      </c>
      <c r="G128" s="5" t="s">
        <v>334</v>
      </c>
      <c r="H128" s="9">
        <v>29</v>
      </c>
      <c r="I128" s="14" t="s">
        <v>1494</v>
      </c>
      <c r="J128" s="14" t="s">
        <v>1073</v>
      </c>
      <c r="K128" s="14" t="s">
        <v>1089</v>
      </c>
      <c r="L128" s="14" t="s">
        <v>1108</v>
      </c>
      <c r="M128" s="9"/>
      <c r="N128" s="155"/>
      <c r="O128" s="15"/>
      <c r="P128" s="15"/>
      <c r="Q128" s="15"/>
      <c r="R128" s="15"/>
      <c r="S128" s="15"/>
      <c r="T128" s="15"/>
      <c r="U128" s="15"/>
      <c r="V128" s="15"/>
      <c r="W128" s="15"/>
      <c r="X128" s="15"/>
      <c r="Y128" s="15"/>
      <c r="Z128" s="15"/>
      <c r="AA128" s="15"/>
      <c r="AB128" s="15"/>
      <c r="AC128" s="15"/>
      <c r="AD128" s="15"/>
      <c r="AE128" s="15"/>
      <c r="AF128" s="15"/>
    </row>
    <row r="129" spans="1:32" ht="13.5" customHeight="1">
      <c r="A129" s="9">
        <v>2</v>
      </c>
      <c r="B129" s="109">
        <v>45148</v>
      </c>
      <c r="C129" s="5" t="s">
        <v>1683</v>
      </c>
      <c r="D129" s="116" t="s">
        <v>1366</v>
      </c>
      <c r="E129" s="5" t="s">
        <v>1433</v>
      </c>
      <c r="F129" s="5" t="s">
        <v>1434</v>
      </c>
      <c r="G129" s="5" t="s">
        <v>226</v>
      </c>
      <c r="H129" s="9">
        <v>29</v>
      </c>
      <c r="I129" s="14" t="s">
        <v>1148</v>
      </c>
      <c r="J129" s="14" t="s">
        <v>1073</v>
      </c>
      <c r="K129" s="14" t="s">
        <v>1089</v>
      </c>
      <c r="L129" s="14" t="s">
        <v>1127</v>
      </c>
      <c r="M129" s="9"/>
      <c r="N129" s="155"/>
      <c r="O129" s="15"/>
      <c r="P129" s="15"/>
      <c r="Q129" s="15"/>
      <c r="R129" s="15"/>
      <c r="S129" s="15"/>
      <c r="T129" s="15"/>
      <c r="U129" s="15"/>
      <c r="V129" s="15"/>
      <c r="W129" s="15"/>
      <c r="X129" s="15"/>
      <c r="Y129" s="15"/>
      <c r="Z129" s="15"/>
      <c r="AA129" s="15"/>
      <c r="AB129" s="15"/>
      <c r="AC129" s="15"/>
      <c r="AD129" s="15"/>
      <c r="AE129" s="15"/>
      <c r="AF129" s="15"/>
    </row>
    <row r="130" spans="1:32" ht="13.5" customHeight="1">
      <c r="A130" s="9">
        <v>5</v>
      </c>
      <c r="B130" s="109">
        <v>45148</v>
      </c>
      <c r="C130" s="5" t="s">
        <v>1683</v>
      </c>
      <c r="D130" s="116" t="s">
        <v>1366</v>
      </c>
      <c r="E130" s="5" t="s">
        <v>1207</v>
      </c>
      <c r="F130" s="5" t="s">
        <v>1208</v>
      </c>
      <c r="G130" s="125" t="s">
        <v>238</v>
      </c>
      <c r="H130" s="9">
        <v>30</v>
      </c>
      <c r="I130" s="14" t="s">
        <v>1148</v>
      </c>
      <c r="J130" s="14" t="s">
        <v>1073</v>
      </c>
      <c r="K130" s="14" t="s">
        <v>1089</v>
      </c>
      <c r="L130" s="14" t="s">
        <v>1090</v>
      </c>
      <c r="M130" s="9"/>
      <c r="N130" s="155"/>
      <c r="O130" s="15"/>
      <c r="P130" s="15"/>
      <c r="Q130" s="15"/>
      <c r="R130" s="15"/>
      <c r="S130" s="15"/>
      <c r="T130" s="15"/>
      <c r="U130" s="15"/>
      <c r="V130" s="15"/>
      <c r="W130" s="15"/>
      <c r="X130" s="15"/>
      <c r="Y130" s="15"/>
      <c r="Z130" s="15"/>
      <c r="AA130" s="15"/>
      <c r="AB130" s="15"/>
      <c r="AC130" s="15"/>
      <c r="AD130" s="15"/>
      <c r="AE130" s="15"/>
      <c r="AF130" s="15"/>
    </row>
    <row r="131" spans="1:32" ht="13.5" customHeight="1">
      <c r="A131" s="9">
        <v>1</v>
      </c>
      <c r="B131" s="109">
        <v>45148</v>
      </c>
      <c r="C131" s="5" t="s">
        <v>1682</v>
      </c>
      <c r="D131" s="116" t="s">
        <v>1725</v>
      </c>
      <c r="E131" s="5" t="s">
        <v>1399</v>
      </c>
      <c r="F131" s="5" t="s">
        <v>1130</v>
      </c>
      <c r="G131" s="5" t="s">
        <v>150</v>
      </c>
      <c r="H131" s="9">
        <v>116</v>
      </c>
      <c r="I131" s="14" t="s">
        <v>1114</v>
      </c>
      <c r="J131" s="14" t="s">
        <v>1073</v>
      </c>
      <c r="K131" s="14" t="s">
        <v>1089</v>
      </c>
      <c r="L131" s="14" t="s">
        <v>1090</v>
      </c>
      <c r="M131" s="9"/>
      <c r="N131" s="155"/>
      <c r="O131" s="15"/>
      <c r="P131" s="15"/>
      <c r="Q131" s="15"/>
      <c r="R131" s="15"/>
      <c r="S131" s="15"/>
      <c r="T131" s="15"/>
      <c r="U131" s="15"/>
      <c r="V131" s="15"/>
      <c r="W131" s="15"/>
      <c r="X131" s="15"/>
      <c r="Y131" s="15"/>
      <c r="Z131" s="15"/>
      <c r="AA131" s="15"/>
      <c r="AB131" s="15"/>
      <c r="AC131" s="15"/>
      <c r="AD131" s="15"/>
      <c r="AE131" s="15"/>
      <c r="AF131" s="15"/>
    </row>
    <row r="132" spans="1:32" ht="13.5" customHeight="1">
      <c r="A132" s="9">
        <v>1</v>
      </c>
      <c r="B132" s="109">
        <v>45148</v>
      </c>
      <c r="C132" s="5" t="s">
        <v>1682</v>
      </c>
      <c r="D132" s="116" t="s">
        <v>1725</v>
      </c>
      <c r="E132" s="5" t="s">
        <v>1399</v>
      </c>
      <c r="F132" s="5" t="s">
        <v>1130</v>
      </c>
      <c r="G132" s="125" t="s">
        <v>1732</v>
      </c>
      <c r="H132" s="9"/>
      <c r="I132" s="14" t="s">
        <v>1148</v>
      </c>
      <c r="J132" s="14" t="s">
        <v>1073</v>
      </c>
      <c r="K132" s="14" t="s">
        <v>1089</v>
      </c>
      <c r="L132" s="14" t="s">
        <v>1165</v>
      </c>
      <c r="M132" s="9"/>
      <c r="N132" s="155"/>
      <c r="O132" s="15"/>
      <c r="P132" s="15"/>
      <c r="Q132" s="15"/>
      <c r="R132" s="15"/>
      <c r="S132" s="15"/>
      <c r="T132" s="15"/>
      <c r="U132" s="15"/>
      <c r="V132" s="15"/>
      <c r="W132" s="15"/>
      <c r="X132" s="15"/>
      <c r="Y132" s="15"/>
      <c r="Z132" s="15"/>
      <c r="AA132" s="15"/>
      <c r="AB132" s="15"/>
      <c r="AC132" s="15"/>
      <c r="AD132" s="15"/>
      <c r="AE132" s="15"/>
      <c r="AF132" s="15"/>
    </row>
    <row r="133" spans="1:32" ht="13.5" customHeight="1">
      <c r="A133" s="9">
        <v>2</v>
      </c>
      <c r="B133" s="109">
        <v>45148</v>
      </c>
      <c r="C133" s="5" t="s">
        <v>1682</v>
      </c>
      <c r="D133" s="116" t="s">
        <v>1366</v>
      </c>
      <c r="E133" s="5" t="s">
        <v>1321</v>
      </c>
      <c r="F133" s="5" t="s">
        <v>1074</v>
      </c>
      <c r="G133" s="125" t="s">
        <v>136</v>
      </c>
      <c r="H133" s="9"/>
      <c r="I133" s="14" t="s">
        <v>1114</v>
      </c>
      <c r="J133" s="14" t="s">
        <v>1073</v>
      </c>
      <c r="K133" s="14" t="s">
        <v>1106</v>
      </c>
      <c r="L133" s="14" t="s">
        <v>1121</v>
      </c>
      <c r="M133" s="9"/>
      <c r="N133" s="155"/>
      <c r="O133" s="15"/>
      <c r="P133" s="15"/>
      <c r="Q133" s="15"/>
      <c r="R133" s="15"/>
      <c r="S133" s="15"/>
      <c r="T133" s="15"/>
      <c r="U133" s="15"/>
      <c r="V133" s="15"/>
      <c r="W133" s="15"/>
      <c r="X133" s="15"/>
      <c r="Y133" s="15"/>
      <c r="Z133" s="15"/>
      <c r="AA133" s="15"/>
      <c r="AB133" s="15"/>
      <c r="AC133" s="15"/>
      <c r="AD133" s="15"/>
      <c r="AE133" s="15"/>
      <c r="AF133" s="15"/>
    </row>
    <row r="134" spans="1:32" ht="13.5" customHeight="1">
      <c r="A134" s="9">
        <v>2</v>
      </c>
      <c r="B134" s="109">
        <v>45148</v>
      </c>
      <c r="C134" s="5" t="s">
        <v>1682</v>
      </c>
      <c r="D134" s="116" t="s">
        <v>1366</v>
      </c>
      <c r="E134" s="5" t="s">
        <v>1321</v>
      </c>
      <c r="F134" s="5" t="s">
        <v>1074</v>
      </c>
      <c r="G134" s="125" t="s">
        <v>1724</v>
      </c>
      <c r="H134" s="9"/>
      <c r="I134" s="14" t="s">
        <v>1148</v>
      </c>
      <c r="J134" s="14" t="s">
        <v>1073</v>
      </c>
      <c r="K134" s="14" t="s">
        <v>1089</v>
      </c>
      <c r="L134" s="14" t="s">
        <v>1121</v>
      </c>
      <c r="M134" s="9"/>
      <c r="N134" s="155"/>
      <c r="O134" s="15"/>
      <c r="P134" s="15"/>
      <c r="Q134" s="15"/>
      <c r="R134" s="15"/>
      <c r="S134" s="15"/>
      <c r="T134" s="15"/>
      <c r="U134" s="15"/>
      <c r="V134" s="15"/>
      <c r="W134" s="15"/>
      <c r="X134" s="15"/>
      <c r="Y134" s="15"/>
      <c r="Z134" s="15"/>
      <c r="AA134" s="15"/>
      <c r="AB134" s="15"/>
      <c r="AC134" s="15"/>
      <c r="AD134" s="15"/>
      <c r="AE134" s="15"/>
      <c r="AF134" s="15"/>
    </row>
    <row r="135" spans="1:32" ht="13.5" customHeight="1">
      <c r="A135" s="9">
        <v>2</v>
      </c>
      <c r="B135" s="109">
        <v>45148</v>
      </c>
      <c r="C135" s="5" t="s">
        <v>1682</v>
      </c>
      <c r="D135" s="116" t="s">
        <v>1366</v>
      </c>
      <c r="E135" s="5" t="s">
        <v>1321</v>
      </c>
      <c r="F135" s="5" t="s">
        <v>1074</v>
      </c>
      <c r="G135" s="125" t="s">
        <v>878</v>
      </c>
      <c r="H135" s="9">
        <v>152</v>
      </c>
      <c r="I135" s="14" t="s">
        <v>1114</v>
      </c>
      <c r="J135" s="14" t="s">
        <v>1073</v>
      </c>
      <c r="K135" s="14" t="s">
        <v>1089</v>
      </c>
      <c r="L135" s="14" t="s">
        <v>1121</v>
      </c>
      <c r="M135" s="9"/>
      <c r="N135" s="156"/>
      <c r="O135" s="15"/>
      <c r="P135" s="15"/>
      <c r="Q135" s="15"/>
      <c r="R135" s="15"/>
      <c r="S135" s="15"/>
      <c r="T135" s="15"/>
      <c r="U135" s="15"/>
      <c r="V135" s="15"/>
      <c r="W135" s="15"/>
      <c r="X135" s="15"/>
      <c r="Y135" s="15"/>
      <c r="Z135" s="15"/>
      <c r="AA135" s="15"/>
      <c r="AB135" s="15"/>
      <c r="AC135" s="15"/>
      <c r="AD135" s="15"/>
      <c r="AE135" s="15"/>
      <c r="AF135" s="15"/>
    </row>
    <row r="136" spans="1:32">
      <c r="A136" s="111" t="s">
        <v>1077</v>
      </c>
      <c r="B136" s="112" t="s">
        <v>1078</v>
      </c>
      <c r="C136" s="113" t="s">
        <v>1079</v>
      </c>
      <c r="D136" s="114" t="s">
        <v>1080</v>
      </c>
      <c r="E136" s="131" t="s">
        <v>1686</v>
      </c>
      <c r="F136" s="113" t="s">
        <v>1081</v>
      </c>
      <c r="G136" s="113" t="s">
        <v>1813</v>
      </c>
      <c r="H136" s="115" t="s">
        <v>1082</v>
      </c>
      <c r="I136" s="114" t="s">
        <v>1083</v>
      </c>
      <c r="J136" s="114" t="s">
        <v>1084</v>
      </c>
      <c r="K136" s="114" t="s">
        <v>1085</v>
      </c>
      <c r="L136" s="114" t="s">
        <v>1680</v>
      </c>
      <c r="M136" s="114" t="s">
        <v>1086</v>
      </c>
      <c r="N136" s="114" t="s">
        <v>1087</v>
      </c>
      <c r="O136" s="13"/>
      <c r="P136" s="13"/>
      <c r="Q136" s="13"/>
      <c r="R136" s="13"/>
      <c r="S136" s="13"/>
      <c r="T136" s="13"/>
      <c r="U136" s="13"/>
      <c r="V136" s="13"/>
      <c r="W136" s="13"/>
      <c r="X136" s="13"/>
      <c r="Y136" s="13"/>
      <c r="Z136" s="13"/>
      <c r="AA136" s="13"/>
      <c r="AB136" s="13"/>
      <c r="AC136" s="13"/>
    </row>
    <row r="137" spans="1:32" ht="13.5" customHeight="1">
      <c r="A137" s="9">
        <v>2</v>
      </c>
      <c r="B137" s="109">
        <v>45149</v>
      </c>
      <c r="C137" s="5" t="s">
        <v>1684</v>
      </c>
      <c r="D137" s="116" t="s">
        <v>1190</v>
      </c>
      <c r="E137" s="5" t="s">
        <v>1233</v>
      </c>
      <c r="F137" s="5" t="s">
        <v>1234</v>
      </c>
      <c r="G137" s="5" t="s">
        <v>45</v>
      </c>
      <c r="H137" s="9">
        <v>56</v>
      </c>
      <c r="I137" s="14" t="s">
        <v>1114</v>
      </c>
      <c r="J137" s="14" t="s">
        <v>1073</v>
      </c>
      <c r="K137" s="14" t="s">
        <v>1089</v>
      </c>
      <c r="L137" s="14" t="s">
        <v>1143</v>
      </c>
      <c r="M137" s="9" t="s">
        <v>1213</v>
      </c>
      <c r="N137" s="154" t="s">
        <v>36</v>
      </c>
      <c r="O137" s="15"/>
      <c r="P137" s="15"/>
      <c r="Q137" s="15"/>
      <c r="R137" s="15"/>
      <c r="S137" s="15"/>
      <c r="T137" s="15"/>
      <c r="U137" s="15"/>
      <c r="V137" s="15"/>
      <c r="W137" s="15"/>
      <c r="X137" s="15"/>
      <c r="Y137" s="15"/>
      <c r="Z137" s="15"/>
      <c r="AA137" s="15"/>
      <c r="AB137" s="15"/>
      <c r="AC137" s="15"/>
      <c r="AD137" s="15"/>
      <c r="AE137" s="15"/>
      <c r="AF137" s="15"/>
    </row>
    <row r="138" spans="1:32" ht="24">
      <c r="A138" s="9">
        <v>3</v>
      </c>
      <c r="B138" s="109">
        <v>45149</v>
      </c>
      <c r="C138" s="5" t="s">
        <v>1684</v>
      </c>
      <c r="D138" s="116" t="s">
        <v>1235</v>
      </c>
      <c r="E138" s="5" t="s">
        <v>1214</v>
      </c>
      <c r="F138" s="5" t="s">
        <v>1154</v>
      </c>
      <c r="G138" s="142" t="s">
        <v>1750</v>
      </c>
      <c r="H138" s="9">
        <v>107</v>
      </c>
      <c r="I138" s="14" t="s">
        <v>1114</v>
      </c>
      <c r="J138" s="14" t="s">
        <v>1073</v>
      </c>
      <c r="K138" s="14" t="s">
        <v>1089</v>
      </c>
      <c r="L138" s="14" t="s">
        <v>1108</v>
      </c>
      <c r="M138" s="9" t="s">
        <v>1128</v>
      </c>
      <c r="N138" s="155"/>
      <c r="O138" s="15"/>
      <c r="P138" s="15"/>
      <c r="Q138" s="15"/>
      <c r="R138" s="15"/>
      <c r="S138" s="15"/>
      <c r="T138" s="15"/>
      <c r="U138" s="15"/>
      <c r="V138" s="15"/>
      <c r="W138" s="15"/>
      <c r="X138" s="15"/>
      <c r="Y138" s="15"/>
      <c r="Z138" s="15"/>
      <c r="AA138" s="15"/>
      <c r="AB138" s="15"/>
      <c r="AC138" s="15"/>
      <c r="AD138" s="15"/>
      <c r="AE138" s="15"/>
      <c r="AF138" s="15"/>
    </row>
    <row r="139" spans="1:32" ht="13.5" customHeight="1">
      <c r="A139" s="9">
        <v>4</v>
      </c>
      <c r="B139" s="109">
        <v>45149</v>
      </c>
      <c r="C139" s="5" t="s">
        <v>1684</v>
      </c>
      <c r="D139" s="116" t="s">
        <v>1366</v>
      </c>
      <c r="E139" s="5" t="s">
        <v>1184</v>
      </c>
      <c r="F139" s="5" t="s">
        <v>1384</v>
      </c>
      <c r="G139" s="125" t="s">
        <v>1751</v>
      </c>
      <c r="H139" s="9"/>
      <c r="I139" s="14" t="s">
        <v>1114</v>
      </c>
      <c r="J139" s="14" t="s">
        <v>1073</v>
      </c>
      <c r="K139" s="14" t="s">
        <v>1106</v>
      </c>
      <c r="L139" s="14" t="s">
        <v>1172</v>
      </c>
      <c r="M139" s="9"/>
      <c r="N139" s="155"/>
      <c r="O139" s="15"/>
      <c r="P139" s="15"/>
      <c r="Q139" s="15"/>
      <c r="R139" s="15"/>
      <c r="S139" s="15"/>
      <c r="T139" s="15"/>
      <c r="U139" s="15"/>
      <c r="V139" s="15"/>
      <c r="W139" s="15"/>
      <c r="X139" s="15"/>
      <c r="Y139" s="15"/>
      <c r="Z139" s="15"/>
      <c r="AA139" s="15"/>
      <c r="AB139" s="15"/>
      <c r="AC139" s="15"/>
      <c r="AD139" s="15"/>
      <c r="AE139" s="15"/>
      <c r="AF139" s="15"/>
    </row>
    <row r="140" spans="1:32" ht="13.5" customHeight="1">
      <c r="A140" s="9">
        <v>4</v>
      </c>
      <c r="B140" s="109">
        <v>45149</v>
      </c>
      <c r="C140" s="5" t="s">
        <v>1684</v>
      </c>
      <c r="D140" s="116" t="s">
        <v>1366</v>
      </c>
      <c r="E140" s="5" t="s">
        <v>1184</v>
      </c>
      <c r="F140" s="5" t="s">
        <v>1384</v>
      </c>
      <c r="G140" s="125" t="s">
        <v>1752</v>
      </c>
      <c r="H140" s="9"/>
      <c r="I140" s="14" t="s">
        <v>1148</v>
      </c>
      <c r="J140" s="14" t="s">
        <v>1073</v>
      </c>
      <c r="K140" s="14" t="s">
        <v>1089</v>
      </c>
      <c r="L140" s="14" t="s">
        <v>1172</v>
      </c>
      <c r="M140" s="9"/>
      <c r="N140" s="155"/>
      <c r="O140" s="15"/>
      <c r="P140" s="15"/>
      <c r="Q140" s="15"/>
      <c r="R140" s="15"/>
      <c r="S140" s="15"/>
      <c r="T140" s="15"/>
      <c r="U140" s="15"/>
      <c r="V140" s="15"/>
      <c r="W140" s="15"/>
      <c r="X140" s="15"/>
      <c r="Y140" s="15"/>
      <c r="Z140" s="15"/>
      <c r="AA140" s="15"/>
      <c r="AB140" s="15"/>
      <c r="AC140" s="15"/>
      <c r="AD140" s="15"/>
      <c r="AE140" s="15"/>
      <c r="AF140" s="15"/>
    </row>
    <row r="141" spans="1:32">
      <c r="A141" s="9">
        <v>4</v>
      </c>
      <c r="B141" s="109">
        <v>45149</v>
      </c>
      <c r="C141" s="5" t="s">
        <v>1684</v>
      </c>
      <c r="D141" s="116" t="s">
        <v>1366</v>
      </c>
      <c r="E141" s="125" t="s">
        <v>1184</v>
      </c>
      <c r="F141" s="5" t="s">
        <v>1384</v>
      </c>
      <c r="G141" s="142" t="s">
        <v>1753</v>
      </c>
      <c r="H141" s="9">
        <v>250</v>
      </c>
      <c r="I141" s="14" t="s">
        <v>1114</v>
      </c>
      <c r="J141" s="14" t="s">
        <v>1073</v>
      </c>
      <c r="K141" s="14" t="s">
        <v>1089</v>
      </c>
      <c r="L141" s="14" t="s">
        <v>1172</v>
      </c>
      <c r="M141" s="9"/>
      <c r="N141" s="155"/>
      <c r="O141" s="15"/>
      <c r="P141" s="15"/>
      <c r="Q141" s="15"/>
      <c r="R141" s="15"/>
      <c r="S141" s="15"/>
      <c r="T141" s="15"/>
      <c r="U141" s="15"/>
      <c r="V141" s="15"/>
      <c r="W141" s="15"/>
      <c r="X141" s="15"/>
      <c r="Y141" s="15"/>
      <c r="Z141" s="15"/>
      <c r="AA141" s="15"/>
      <c r="AB141" s="15"/>
      <c r="AC141" s="15"/>
      <c r="AD141" s="15"/>
      <c r="AE141" s="15"/>
      <c r="AF141" s="15"/>
    </row>
    <row r="142" spans="1:32" ht="13.5" customHeight="1">
      <c r="A142" s="9">
        <v>4</v>
      </c>
      <c r="B142" s="109">
        <v>45149</v>
      </c>
      <c r="C142" s="5" t="s">
        <v>1684</v>
      </c>
      <c r="D142" s="116" t="s">
        <v>1725</v>
      </c>
      <c r="E142" s="5" t="s">
        <v>1292</v>
      </c>
      <c r="F142" s="5" t="s">
        <v>1293</v>
      </c>
      <c r="G142" s="125" t="s">
        <v>320</v>
      </c>
      <c r="H142" s="9">
        <v>140</v>
      </c>
      <c r="I142" s="14" t="s">
        <v>1114</v>
      </c>
      <c r="J142" s="14" t="s">
        <v>1073</v>
      </c>
      <c r="K142" s="14" t="s">
        <v>1106</v>
      </c>
      <c r="L142" s="14" t="s">
        <v>1119</v>
      </c>
      <c r="M142" s="9" t="s">
        <v>1276</v>
      </c>
      <c r="N142" s="155"/>
      <c r="O142" s="15"/>
      <c r="P142" s="15"/>
      <c r="Q142" s="15"/>
      <c r="R142" s="15"/>
      <c r="S142" s="15"/>
      <c r="T142" s="15"/>
      <c r="U142" s="15"/>
      <c r="V142" s="15"/>
      <c r="W142" s="15"/>
      <c r="X142" s="15"/>
      <c r="Y142" s="15"/>
      <c r="Z142" s="15"/>
      <c r="AA142" s="15"/>
      <c r="AB142" s="15"/>
      <c r="AC142" s="15"/>
      <c r="AD142" s="15"/>
      <c r="AE142" s="15"/>
      <c r="AF142" s="15"/>
    </row>
    <row r="143" spans="1:32" ht="13.5" customHeight="1">
      <c r="A143" s="9">
        <v>5</v>
      </c>
      <c r="B143" s="109">
        <v>45149</v>
      </c>
      <c r="C143" s="5" t="s">
        <v>1684</v>
      </c>
      <c r="D143" s="116" t="s">
        <v>1725</v>
      </c>
      <c r="E143" s="5" t="s">
        <v>1292</v>
      </c>
      <c r="F143" s="5" t="s">
        <v>1293</v>
      </c>
      <c r="G143" s="125" t="s">
        <v>1754</v>
      </c>
      <c r="H143" s="9"/>
      <c r="I143" s="14" t="s">
        <v>1148</v>
      </c>
      <c r="J143" s="14" t="s">
        <v>1073</v>
      </c>
      <c r="K143" s="14" t="s">
        <v>1089</v>
      </c>
      <c r="L143" s="14" t="s">
        <v>1165</v>
      </c>
      <c r="M143" s="9"/>
      <c r="N143" s="155"/>
      <c r="O143" s="15"/>
      <c r="P143" s="15"/>
      <c r="Q143" s="15"/>
      <c r="R143" s="15"/>
      <c r="S143" s="15"/>
      <c r="T143" s="15"/>
      <c r="U143" s="15"/>
      <c r="V143" s="15"/>
      <c r="W143" s="15"/>
      <c r="X143" s="15"/>
      <c r="Y143" s="15"/>
      <c r="Z143" s="15"/>
      <c r="AA143" s="15"/>
      <c r="AB143" s="15"/>
      <c r="AC143" s="15"/>
      <c r="AD143" s="15"/>
      <c r="AE143" s="15"/>
      <c r="AF143" s="15"/>
    </row>
    <row r="144" spans="1:32" ht="13.5" customHeight="1">
      <c r="A144" s="9">
        <v>3</v>
      </c>
      <c r="B144" s="109">
        <v>45149</v>
      </c>
      <c r="C144" s="5" t="s">
        <v>1684</v>
      </c>
      <c r="D144" s="116" t="s">
        <v>1725</v>
      </c>
      <c r="E144" s="5" t="s">
        <v>1292</v>
      </c>
      <c r="F144" s="5" t="s">
        <v>1293</v>
      </c>
      <c r="G144" s="5" t="s">
        <v>320</v>
      </c>
      <c r="H144" s="9"/>
      <c r="I144" s="14" t="s">
        <v>1114</v>
      </c>
      <c r="J144" s="14" t="s">
        <v>1073</v>
      </c>
      <c r="K144" s="14" t="s">
        <v>1089</v>
      </c>
      <c r="L144" s="14" t="s">
        <v>1119</v>
      </c>
      <c r="M144" s="9"/>
      <c r="N144" s="155"/>
      <c r="O144" s="24"/>
      <c r="P144" s="15"/>
      <c r="Q144" s="15"/>
      <c r="R144" s="15"/>
      <c r="S144" s="15"/>
      <c r="T144" s="15"/>
      <c r="U144" s="15"/>
      <c r="V144" s="15"/>
      <c r="W144" s="15"/>
      <c r="X144" s="15"/>
      <c r="Y144" s="15"/>
      <c r="Z144" s="15"/>
      <c r="AA144" s="15"/>
      <c r="AB144" s="15"/>
      <c r="AC144" s="15"/>
      <c r="AD144" s="15"/>
      <c r="AE144" s="15"/>
      <c r="AF144" s="15"/>
    </row>
    <row r="145" spans="1:32" ht="13.5" customHeight="1">
      <c r="A145" s="9"/>
      <c r="B145" s="109">
        <v>45149</v>
      </c>
      <c r="C145" s="5" t="s">
        <v>1683</v>
      </c>
      <c r="D145" s="116" t="s">
        <v>1366</v>
      </c>
      <c r="E145" s="5" t="s">
        <v>1715</v>
      </c>
      <c r="F145" s="125" t="s">
        <v>1716</v>
      </c>
      <c r="G145" s="125" t="s">
        <v>1760</v>
      </c>
      <c r="H145" s="9">
        <v>30</v>
      </c>
      <c r="I145" s="14"/>
      <c r="J145" s="14"/>
      <c r="K145" s="14"/>
      <c r="L145" s="14"/>
      <c r="M145" s="9"/>
      <c r="N145" s="155"/>
      <c r="O145" s="24"/>
      <c r="P145" s="15"/>
      <c r="Q145" s="15"/>
      <c r="R145" s="15"/>
      <c r="S145" s="15"/>
      <c r="T145" s="15"/>
      <c r="U145" s="15"/>
      <c r="V145" s="15"/>
      <c r="W145" s="15"/>
      <c r="X145" s="15"/>
      <c r="Y145" s="15"/>
      <c r="Z145" s="15"/>
      <c r="AA145" s="15"/>
      <c r="AB145" s="15"/>
      <c r="AC145" s="15"/>
      <c r="AD145" s="15"/>
      <c r="AE145" s="15"/>
      <c r="AF145" s="15"/>
    </row>
    <row r="146" spans="1:32" ht="13.5" customHeight="1">
      <c r="A146" s="9">
        <v>3</v>
      </c>
      <c r="B146" s="109">
        <v>45149</v>
      </c>
      <c r="C146" s="5" t="s">
        <v>1683</v>
      </c>
      <c r="D146" s="116" t="s">
        <v>1366</v>
      </c>
      <c r="E146" s="5" t="s">
        <v>1403</v>
      </c>
      <c r="F146" s="5" t="s">
        <v>1404</v>
      </c>
      <c r="G146" s="5" t="s">
        <v>156</v>
      </c>
      <c r="H146" s="9">
        <v>7</v>
      </c>
      <c r="I146" s="14" t="s">
        <v>1148</v>
      </c>
      <c r="J146" s="14" t="s">
        <v>1073</v>
      </c>
      <c r="K146" s="14" t="s">
        <v>1089</v>
      </c>
      <c r="L146" s="14" t="s">
        <v>1127</v>
      </c>
      <c r="M146" s="9"/>
      <c r="N146" s="155"/>
      <c r="O146" s="15"/>
      <c r="P146" s="15"/>
      <c r="Q146" s="15"/>
      <c r="R146" s="15"/>
      <c r="S146" s="15"/>
      <c r="T146" s="15"/>
      <c r="U146" s="15"/>
      <c r="V146" s="15"/>
      <c r="W146" s="15"/>
      <c r="X146" s="15"/>
      <c r="Y146" s="15"/>
      <c r="Z146" s="15"/>
      <c r="AA146" s="15"/>
      <c r="AB146" s="15"/>
      <c r="AC146" s="15"/>
      <c r="AD146" s="15"/>
      <c r="AE146" s="15"/>
      <c r="AF146" s="15"/>
    </row>
    <row r="147" spans="1:32" ht="13.5" customHeight="1">
      <c r="A147" s="9">
        <v>4</v>
      </c>
      <c r="B147" s="109">
        <v>45149</v>
      </c>
      <c r="C147" s="5" t="s">
        <v>1683</v>
      </c>
      <c r="D147" s="116" t="s">
        <v>1366</v>
      </c>
      <c r="E147" s="5" t="s">
        <v>1500</v>
      </c>
      <c r="F147" s="5" t="s">
        <v>1501</v>
      </c>
      <c r="G147" s="5" t="s">
        <v>286</v>
      </c>
      <c r="H147" s="9">
        <v>33</v>
      </c>
      <c r="I147" s="14" t="s">
        <v>1494</v>
      </c>
      <c r="J147" s="14" t="s">
        <v>1073</v>
      </c>
      <c r="K147" s="14" t="s">
        <v>1089</v>
      </c>
      <c r="L147" s="14" t="s">
        <v>1108</v>
      </c>
      <c r="M147" s="9"/>
      <c r="N147" s="155"/>
      <c r="O147" s="15"/>
      <c r="P147" s="15"/>
      <c r="Q147" s="15"/>
      <c r="R147" s="15"/>
      <c r="S147" s="15"/>
      <c r="T147" s="15"/>
      <c r="U147" s="15"/>
      <c r="V147" s="15"/>
      <c r="W147" s="15"/>
      <c r="X147" s="15"/>
      <c r="Y147" s="15"/>
      <c r="Z147" s="15"/>
      <c r="AA147" s="15"/>
      <c r="AB147" s="15"/>
      <c r="AC147" s="15"/>
      <c r="AD147" s="15"/>
      <c r="AE147" s="15"/>
      <c r="AF147" s="15"/>
    </row>
    <row r="148" spans="1:32" ht="13.5" customHeight="1">
      <c r="A148" s="9">
        <v>4</v>
      </c>
      <c r="B148" s="109">
        <v>45149</v>
      </c>
      <c r="C148" s="5" t="s">
        <v>1683</v>
      </c>
      <c r="D148" s="116" t="s">
        <v>1366</v>
      </c>
      <c r="E148" s="5" t="s">
        <v>1236</v>
      </c>
      <c r="F148" s="5" t="s">
        <v>1237</v>
      </c>
      <c r="G148" s="5" t="s">
        <v>940</v>
      </c>
      <c r="H148" s="9">
        <v>83</v>
      </c>
      <c r="I148" s="14" t="s">
        <v>1114</v>
      </c>
      <c r="J148" s="14" t="s">
        <v>1073</v>
      </c>
      <c r="K148" s="14" t="s">
        <v>1089</v>
      </c>
      <c r="L148" s="14" t="s">
        <v>1090</v>
      </c>
      <c r="M148" s="9"/>
      <c r="N148" s="155"/>
      <c r="O148" s="15"/>
      <c r="P148" s="15"/>
      <c r="Q148" s="15"/>
      <c r="R148" s="15"/>
      <c r="S148" s="15"/>
      <c r="T148" s="15"/>
      <c r="U148" s="15"/>
      <c r="V148" s="15"/>
      <c r="W148" s="15"/>
      <c r="X148" s="15"/>
      <c r="Y148" s="15"/>
      <c r="Z148" s="15"/>
      <c r="AA148" s="15"/>
      <c r="AB148" s="15"/>
      <c r="AC148" s="15"/>
      <c r="AD148" s="15"/>
      <c r="AE148" s="15"/>
      <c r="AF148" s="15"/>
    </row>
    <row r="149" spans="1:32" ht="24">
      <c r="A149" s="9">
        <v>5</v>
      </c>
      <c r="B149" s="109">
        <v>45149</v>
      </c>
      <c r="C149" s="5" t="s">
        <v>1682</v>
      </c>
      <c r="D149" s="116" t="s">
        <v>1366</v>
      </c>
      <c r="E149" s="5" t="s">
        <v>1340</v>
      </c>
      <c r="F149" s="5" t="s">
        <v>1187</v>
      </c>
      <c r="G149" s="142" t="s">
        <v>1731</v>
      </c>
      <c r="H149" s="9"/>
      <c r="I149" s="14" t="s">
        <v>1148</v>
      </c>
      <c r="J149" s="14" t="s">
        <v>1073</v>
      </c>
      <c r="K149" s="14" t="s">
        <v>1089</v>
      </c>
      <c r="L149" s="14" t="s">
        <v>1108</v>
      </c>
      <c r="M149" s="9"/>
      <c r="N149" s="155"/>
      <c r="O149" s="15"/>
      <c r="P149" s="15"/>
      <c r="Q149" s="15"/>
      <c r="R149" s="15"/>
      <c r="S149" s="15"/>
      <c r="T149" s="15"/>
      <c r="U149" s="15"/>
      <c r="V149" s="15"/>
      <c r="W149" s="15"/>
      <c r="X149" s="15"/>
      <c r="Y149" s="15"/>
      <c r="Z149" s="15"/>
      <c r="AA149" s="15"/>
      <c r="AB149" s="15"/>
      <c r="AC149" s="15"/>
      <c r="AD149" s="15"/>
      <c r="AE149" s="15"/>
      <c r="AF149" s="15"/>
    </row>
    <row r="150" spans="1:32" ht="13.5" customHeight="1">
      <c r="A150" s="9">
        <v>3</v>
      </c>
      <c r="B150" s="109">
        <v>45149</v>
      </c>
      <c r="C150" s="5" t="s">
        <v>1682</v>
      </c>
      <c r="D150" s="116" t="s">
        <v>1366</v>
      </c>
      <c r="E150" s="5" t="s">
        <v>1340</v>
      </c>
      <c r="F150" s="5" t="s">
        <v>1187</v>
      </c>
      <c r="G150" s="125" t="s">
        <v>1756</v>
      </c>
      <c r="H150" s="9">
        <v>203</v>
      </c>
      <c r="I150" s="14" t="s">
        <v>1114</v>
      </c>
      <c r="J150" s="14" t="s">
        <v>1073</v>
      </c>
      <c r="K150" s="14" t="s">
        <v>1089</v>
      </c>
      <c r="L150" s="14" t="s">
        <v>1127</v>
      </c>
      <c r="M150" s="9" t="s">
        <v>1120</v>
      </c>
      <c r="N150" s="155"/>
      <c r="O150" s="15"/>
      <c r="P150" s="15"/>
      <c r="Q150" s="15"/>
      <c r="R150" s="15"/>
      <c r="S150" s="15"/>
      <c r="T150" s="15"/>
      <c r="U150" s="15"/>
      <c r="V150" s="15"/>
      <c r="W150" s="15"/>
      <c r="X150" s="15"/>
      <c r="Y150" s="15"/>
      <c r="Z150" s="15"/>
      <c r="AA150" s="15"/>
      <c r="AB150" s="15"/>
      <c r="AC150" s="15"/>
      <c r="AD150" s="15"/>
      <c r="AE150" s="15"/>
      <c r="AF150" s="15"/>
    </row>
    <row r="151" spans="1:32" ht="13.5" customHeight="1">
      <c r="A151" s="9">
        <v>5</v>
      </c>
      <c r="B151" s="109">
        <v>45149</v>
      </c>
      <c r="C151" s="5" t="s">
        <v>1682</v>
      </c>
      <c r="D151" s="116" t="s">
        <v>1725</v>
      </c>
      <c r="E151" s="5" t="s">
        <v>1382</v>
      </c>
      <c r="F151" s="5" t="s">
        <v>1383</v>
      </c>
      <c r="G151" s="142" t="s">
        <v>1753</v>
      </c>
      <c r="H151" s="9">
        <v>120</v>
      </c>
      <c r="I151" s="14" t="s">
        <v>1114</v>
      </c>
      <c r="J151" s="14" t="s">
        <v>1073</v>
      </c>
      <c r="K151" s="14" t="s">
        <v>1089</v>
      </c>
      <c r="L151" s="14" t="s">
        <v>1165</v>
      </c>
      <c r="M151" s="9"/>
      <c r="N151" s="155"/>
      <c r="O151" s="15"/>
      <c r="P151" s="15"/>
      <c r="Q151" s="15"/>
      <c r="R151" s="15"/>
      <c r="S151" s="15"/>
      <c r="T151" s="15"/>
      <c r="U151" s="15"/>
      <c r="V151" s="15"/>
      <c r="W151" s="15"/>
      <c r="X151" s="15"/>
      <c r="Y151" s="15"/>
      <c r="Z151" s="15"/>
      <c r="AA151" s="15"/>
      <c r="AB151" s="15"/>
      <c r="AC151" s="15"/>
      <c r="AD151" s="15"/>
      <c r="AE151" s="15"/>
      <c r="AF151" s="15"/>
    </row>
    <row r="152" spans="1:32" ht="24">
      <c r="A152" s="9">
        <v>5</v>
      </c>
      <c r="B152" s="109">
        <v>45149</v>
      </c>
      <c r="C152" s="5" t="s">
        <v>1682</v>
      </c>
      <c r="D152" s="116" t="s">
        <v>1725</v>
      </c>
      <c r="E152" s="5" t="s">
        <v>1382</v>
      </c>
      <c r="F152" s="5" t="s">
        <v>1383</v>
      </c>
      <c r="G152" s="142" t="s">
        <v>1755</v>
      </c>
      <c r="H152" s="9"/>
      <c r="I152" s="14" t="s">
        <v>1148</v>
      </c>
      <c r="J152" s="14" t="s">
        <v>1073</v>
      </c>
      <c r="K152" s="14" t="s">
        <v>1089</v>
      </c>
      <c r="L152" s="14" t="s">
        <v>1119</v>
      </c>
      <c r="M152" s="9"/>
      <c r="N152" s="156"/>
      <c r="O152" s="15"/>
      <c r="P152" s="15"/>
      <c r="Q152" s="15"/>
      <c r="R152" s="15"/>
      <c r="S152" s="15"/>
      <c r="T152" s="15"/>
      <c r="U152" s="15"/>
      <c r="V152" s="15"/>
      <c r="W152" s="15"/>
      <c r="X152" s="15"/>
      <c r="Y152" s="15"/>
      <c r="Z152" s="15"/>
      <c r="AA152" s="15"/>
      <c r="AB152" s="15"/>
      <c r="AC152" s="15"/>
      <c r="AD152" s="15"/>
      <c r="AE152" s="15"/>
      <c r="AF152" s="15"/>
    </row>
    <row r="153" spans="1:32">
      <c r="A153" s="111" t="s">
        <v>1077</v>
      </c>
      <c r="B153" s="112" t="s">
        <v>1078</v>
      </c>
      <c r="C153" s="113" t="s">
        <v>1079</v>
      </c>
      <c r="D153" s="114" t="s">
        <v>1080</v>
      </c>
      <c r="E153" s="131" t="s">
        <v>1686</v>
      </c>
      <c r="F153" s="113" t="s">
        <v>1081</v>
      </c>
      <c r="G153" s="113" t="s">
        <v>1813</v>
      </c>
      <c r="H153" s="115" t="s">
        <v>1082</v>
      </c>
      <c r="I153" s="114" t="s">
        <v>1083</v>
      </c>
      <c r="J153" s="114" t="s">
        <v>1084</v>
      </c>
      <c r="K153" s="114" t="s">
        <v>1085</v>
      </c>
      <c r="L153" s="114" t="s">
        <v>1680</v>
      </c>
      <c r="M153" s="114" t="s">
        <v>1086</v>
      </c>
      <c r="N153" s="114" t="s">
        <v>1087</v>
      </c>
      <c r="O153" s="13"/>
      <c r="P153" s="13"/>
      <c r="Q153" s="13"/>
      <c r="R153" s="13"/>
      <c r="S153" s="13"/>
      <c r="T153" s="13"/>
      <c r="U153" s="13"/>
      <c r="V153" s="13"/>
      <c r="W153" s="13"/>
      <c r="X153" s="13"/>
      <c r="Y153" s="13"/>
      <c r="Z153" s="13"/>
      <c r="AA153" s="13"/>
      <c r="AB153" s="13"/>
      <c r="AC153" s="13"/>
    </row>
    <row r="154" spans="1:32" ht="13.5" customHeight="1">
      <c r="A154" s="9">
        <v>3</v>
      </c>
      <c r="B154" s="109">
        <v>45152</v>
      </c>
      <c r="C154" s="5" t="s">
        <v>1684</v>
      </c>
      <c r="D154" s="116" t="s">
        <v>1366</v>
      </c>
      <c r="E154" s="5" t="s">
        <v>1473</v>
      </c>
      <c r="F154" s="5" t="s">
        <v>1421</v>
      </c>
      <c r="G154" s="125" t="s">
        <v>1757</v>
      </c>
      <c r="H154" s="9">
        <v>82</v>
      </c>
      <c r="I154" s="14" t="s">
        <v>1114</v>
      </c>
      <c r="J154" s="14" t="s">
        <v>1073</v>
      </c>
      <c r="K154" s="14" t="s">
        <v>1089</v>
      </c>
      <c r="L154" s="14" t="s">
        <v>1119</v>
      </c>
      <c r="M154" s="9"/>
      <c r="N154" s="14" t="s">
        <v>36</v>
      </c>
      <c r="O154" s="15"/>
      <c r="P154" s="15"/>
      <c r="Q154" s="15"/>
      <c r="R154" s="15"/>
      <c r="S154" s="15"/>
      <c r="T154" s="15"/>
      <c r="U154" s="15"/>
      <c r="V154" s="15"/>
      <c r="W154" s="15"/>
      <c r="X154" s="15"/>
      <c r="Y154" s="15"/>
      <c r="Z154" s="15"/>
      <c r="AA154" s="15"/>
      <c r="AB154" s="15"/>
      <c r="AC154" s="15"/>
      <c r="AD154" s="15"/>
      <c r="AE154" s="15"/>
      <c r="AF154" s="15"/>
    </row>
    <row r="155" spans="1:32">
      <c r="A155" s="111" t="s">
        <v>1077</v>
      </c>
      <c r="B155" s="112" t="s">
        <v>1078</v>
      </c>
      <c r="C155" s="113" t="s">
        <v>1079</v>
      </c>
      <c r="D155" s="114" t="s">
        <v>1080</v>
      </c>
      <c r="E155" s="131" t="s">
        <v>1686</v>
      </c>
      <c r="F155" s="113" t="s">
        <v>1081</v>
      </c>
      <c r="G155" s="113" t="s">
        <v>1813</v>
      </c>
      <c r="H155" s="115" t="s">
        <v>1082</v>
      </c>
      <c r="I155" s="114" t="s">
        <v>1083</v>
      </c>
      <c r="J155" s="114" t="s">
        <v>1084</v>
      </c>
      <c r="K155" s="114" t="s">
        <v>1085</v>
      </c>
      <c r="L155" s="114" t="s">
        <v>1680</v>
      </c>
      <c r="M155" s="114" t="s">
        <v>1086</v>
      </c>
      <c r="N155" s="114" t="s">
        <v>1087</v>
      </c>
      <c r="O155" s="13"/>
      <c r="P155" s="13"/>
      <c r="Q155" s="13"/>
      <c r="R155" s="13"/>
      <c r="S155" s="13"/>
      <c r="T155" s="13"/>
      <c r="U155" s="13"/>
      <c r="V155" s="13"/>
      <c r="W155" s="13"/>
      <c r="X155" s="13"/>
      <c r="Y155" s="13"/>
      <c r="Z155" s="13"/>
      <c r="AA155" s="13"/>
      <c r="AB155" s="13"/>
      <c r="AC155" s="13"/>
    </row>
    <row r="156" spans="1:32" ht="13.5" customHeight="1">
      <c r="A156" s="9">
        <v>5</v>
      </c>
      <c r="B156" s="109">
        <v>45152</v>
      </c>
      <c r="C156" s="5" t="s">
        <v>1683</v>
      </c>
      <c r="D156" s="116" t="s">
        <v>1366</v>
      </c>
      <c r="E156" s="5" t="s">
        <v>1192</v>
      </c>
      <c r="F156" s="5" t="s">
        <v>1193</v>
      </c>
      <c r="G156" s="125" t="s">
        <v>1758</v>
      </c>
      <c r="H156" s="9">
        <v>119</v>
      </c>
      <c r="I156" s="14" t="s">
        <v>1114</v>
      </c>
      <c r="J156" s="14" t="s">
        <v>1073</v>
      </c>
      <c r="K156" s="14" t="s">
        <v>1089</v>
      </c>
      <c r="L156" s="14" t="s">
        <v>1090</v>
      </c>
      <c r="M156" s="9"/>
      <c r="N156" s="14" t="s">
        <v>36</v>
      </c>
      <c r="O156" s="15"/>
      <c r="P156" s="15"/>
      <c r="Q156" s="15"/>
      <c r="R156" s="15"/>
      <c r="S156" s="15"/>
      <c r="T156" s="15"/>
      <c r="U156" s="15"/>
      <c r="V156" s="15"/>
      <c r="W156" s="15"/>
      <c r="X156" s="15"/>
      <c r="Y156" s="15"/>
      <c r="Z156" s="15"/>
      <c r="AA156" s="15"/>
      <c r="AB156" s="15"/>
      <c r="AC156" s="15"/>
      <c r="AD156" s="15"/>
      <c r="AE156" s="15"/>
      <c r="AF156" s="15"/>
    </row>
    <row r="157" spans="1:32">
      <c r="A157" s="111" t="s">
        <v>1077</v>
      </c>
      <c r="B157" s="112" t="s">
        <v>1078</v>
      </c>
      <c r="C157" s="113" t="s">
        <v>1079</v>
      </c>
      <c r="D157" s="114" t="s">
        <v>1080</v>
      </c>
      <c r="E157" s="131" t="s">
        <v>1686</v>
      </c>
      <c r="F157" s="113" t="s">
        <v>1081</v>
      </c>
      <c r="G157" s="113" t="s">
        <v>1813</v>
      </c>
      <c r="H157" s="115" t="s">
        <v>1082</v>
      </c>
      <c r="I157" s="114" t="s">
        <v>1083</v>
      </c>
      <c r="J157" s="114" t="s">
        <v>1084</v>
      </c>
      <c r="K157" s="114" t="s">
        <v>1085</v>
      </c>
      <c r="L157" s="114" t="s">
        <v>1680</v>
      </c>
      <c r="M157" s="114" t="s">
        <v>1086</v>
      </c>
      <c r="N157" s="114" t="s">
        <v>1087</v>
      </c>
      <c r="O157" s="13"/>
      <c r="P157" s="13"/>
      <c r="Q157" s="13"/>
      <c r="R157" s="13"/>
      <c r="S157" s="13"/>
      <c r="T157" s="13"/>
      <c r="U157" s="13"/>
      <c r="V157" s="13"/>
      <c r="W157" s="13"/>
      <c r="X157" s="13"/>
      <c r="Y157" s="13"/>
      <c r="Z157" s="13"/>
      <c r="AA157" s="13"/>
      <c r="AB157" s="13"/>
      <c r="AC157" s="13"/>
    </row>
    <row r="158" spans="1:32" ht="13.5" customHeight="1">
      <c r="A158" s="9">
        <v>1</v>
      </c>
      <c r="B158" s="109">
        <v>45152</v>
      </c>
      <c r="C158" s="5" t="s">
        <v>1682</v>
      </c>
      <c r="D158" s="116" t="s">
        <v>1366</v>
      </c>
      <c r="E158" s="5" t="s">
        <v>1112</v>
      </c>
      <c r="F158" s="5" t="s">
        <v>1113</v>
      </c>
      <c r="G158" s="125" t="s">
        <v>1724</v>
      </c>
      <c r="H158" s="9"/>
      <c r="I158" s="14" t="s">
        <v>1148</v>
      </c>
      <c r="J158" s="14" t="s">
        <v>1073</v>
      </c>
      <c r="K158" s="14" t="s">
        <v>1089</v>
      </c>
      <c r="L158" s="14" t="s">
        <v>1090</v>
      </c>
      <c r="M158" s="9"/>
      <c r="N158" s="154" t="s">
        <v>36</v>
      </c>
      <c r="O158" s="15"/>
      <c r="P158" s="15"/>
      <c r="Q158" s="15"/>
      <c r="R158" s="15"/>
      <c r="S158" s="15"/>
      <c r="T158" s="15"/>
      <c r="U158" s="15"/>
      <c r="V158" s="15"/>
      <c r="W158" s="15"/>
      <c r="X158" s="15"/>
      <c r="Y158" s="15"/>
      <c r="Z158" s="15"/>
      <c r="AA158" s="15"/>
      <c r="AB158" s="15"/>
      <c r="AC158" s="15"/>
      <c r="AD158" s="15"/>
      <c r="AE158" s="15"/>
      <c r="AF158" s="15"/>
    </row>
    <row r="159" spans="1:32" ht="13.5" customHeight="1">
      <c r="A159" s="9">
        <v>1</v>
      </c>
      <c r="B159" s="109">
        <v>45152</v>
      </c>
      <c r="C159" s="5" t="s">
        <v>1682</v>
      </c>
      <c r="D159" s="116" t="s">
        <v>1366</v>
      </c>
      <c r="E159" s="5" t="s">
        <v>1112</v>
      </c>
      <c r="F159" s="5" t="s">
        <v>1113</v>
      </c>
      <c r="G159" s="125" t="s">
        <v>1743</v>
      </c>
      <c r="H159" s="9">
        <v>100</v>
      </c>
      <c r="I159" s="14" t="s">
        <v>1114</v>
      </c>
      <c r="J159" s="14" t="s">
        <v>1073</v>
      </c>
      <c r="K159" s="14" t="s">
        <v>1089</v>
      </c>
      <c r="L159" s="14" t="s">
        <v>1090</v>
      </c>
      <c r="M159" s="9"/>
      <c r="N159" s="155"/>
      <c r="O159" s="15"/>
      <c r="P159" s="15"/>
      <c r="Q159" s="15"/>
      <c r="R159" s="15"/>
      <c r="S159" s="15"/>
      <c r="T159" s="15"/>
      <c r="U159" s="15"/>
      <c r="V159" s="15"/>
      <c r="W159" s="15"/>
      <c r="X159" s="15"/>
      <c r="Y159" s="15"/>
      <c r="Z159" s="15"/>
      <c r="AA159" s="15"/>
      <c r="AB159" s="15"/>
      <c r="AC159" s="15"/>
      <c r="AD159" s="15"/>
      <c r="AE159" s="15"/>
      <c r="AF159" s="15"/>
    </row>
    <row r="160" spans="1:32" ht="13.5" customHeight="1">
      <c r="A160" s="9">
        <v>1</v>
      </c>
      <c r="B160" s="109">
        <v>45152</v>
      </c>
      <c r="C160" s="5" t="s">
        <v>1682</v>
      </c>
      <c r="D160" s="116" t="s">
        <v>1366</v>
      </c>
      <c r="E160" s="5" t="s">
        <v>1117</v>
      </c>
      <c r="F160" s="5" t="s">
        <v>1118</v>
      </c>
      <c r="G160" s="5" t="s">
        <v>220</v>
      </c>
      <c r="H160" s="9">
        <v>100</v>
      </c>
      <c r="I160" s="14" t="s">
        <v>1114</v>
      </c>
      <c r="J160" s="14" t="s">
        <v>1073</v>
      </c>
      <c r="K160" s="14" t="s">
        <v>1089</v>
      </c>
      <c r="L160" s="14" t="s">
        <v>1119</v>
      </c>
      <c r="M160" s="9"/>
      <c r="N160" s="156"/>
      <c r="O160" s="15"/>
      <c r="P160" s="15"/>
      <c r="Q160" s="15"/>
      <c r="R160" s="15"/>
      <c r="S160" s="15"/>
      <c r="T160" s="15"/>
      <c r="U160" s="15"/>
      <c r="V160" s="15"/>
      <c r="W160" s="15"/>
      <c r="X160" s="15"/>
      <c r="Y160" s="15"/>
      <c r="Z160" s="15"/>
      <c r="AA160" s="15"/>
      <c r="AB160" s="15"/>
      <c r="AC160" s="15"/>
      <c r="AD160" s="15"/>
      <c r="AE160" s="15"/>
      <c r="AF160" s="15"/>
    </row>
    <row r="161" spans="1:29">
      <c r="A161" s="111" t="s">
        <v>1077</v>
      </c>
      <c r="B161" s="112" t="s">
        <v>1078</v>
      </c>
      <c r="C161" s="113" t="s">
        <v>1079</v>
      </c>
      <c r="D161" s="114" t="s">
        <v>1080</v>
      </c>
      <c r="E161" s="131" t="s">
        <v>1686</v>
      </c>
      <c r="F161" s="113" t="s">
        <v>1081</v>
      </c>
      <c r="G161" s="113" t="s">
        <v>1813</v>
      </c>
      <c r="H161" s="115" t="s">
        <v>1082</v>
      </c>
      <c r="I161" s="114" t="s">
        <v>1083</v>
      </c>
      <c r="J161" s="114" t="s">
        <v>1084</v>
      </c>
      <c r="K161" s="114" t="s">
        <v>1085</v>
      </c>
      <c r="L161" s="114" t="s">
        <v>1680</v>
      </c>
      <c r="M161" s="114" t="s">
        <v>1086</v>
      </c>
      <c r="N161" s="114" t="s">
        <v>1087</v>
      </c>
      <c r="O161" s="13"/>
      <c r="P161" s="13"/>
      <c r="Q161" s="13"/>
      <c r="R161" s="13"/>
      <c r="S161" s="13"/>
      <c r="T161" s="13"/>
      <c r="U161" s="13"/>
      <c r="V161" s="13"/>
      <c r="W161" s="13"/>
      <c r="X161" s="13"/>
      <c r="Y161" s="13"/>
      <c r="Z161" s="13"/>
      <c r="AA161" s="13"/>
      <c r="AB161" s="13"/>
      <c r="AC161" s="13"/>
    </row>
  </sheetData>
  <sortState ref="A14:N171">
    <sortCondition ref="B14:B171"/>
  </sortState>
  <mergeCells count="15">
    <mergeCell ref="N88:N105"/>
    <mergeCell ref="N107:N120"/>
    <mergeCell ref="N122:N135"/>
    <mergeCell ref="N137:N152"/>
    <mergeCell ref="N158:N160"/>
    <mergeCell ref="N25:N34"/>
    <mergeCell ref="N36:N44"/>
    <mergeCell ref="N46:N59"/>
    <mergeCell ref="N61:N74"/>
    <mergeCell ref="N76:N86"/>
    <mergeCell ref="A9:N9"/>
    <mergeCell ref="A10:N10"/>
    <mergeCell ref="A11:N11"/>
    <mergeCell ref="A12:N12"/>
    <mergeCell ref="N14:N23"/>
  </mergeCells>
  <phoneticPr fontId="31" type="noConversion"/>
  <conditionalFormatting sqref="B13">
    <cfRule type="containsText" dxfId="1513" priority="221" operator="containsText" text="TUESDAY">
      <formula>NOT(ISERROR(SEARCH(("TUESDAY"),(B13))))</formula>
    </cfRule>
    <cfRule type="containsText" dxfId="1512" priority="222" operator="containsText" text="MONDAY">
      <formula>NOT(ISERROR(SEARCH(("MONDAY"),(B13))))</formula>
    </cfRule>
    <cfRule type="containsText" dxfId="1511" priority="223" operator="containsText" text="WEDNESDAY">
      <formula>NOT(ISERROR(SEARCH(("WEDNESDAY"),(B13))))</formula>
    </cfRule>
    <cfRule type="containsText" dxfId="1510" priority="224" operator="containsText" text="THURSDAY">
      <formula>NOT(ISERROR(SEARCH(("THURSDAY"),(B13))))</formula>
    </cfRule>
    <cfRule type="containsText" dxfId="1509" priority="225" operator="containsText" text="FRIDAY">
      <formula>NOT(ISERROR(SEARCH(("FRIDAY"),(B13))))</formula>
    </cfRule>
    <cfRule type="containsText" dxfId="1508" priority="226" operator="containsText" text="SATURDAY">
      <formula>NOT(ISERROR(SEARCH(("SATURDAY"),(B13))))</formula>
    </cfRule>
    <cfRule type="containsText" dxfId="1507" priority="227" operator="containsText" text="FRIDAY">
      <formula>NOT(ISERROR(SEARCH(("FRIDAY"),(B13))))</formula>
    </cfRule>
    <cfRule type="containsText" dxfId="1506" priority="228" operator="containsText" text="SATURDAY">
      <formula>NOT(ISERROR(SEARCH(("SATURDAY"),(B13))))</formula>
    </cfRule>
    <cfRule type="containsText" dxfId="1505" priority="229" operator="containsText" text="SUNDAY">
      <formula>NOT(ISERROR(SEARCH(("SUNDAY"),(B13))))</formula>
    </cfRule>
  </conditionalFormatting>
  <conditionalFormatting sqref="B14:B23 B25:B29 B36:B44 B46:B59 B61:B74 B76:B86 B88:B98 B107:B109 B154 B158:B160 B31:B34 B100:B105">
    <cfRule type="containsText" dxfId="1504" priority="526" operator="containsText" text="THURSDAY">
      <formula>NOT(ISERROR(SEARCH(("THURSDAY"),(B14))))</formula>
    </cfRule>
    <cfRule type="containsText" dxfId="1503" priority="527" operator="containsText" text="FRIDAY">
      <formula>NOT(ISERROR(SEARCH(("FRIDAY"),(B14))))</formula>
    </cfRule>
    <cfRule type="containsText" dxfId="1502" priority="528" operator="containsText" text="SATURDAY">
      <formula>NOT(ISERROR(SEARCH(("SATURDAY"),(B14))))</formula>
    </cfRule>
    <cfRule type="containsText" dxfId="1501" priority="529" operator="containsText" text="THURSDAY">
      <formula>NOT(ISERROR(SEARCH(("THURSDAY"),(B14))))</formula>
    </cfRule>
    <cfRule type="containsText" dxfId="1500" priority="530" operator="containsText" text="SUNDAY">
      <formula>NOT(ISERROR(SEARCH(("SUNDAY"),(B14))))</formula>
    </cfRule>
  </conditionalFormatting>
  <conditionalFormatting sqref="B14:B29 B111:B121 B137:B152 B154 B158:B160 B31:B98 B100:B109">
    <cfRule type="containsText" dxfId="1499" priority="520" operator="containsText" text="TUESDAY">
      <formula>NOT(ISERROR(SEARCH(("TUESDAY"),(B14))))</formula>
    </cfRule>
    <cfRule type="containsText" dxfId="1498" priority="521" operator="containsText" text="MONDAY">
      <formula>NOT(ISERROR(SEARCH(("MONDAY"),(B14))))</formula>
    </cfRule>
    <cfRule type="containsText" dxfId="1497" priority="522" operator="containsText" text="WEDNESDAY">
      <formula>NOT(ISERROR(SEARCH(("WEDNESDAY"),(B14))))</formula>
    </cfRule>
    <cfRule type="containsText" dxfId="1496" priority="523" operator="containsText" text="THURSDAY">
      <formula>NOT(ISERROR(SEARCH(("THURSDAY"),(B14))))</formula>
    </cfRule>
    <cfRule type="containsText" dxfId="1495" priority="524" operator="containsText" text="FRIDAY">
      <formula>NOT(ISERROR(SEARCH(("FRIDAY"),(B14))))</formula>
    </cfRule>
    <cfRule type="containsText" dxfId="1494" priority="525" operator="containsText" text="SATURDAY">
      <formula>NOT(ISERROR(SEARCH(("SATURDAY"),(B14))))</formula>
    </cfRule>
  </conditionalFormatting>
  <conditionalFormatting sqref="B22">
    <cfRule type="containsText" dxfId="1493" priority="490" operator="containsText" text="TUESDAY">
      <formula>NOT(ISERROR(SEARCH(("TUESDAY"),(B22))))</formula>
    </cfRule>
    <cfRule type="containsText" dxfId="1492" priority="491" operator="containsText" text="MONDAY">
      <formula>NOT(ISERROR(SEARCH(("MONDAY"),(B22))))</formula>
    </cfRule>
    <cfRule type="containsText" dxfId="1491" priority="492" operator="containsText" text="WEDNESDAY">
      <formula>NOT(ISERROR(SEARCH(("WEDNESDAY"),(B22))))</formula>
    </cfRule>
    <cfRule type="containsText" dxfId="1490" priority="493" operator="containsText" text="THURSDAY">
      <formula>NOT(ISERROR(SEARCH(("THURSDAY"),(B22))))</formula>
    </cfRule>
    <cfRule type="containsText" dxfId="1489" priority="494" operator="containsText" text="FRIDAY">
      <formula>NOT(ISERROR(SEARCH(("FRIDAY"),(B22))))</formula>
    </cfRule>
    <cfRule type="containsText" dxfId="1488" priority="495" operator="containsText" text="SATURDAY">
      <formula>NOT(ISERROR(SEARCH(("SATURDAY"),(B22))))</formula>
    </cfRule>
    <cfRule type="containsText" dxfId="1487" priority="496" operator="containsText" text="THURSDAY">
      <formula>NOT(ISERROR(SEARCH(("THURSDAY"),(B22))))</formula>
    </cfRule>
    <cfRule type="containsText" dxfId="1486" priority="497" operator="containsText" text="FRIDAY">
      <formula>NOT(ISERROR(SEARCH(("FRIDAY"),(B22))))</formula>
    </cfRule>
    <cfRule type="containsText" dxfId="1485" priority="498" operator="containsText" text="SATURDAY">
      <formula>NOT(ISERROR(SEARCH(("SATURDAY"),(B22))))</formula>
    </cfRule>
    <cfRule type="containsText" dxfId="1484" priority="499" operator="containsText" text="TUESDAY">
      <formula>NOT(ISERROR(SEARCH(("TUESDAY"),(B22))))</formula>
    </cfRule>
    <cfRule type="containsText" dxfId="1483" priority="500" operator="containsText" text="MONDAY">
      <formula>NOT(ISERROR(SEARCH(("MONDAY"),(B22))))</formula>
    </cfRule>
    <cfRule type="containsText" dxfId="1482" priority="501" operator="containsText" text="WEDNESDAY">
      <formula>NOT(ISERROR(SEARCH(("WEDNESDAY"),(B22))))</formula>
    </cfRule>
    <cfRule type="containsText" dxfId="1481" priority="502" operator="containsText" text="THURSDAY">
      <formula>NOT(ISERROR(SEARCH(("THURSDAY"),(B22))))</formula>
    </cfRule>
    <cfRule type="containsText" dxfId="1480" priority="503" operator="containsText" text="FRIDAY">
      <formula>NOT(ISERROR(SEARCH(("FRIDAY"),(B22))))</formula>
    </cfRule>
    <cfRule type="containsText" dxfId="1479" priority="504" operator="containsText" text="SATURDAY">
      <formula>NOT(ISERROR(SEARCH(("SATURDAY"),(B22))))</formula>
    </cfRule>
    <cfRule type="containsText" dxfId="1478" priority="505" operator="containsText" text="THURSDAY">
      <formula>NOT(ISERROR(SEARCH(("THURSDAY"),(B22))))</formula>
    </cfRule>
    <cfRule type="containsText" dxfId="1477" priority="506" operator="containsText" text="FRIDAY">
      <formula>NOT(ISERROR(SEARCH(("FRIDAY"),(B22))))</formula>
    </cfRule>
    <cfRule type="containsText" dxfId="1476" priority="507" operator="containsText" text="SATURDAY">
      <formula>NOT(ISERROR(SEARCH(("SATURDAY"),(B22))))</formula>
    </cfRule>
  </conditionalFormatting>
  <conditionalFormatting sqref="B24">
    <cfRule type="containsText" dxfId="1475" priority="201" operator="containsText" text="FRIDAY">
      <formula>NOT(ISERROR(SEARCH(("FRIDAY"),(B24))))</formula>
    </cfRule>
    <cfRule type="containsText" dxfId="1474" priority="202" operator="containsText" text="SATURDAY">
      <formula>NOT(ISERROR(SEARCH(("SATURDAY"),(B24))))</formula>
    </cfRule>
    <cfRule type="containsText" dxfId="1473" priority="203" operator="containsText" text="SUNDAY">
      <formula>NOT(ISERROR(SEARCH(("SUNDAY"),(B24))))</formula>
    </cfRule>
  </conditionalFormatting>
  <conditionalFormatting sqref="B35">
    <cfRule type="containsText" dxfId="1472" priority="188" operator="containsText" text="FRIDAY">
      <formula>NOT(ISERROR(SEARCH(("FRIDAY"),(B35))))</formula>
    </cfRule>
    <cfRule type="containsText" dxfId="1471" priority="189" operator="containsText" text="SATURDAY">
      <formula>NOT(ISERROR(SEARCH(("SATURDAY"),(B35))))</formula>
    </cfRule>
    <cfRule type="containsText" dxfId="1470" priority="190" operator="containsText" text="SUNDAY">
      <formula>NOT(ISERROR(SEARCH(("SUNDAY"),(B35))))</formula>
    </cfRule>
  </conditionalFormatting>
  <conditionalFormatting sqref="B45">
    <cfRule type="containsText" dxfId="1469" priority="175" operator="containsText" text="FRIDAY">
      <formula>NOT(ISERROR(SEARCH(("FRIDAY"),(B45))))</formula>
    </cfRule>
    <cfRule type="containsText" dxfId="1468" priority="176" operator="containsText" text="SATURDAY">
      <formula>NOT(ISERROR(SEARCH(("SATURDAY"),(B45))))</formula>
    </cfRule>
    <cfRule type="containsText" dxfId="1467" priority="177" operator="containsText" text="SUNDAY">
      <formula>NOT(ISERROR(SEARCH(("SUNDAY"),(B45))))</formula>
    </cfRule>
  </conditionalFormatting>
  <conditionalFormatting sqref="B60">
    <cfRule type="containsText" dxfId="1466" priority="162" operator="containsText" text="FRIDAY">
      <formula>NOT(ISERROR(SEARCH(("FRIDAY"),(B60))))</formula>
    </cfRule>
    <cfRule type="containsText" dxfId="1465" priority="163" operator="containsText" text="SATURDAY">
      <formula>NOT(ISERROR(SEARCH(("SATURDAY"),(B60))))</formula>
    </cfRule>
    <cfRule type="containsText" dxfId="1464" priority="164" operator="containsText" text="SUNDAY">
      <formula>NOT(ISERROR(SEARCH(("SUNDAY"),(B60))))</formula>
    </cfRule>
  </conditionalFormatting>
  <conditionalFormatting sqref="B75">
    <cfRule type="containsText" dxfId="1463" priority="149" operator="containsText" text="FRIDAY">
      <formula>NOT(ISERROR(SEARCH(("FRIDAY"),(B75))))</formula>
    </cfRule>
    <cfRule type="containsText" dxfId="1462" priority="150" operator="containsText" text="SATURDAY">
      <formula>NOT(ISERROR(SEARCH(("SATURDAY"),(B75))))</formula>
    </cfRule>
    <cfRule type="containsText" dxfId="1461" priority="151" operator="containsText" text="SUNDAY">
      <formula>NOT(ISERROR(SEARCH(("SUNDAY"),(B75))))</formula>
    </cfRule>
  </conditionalFormatting>
  <conditionalFormatting sqref="B87">
    <cfRule type="containsText" dxfId="1460" priority="136" operator="containsText" text="FRIDAY">
      <formula>NOT(ISERROR(SEARCH(("FRIDAY"),(B87))))</formula>
    </cfRule>
    <cfRule type="containsText" dxfId="1459" priority="137" operator="containsText" text="SATURDAY">
      <formula>NOT(ISERROR(SEARCH(("SATURDAY"),(B87))))</formula>
    </cfRule>
    <cfRule type="containsText" dxfId="1458" priority="138" operator="containsText" text="SUNDAY">
      <formula>NOT(ISERROR(SEARCH(("SUNDAY"),(B87))))</formula>
    </cfRule>
  </conditionalFormatting>
  <conditionalFormatting sqref="B106">
    <cfRule type="containsText" dxfId="1457" priority="123" operator="containsText" text="FRIDAY">
      <formula>NOT(ISERROR(SEARCH(("FRIDAY"),(B106))))</formula>
    </cfRule>
    <cfRule type="containsText" dxfId="1456" priority="124" operator="containsText" text="SATURDAY">
      <formula>NOT(ISERROR(SEARCH(("SATURDAY"),(B106))))</formula>
    </cfRule>
    <cfRule type="containsText" dxfId="1455" priority="125" operator="containsText" text="SUNDAY">
      <formula>NOT(ISERROR(SEARCH(("SUNDAY"),(B106))))</formula>
    </cfRule>
  </conditionalFormatting>
  <conditionalFormatting sqref="B111:B120 B122:B135 B137:B152">
    <cfRule type="containsText" dxfId="1454" priority="366" operator="containsText" text="FRIDAY">
      <formula>NOT(ISERROR(SEARCH(("FRIDAY"),(B111))))</formula>
    </cfRule>
    <cfRule type="containsText" dxfId="1453" priority="367" operator="containsText" text="SATURDAY">
      <formula>NOT(ISERROR(SEARCH(("SATURDAY"),(B111))))</formula>
    </cfRule>
    <cfRule type="containsText" dxfId="1452" priority="368" operator="containsText" text="THURSDAY">
      <formula>NOT(ISERROR(SEARCH(("THURSDAY"),(B111))))</formula>
    </cfRule>
    <cfRule type="containsText" dxfId="1451" priority="369" operator="containsText" text="SUNDAY">
      <formula>NOT(ISERROR(SEARCH(("SUNDAY"),(B111))))</formula>
    </cfRule>
  </conditionalFormatting>
  <conditionalFormatting sqref="B121">
    <cfRule type="containsText" dxfId="1450" priority="110" operator="containsText" text="FRIDAY">
      <formula>NOT(ISERROR(SEARCH(("FRIDAY"),(B121))))</formula>
    </cfRule>
    <cfRule type="containsText" dxfId="1449" priority="111" operator="containsText" text="SATURDAY">
      <formula>NOT(ISERROR(SEARCH(("SATURDAY"),(B121))))</formula>
    </cfRule>
    <cfRule type="containsText" dxfId="1448" priority="112" operator="containsText" text="SUNDAY">
      <formula>NOT(ISERROR(SEARCH(("SUNDAY"),(B121))))</formula>
    </cfRule>
  </conditionalFormatting>
  <conditionalFormatting sqref="B122:B135 B137:B152 B111:B120">
    <cfRule type="containsText" dxfId="1447" priority="365" operator="containsText" text="THURSDAY">
      <formula>NOT(ISERROR(SEARCH(("THURSDAY"),(B111))))</formula>
    </cfRule>
  </conditionalFormatting>
  <conditionalFormatting sqref="B122:B135">
    <cfRule type="containsText" dxfId="1446" priority="359" operator="containsText" text="TUESDAY">
      <formula>NOT(ISERROR(SEARCH(("TUESDAY"),(B122))))</formula>
    </cfRule>
    <cfRule type="containsText" dxfId="1445" priority="360" operator="containsText" text="MONDAY">
      <formula>NOT(ISERROR(SEARCH(("MONDAY"),(B122))))</formula>
    </cfRule>
    <cfRule type="containsText" dxfId="1444" priority="361" operator="containsText" text="WEDNESDAY">
      <formula>NOT(ISERROR(SEARCH(("WEDNESDAY"),(B122))))</formula>
    </cfRule>
    <cfRule type="containsText" dxfId="1443" priority="362" operator="containsText" text="THURSDAY">
      <formula>NOT(ISERROR(SEARCH(("THURSDAY"),(B122))))</formula>
    </cfRule>
    <cfRule type="containsText" dxfId="1442" priority="363" operator="containsText" text="FRIDAY">
      <formula>NOT(ISERROR(SEARCH(("FRIDAY"),(B122))))</formula>
    </cfRule>
    <cfRule type="containsText" dxfId="1441" priority="364" operator="containsText" text="SATURDAY">
      <formula>NOT(ISERROR(SEARCH(("SATURDAY"),(B122))))</formula>
    </cfRule>
  </conditionalFormatting>
  <conditionalFormatting sqref="B124">
    <cfRule type="containsText" dxfId="1440" priority="334" operator="containsText" text="TUESDAY">
      <formula>NOT(ISERROR(SEARCH(("TUESDAY"),(B124))))</formula>
    </cfRule>
    <cfRule type="containsText" dxfId="1439" priority="335" operator="containsText" text="MONDAY">
      <formula>NOT(ISERROR(SEARCH(("MONDAY"),(B124))))</formula>
    </cfRule>
    <cfRule type="containsText" dxfId="1438" priority="336" operator="containsText" text="WEDNESDAY">
      <formula>NOT(ISERROR(SEARCH(("WEDNESDAY"),(B124))))</formula>
    </cfRule>
    <cfRule type="containsText" dxfId="1437" priority="337" operator="containsText" text="THURSDAY">
      <formula>NOT(ISERROR(SEARCH(("THURSDAY"),(B124))))</formula>
    </cfRule>
    <cfRule type="containsText" dxfId="1436" priority="338" operator="containsText" text="FRIDAY">
      <formula>NOT(ISERROR(SEARCH(("FRIDAY"),(B124))))</formula>
    </cfRule>
    <cfRule type="containsText" dxfId="1435" priority="339" operator="containsText" text="SATURDAY">
      <formula>NOT(ISERROR(SEARCH(("SATURDAY"),(B124))))</formula>
    </cfRule>
    <cfRule type="containsText" dxfId="1434" priority="340" operator="containsText" text="THURSDAY">
      <formula>NOT(ISERROR(SEARCH(("THURSDAY"),(B124))))</formula>
    </cfRule>
    <cfRule type="containsText" dxfId="1433" priority="341" operator="containsText" text="FRIDAY">
      <formula>NOT(ISERROR(SEARCH(("FRIDAY"),(B124))))</formula>
    </cfRule>
    <cfRule type="containsText" dxfId="1432" priority="342" operator="containsText" text="SATURDAY">
      <formula>NOT(ISERROR(SEARCH(("SATURDAY"),(B124))))</formula>
    </cfRule>
  </conditionalFormatting>
  <conditionalFormatting sqref="B136">
    <cfRule type="containsText" dxfId="1431" priority="97" operator="containsText" text="FRIDAY">
      <formula>NOT(ISERROR(SEARCH(("FRIDAY"),(B136))))</formula>
    </cfRule>
    <cfRule type="containsText" dxfId="1430" priority="98" operator="containsText" text="SATURDAY">
      <formula>NOT(ISERROR(SEARCH(("SATURDAY"),(B136))))</formula>
    </cfRule>
    <cfRule type="containsText" dxfId="1429" priority="99" operator="containsText" text="SUNDAY">
      <formula>NOT(ISERROR(SEARCH(("SUNDAY"),(B136))))</formula>
    </cfRule>
  </conditionalFormatting>
  <conditionalFormatting sqref="B136:B137">
    <cfRule type="containsText" dxfId="1428" priority="91" operator="containsText" text="TUESDAY">
      <formula>NOT(ISERROR(SEARCH(("TUESDAY"),(B136))))</formula>
    </cfRule>
    <cfRule type="containsText" dxfId="1427" priority="92" operator="containsText" text="MONDAY">
      <formula>NOT(ISERROR(SEARCH(("MONDAY"),(B136))))</formula>
    </cfRule>
    <cfRule type="containsText" dxfId="1426" priority="93" operator="containsText" text="WEDNESDAY">
      <formula>NOT(ISERROR(SEARCH(("WEDNESDAY"),(B136))))</formula>
    </cfRule>
    <cfRule type="containsText" dxfId="1425" priority="94" operator="containsText" text="THURSDAY">
      <formula>NOT(ISERROR(SEARCH(("THURSDAY"),(B136))))</formula>
    </cfRule>
    <cfRule type="containsText" dxfId="1424" priority="95" operator="containsText" text="FRIDAY">
      <formula>NOT(ISERROR(SEARCH(("FRIDAY"),(B136))))</formula>
    </cfRule>
    <cfRule type="containsText" dxfId="1423" priority="96" operator="containsText" text="SATURDAY">
      <formula>NOT(ISERROR(SEARCH(("SATURDAY"),(B136))))</formula>
    </cfRule>
  </conditionalFormatting>
  <conditionalFormatting sqref="B137">
    <cfRule type="containsText" dxfId="1422" priority="316" operator="containsText" text="THURSDAY">
      <formula>NOT(ISERROR(SEARCH(("THURSDAY"),(B137))))</formula>
    </cfRule>
    <cfRule type="containsText" dxfId="1421" priority="317" operator="containsText" text="FRIDAY">
      <formula>NOT(ISERROR(SEARCH(("FRIDAY"),(B137))))</formula>
    </cfRule>
    <cfRule type="containsText" dxfId="1420" priority="318" operator="containsText" text="SATURDAY">
      <formula>NOT(ISERROR(SEARCH(("SATURDAY"),(B137))))</formula>
    </cfRule>
  </conditionalFormatting>
  <conditionalFormatting sqref="B153:B154">
    <cfRule type="containsText" dxfId="1419" priority="84" operator="containsText" text="FRIDAY">
      <formula>NOT(ISERROR(SEARCH(("FRIDAY"),(B153))))</formula>
    </cfRule>
    <cfRule type="containsText" dxfId="1418" priority="85" operator="containsText" text="SATURDAY">
      <formula>NOT(ISERROR(SEARCH(("SATURDAY"),(B153))))</formula>
    </cfRule>
    <cfRule type="containsText" dxfId="1417" priority="86" operator="containsText" text="SUNDAY">
      <formula>NOT(ISERROR(SEARCH(("SUNDAY"),(B153))))</formula>
    </cfRule>
  </conditionalFormatting>
  <conditionalFormatting sqref="B153:B155">
    <cfRule type="containsText" dxfId="1416" priority="63" operator="containsText" text="TUESDAY">
      <formula>NOT(ISERROR(SEARCH(("TUESDAY"),(B153))))</formula>
    </cfRule>
    <cfRule type="containsText" dxfId="1415" priority="64" operator="containsText" text="MONDAY">
      <formula>NOT(ISERROR(SEARCH(("MONDAY"),(B153))))</formula>
    </cfRule>
    <cfRule type="containsText" dxfId="1414" priority="65" operator="containsText" text="WEDNESDAY">
      <formula>NOT(ISERROR(SEARCH(("WEDNESDAY"),(B153))))</formula>
    </cfRule>
    <cfRule type="containsText" dxfId="1413" priority="66" operator="containsText" text="THURSDAY">
      <formula>NOT(ISERROR(SEARCH(("THURSDAY"),(B153))))</formula>
    </cfRule>
    <cfRule type="containsText" dxfId="1412" priority="67" operator="containsText" text="FRIDAY">
      <formula>NOT(ISERROR(SEARCH(("FRIDAY"),(B153))))</formula>
    </cfRule>
    <cfRule type="containsText" dxfId="1411" priority="68" operator="containsText" text="SATURDAY">
      <formula>NOT(ISERROR(SEARCH(("SATURDAY"),(B153))))</formula>
    </cfRule>
  </conditionalFormatting>
  <conditionalFormatting sqref="B155:B156 B158:B160">
    <cfRule type="containsText" dxfId="1410" priority="53" operator="containsText" text="FRIDAY">
      <formula>NOT(ISERROR(SEARCH(("FRIDAY"),(B155))))</formula>
    </cfRule>
    <cfRule type="containsText" dxfId="1409" priority="54" operator="containsText" text="SATURDAY">
      <formula>NOT(ISERROR(SEARCH(("SATURDAY"),(B155))))</formula>
    </cfRule>
    <cfRule type="containsText" dxfId="1408" priority="56" operator="containsText" text="SUNDAY">
      <formula>NOT(ISERROR(SEARCH(("SUNDAY"),(B155))))</formula>
    </cfRule>
  </conditionalFormatting>
  <conditionalFormatting sqref="B156 B158:B160">
    <cfRule type="containsText" dxfId="1407" priority="52" operator="containsText" text="THURSDAY">
      <formula>NOT(ISERROR(SEARCH(("THURSDAY"),(B156))))</formula>
    </cfRule>
    <cfRule type="containsText" dxfId="1406" priority="55" operator="containsText" text="THURSDAY">
      <formula>NOT(ISERROR(SEARCH(("THURSDAY"),(B156))))</formula>
    </cfRule>
  </conditionalFormatting>
  <conditionalFormatting sqref="B156:B161">
    <cfRule type="containsText" dxfId="1405" priority="34" operator="containsText" text="FRIDAY">
      <formula>NOT(ISERROR(SEARCH(("FRIDAY"),(B156))))</formula>
    </cfRule>
    <cfRule type="containsText" dxfId="1404" priority="35" operator="containsText" text="SATURDAY">
      <formula>NOT(ISERROR(SEARCH(("SATURDAY"),(B156))))</formula>
    </cfRule>
    <cfRule type="containsText" dxfId="1403" priority="36" operator="containsText" text="SUNDAY">
      <formula>NOT(ISERROR(SEARCH(("SUNDAY"),(B156))))</formula>
    </cfRule>
    <cfRule type="containsText" dxfId="1402" priority="37" operator="containsText" text="TUESDAY">
      <formula>NOT(ISERROR(SEARCH(("TUESDAY"),(B156))))</formula>
    </cfRule>
    <cfRule type="containsText" dxfId="1401" priority="38" operator="containsText" text="MONDAY">
      <formula>NOT(ISERROR(SEARCH(("MONDAY"),(B156))))</formula>
    </cfRule>
    <cfRule type="containsText" dxfId="1400" priority="39" operator="containsText" text="WEDNESDAY">
      <formula>NOT(ISERROR(SEARCH(("WEDNESDAY"),(B156))))</formula>
    </cfRule>
    <cfRule type="containsText" dxfId="1399" priority="40" operator="containsText" text="THURSDAY">
      <formula>NOT(ISERROR(SEARCH(("THURSDAY"),(B156))))</formula>
    </cfRule>
    <cfRule type="containsText" dxfId="1398" priority="41" operator="containsText" text="FRIDAY">
      <formula>NOT(ISERROR(SEARCH(("FRIDAY"),(B156))))</formula>
    </cfRule>
    <cfRule type="containsText" dxfId="1397" priority="42" operator="containsText" text="SATURDAY">
      <formula>NOT(ISERROR(SEARCH(("SATURDAY"),(B156))))</formula>
    </cfRule>
  </conditionalFormatting>
  <conditionalFormatting sqref="C1:C12">
    <cfRule type="cellIs" dxfId="1396" priority="5303" operator="equal">
      <formula>"11.00am-1.00pm"</formula>
    </cfRule>
    <cfRule type="cellIs" dxfId="1395" priority="5304" operator="equal">
      <formula>"2.00pm - 4.00pm"</formula>
    </cfRule>
    <cfRule type="cellIs" dxfId="1394" priority="5305" operator="equal">
      <formula>"8.00am - 10.00am"</formula>
    </cfRule>
    <cfRule type="cellIs" dxfId="1393" priority="5306" operator="equal">
      <formula>$C$24</formula>
    </cfRule>
    <cfRule type="cellIs" dxfId="1392" priority="5307" operator="equal">
      <formula>$C$160</formula>
    </cfRule>
    <cfRule type="cellIs" dxfId="1391" priority="5308" operator="equal">
      <formula>#REF!</formula>
    </cfRule>
  </conditionalFormatting>
  <conditionalFormatting sqref="C13">
    <cfRule type="containsText" dxfId="1390" priority="218" operator="containsText" text="1400-1700 HRS">
      <formula>NOT(ISERROR(SEARCH(("1400-1700 HRS"),(C13))))</formula>
    </cfRule>
    <cfRule type="containsText" dxfId="1389" priority="219" operator="containsText" text="0800-1100 HRS">
      <formula>NOT(ISERROR(SEARCH(("0800-1100 HRS"),(C13))))</formula>
    </cfRule>
    <cfRule type="containsText" dxfId="1388" priority="220" operator="containsText" text="1100-1400 HRS">
      <formula>NOT(ISERROR(SEARCH(("1100-1400 HRS"),(C13))))</formula>
    </cfRule>
  </conditionalFormatting>
  <conditionalFormatting sqref="C14:C23 C25:C29 C36:C44 C46:C59 C61:C74 C76:C86 C88:C98 C107:C109 C111:C120 C125:C130 C134:C135 C137:C152 C154 C156 C158:C160 C31:C34 C100:C105">
    <cfRule type="containsText" dxfId="1387" priority="518" operator="containsText" text="0800-1100 HRS">
      <formula>NOT(ISERROR(SEARCH(("0800-1100 HRS"),(C14))))</formula>
    </cfRule>
    <cfRule type="containsText" dxfId="1386" priority="519" operator="containsText" text="1100-1400 HRS">
      <formula>NOT(ISERROR(SEARCH(("1100-1400 HRS"),(C14))))</formula>
    </cfRule>
  </conditionalFormatting>
  <conditionalFormatting sqref="C14:C23 C125:C130 C134:C135 C111:C120 C137:C152 C36:C44 C25:C29 C46:C59 C61:C74 C76:C86 C88:C98 C107:C109 C154 C156 C158:C160 C31:C34 C100:C105">
    <cfRule type="containsText" dxfId="1385" priority="517" operator="containsText" text="1400-1700 HRS">
      <formula>NOT(ISERROR(SEARCH(("1400-1700 HRS"),(C14))))</formula>
    </cfRule>
  </conditionalFormatting>
  <conditionalFormatting sqref="C15">
    <cfRule type="containsText" dxfId="1384" priority="514" operator="containsText" text="1400-1700 HRS">
      <formula>NOT(ISERROR(SEARCH(("1400-1700 HRS"),(C15))))</formula>
    </cfRule>
    <cfRule type="containsText" dxfId="1383" priority="515" operator="containsText" text="0800-1100 HRS">
      <formula>NOT(ISERROR(SEARCH(("0800-1100 HRS"),(C15))))</formula>
    </cfRule>
    <cfRule type="containsText" dxfId="1382" priority="516" operator="containsText" text="1100-1400 HRS">
      <formula>NOT(ISERROR(SEARCH(("1100-1400 HRS"),(C15))))</formula>
    </cfRule>
  </conditionalFormatting>
  <conditionalFormatting sqref="C22">
    <cfRule type="containsText" dxfId="1381" priority="508" operator="containsText" text="1400-1700 HRS">
      <formula>NOT(ISERROR(SEARCH(("1400-1700 HRS"),(C22))))</formula>
    </cfRule>
    <cfRule type="containsText" dxfId="1380" priority="509" operator="containsText" text="0800-1100 HRS">
      <formula>NOT(ISERROR(SEARCH(("0800-1100 HRS"),(C22))))</formula>
    </cfRule>
    <cfRule type="containsText" dxfId="1379" priority="510" operator="containsText" text="1100-1400 HRS">
      <formula>NOT(ISERROR(SEARCH(("1100-1400 HRS"),(C22))))</formula>
    </cfRule>
    <cfRule type="containsText" dxfId="1378" priority="511" operator="containsText" text="1400-1700 HRS">
      <formula>NOT(ISERROR(SEARCH(("1400-1700 HRS"),(C22))))</formula>
    </cfRule>
    <cfRule type="containsText" dxfId="1377" priority="512" operator="containsText" text="0800-1100 HRS">
      <formula>NOT(ISERROR(SEARCH(("0800-1100 HRS"),(C22))))</formula>
    </cfRule>
    <cfRule type="containsText" dxfId="1376" priority="513" operator="containsText" text="1100-1400 HRS">
      <formula>NOT(ISERROR(SEARCH(("1100-1400 HRS"),(C22))))</formula>
    </cfRule>
  </conditionalFormatting>
  <conditionalFormatting sqref="C24">
    <cfRule type="containsText" dxfId="1375" priority="192" operator="containsText" text="1400-1700 HRS">
      <formula>NOT(ISERROR(SEARCH(("1400-1700 HRS"),(C24))))</formula>
    </cfRule>
    <cfRule type="containsText" dxfId="1374" priority="193" operator="containsText" text="0800-1100 HRS">
      <formula>NOT(ISERROR(SEARCH(("0800-1100 HRS"),(C24))))</formula>
    </cfRule>
    <cfRule type="containsText" dxfId="1373" priority="194" operator="containsText" text="1100-1400 HRS">
      <formula>NOT(ISERROR(SEARCH(("1100-1400 HRS"),(C24))))</formula>
    </cfRule>
  </conditionalFormatting>
  <conditionalFormatting sqref="C35">
    <cfRule type="containsText" dxfId="1372" priority="179" operator="containsText" text="1400-1700 HRS">
      <formula>NOT(ISERROR(SEARCH(("1400-1700 HRS"),(C35))))</formula>
    </cfRule>
    <cfRule type="containsText" dxfId="1371" priority="180" operator="containsText" text="0800-1100 HRS">
      <formula>NOT(ISERROR(SEARCH(("0800-1100 HRS"),(C35))))</formula>
    </cfRule>
    <cfRule type="containsText" dxfId="1370" priority="181" operator="containsText" text="1100-1400 HRS">
      <formula>NOT(ISERROR(SEARCH(("1100-1400 HRS"),(C35))))</formula>
    </cfRule>
  </conditionalFormatting>
  <conditionalFormatting sqref="C42">
    <cfRule type="containsText" dxfId="1369" priority="251" operator="containsText" text="1400-1700 HRS">
      <formula>NOT(ISERROR(SEARCH(("1400-1700 HRS"),(C42))))</formula>
    </cfRule>
    <cfRule type="containsText" dxfId="1368" priority="252" operator="containsText" text="0800-1100 HRS">
      <formula>NOT(ISERROR(SEARCH(("0800-1100 HRS"),(C42))))</formula>
    </cfRule>
    <cfRule type="containsText" dxfId="1367" priority="253" operator="containsText" text="1100-1400 HRS">
      <formula>NOT(ISERROR(SEARCH(("1100-1400 HRS"),(C42))))</formula>
    </cfRule>
  </conditionalFormatting>
  <conditionalFormatting sqref="C45">
    <cfRule type="containsText" dxfId="1366" priority="166" operator="containsText" text="1400-1700 HRS">
      <formula>NOT(ISERROR(SEARCH(("1400-1700 HRS"),(C45))))</formula>
    </cfRule>
    <cfRule type="containsText" dxfId="1365" priority="167" operator="containsText" text="0800-1100 HRS">
      <formula>NOT(ISERROR(SEARCH(("0800-1100 HRS"),(C45))))</formula>
    </cfRule>
    <cfRule type="containsText" dxfId="1364" priority="168" operator="containsText" text="1100-1400 HRS">
      <formula>NOT(ISERROR(SEARCH(("1100-1400 HRS"),(C45))))</formula>
    </cfRule>
  </conditionalFormatting>
  <conditionalFormatting sqref="C60">
    <cfRule type="containsText" dxfId="1363" priority="153" operator="containsText" text="1400-1700 HRS">
      <formula>NOT(ISERROR(SEARCH(("1400-1700 HRS"),(C60))))</formula>
    </cfRule>
    <cfRule type="containsText" dxfId="1362" priority="154" operator="containsText" text="0800-1100 HRS">
      <formula>NOT(ISERROR(SEARCH(("0800-1100 HRS"),(C60))))</formula>
    </cfRule>
    <cfRule type="containsText" dxfId="1361" priority="155" operator="containsText" text="1100-1400 HRS">
      <formula>NOT(ISERROR(SEARCH(("1100-1400 HRS"),(C60))))</formula>
    </cfRule>
  </conditionalFormatting>
  <conditionalFormatting sqref="C75">
    <cfRule type="containsText" dxfId="1360" priority="140" operator="containsText" text="1400-1700 HRS">
      <formula>NOT(ISERROR(SEARCH(("1400-1700 HRS"),(C75))))</formula>
    </cfRule>
    <cfRule type="containsText" dxfId="1359" priority="141" operator="containsText" text="0800-1100 HRS">
      <formula>NOT(ISERROR(SEARCH(("0800-1100 HRS"),(C75))))</formula>
    </cfRule>
    <cfRule type="containsText" dxfId="1358" priority="142" operator="containsText" text="1100-1400 HRS">
      <formula>NOT(ISERROR(SEARCH(("1100-1400 HRS"),(C75))))</formula>
    </cfRule>
  </conditionalFormatting>
  <conditionalFormatting sqref="C87">
    <cfRule type="containsText" dxfId="1357" priority="127" operator="containsText" text="1400-1700 HRS">
      <formula>NOT(ISERROR(SEARCH(("1400-1700 HRS"),(C87))))</formula>
    </cfRule>
    <cfRule type="containsText" dxfId="1356" priority="128" operator="containsText" text="0800-1100 HRS">
      <formula>NOT(ISERROR(SEARCH(("0800-1100 HRS"),(C87))))</formula>
    </cfRule>
    <cfRule type="containsText" dxfId="1355" priority="129" operator="containsText" text="1100-1400 HRS">
      <formula>NOT(ISERROR(SEARCH(("1100-1400 HRS"),(C87))))</formula>
    </cfRule>
  </conditionalFormatting>
  <conditionalFormatting sqref="C106">
    <cfRule type="containsText" dxfId="1354" priority="114" operator="containsText" text="1400-1700 HRS">
      <formula>NOT(ISERROR(SEARCH(("1400-1700 HRS"),(C106))))</formula>
    </cfRule>
    <cfRule type="containsText" dxfId="1353" priority="115" operator="containsText" text="0800-1100 HRS">
      <formula>NOT(ISERROR(SEARCH(("0800-1100 HRS"),(C106))))</formula>
    </cfRule>
    <cfRule type="containsText" dxfId="1352" priority="116" operator="containsText" text="1100-1400 HRS">
      <formula>NOT(ISERROR(SEARCH(("1100-1400 HRS"),(C106))))</formula>
    </cfRule>
  </conditionalFormatting>
  <conditionalFormatting sqref="C118">
    <cfRule type="containsText" dxfId="1351" priority="284" operator="containsText" text="1400-1700 HRS">
      <formula>NOT(ISERROR(SEARCH(("1400-1700 HRS"),(C118))))</formula>
    </cfRule>
    <cfRule type="containsText" dxfId="1350" priority="285" operator="containsText" text="0800-1100 HRS">
      <formula>NOT(ISERROR(SEARCH(("0800-1100 HRS"),(C118))))</formula>
    </cfRule>
    <cfRule type="containsText" dxfId="1349" priority="286" operator="containsText" text="1100-1400 HRS">
      <formula>NOT(ISERROR(SEARCH(("1100-1400 HRS"),(C118))))</formula>
    </cfRule>
  </conditionalFormatting>
  <conditionalFormatting sqref="C121">
    <cfRule type="containsText" dxfId="1348" priority="101" operator="containsText" text="1400-1700 HRS">
      <formula>NOT(ISERROR(SEARCH(("1400-1700 HRS"),(C121))))</formula>
    </cfRule>
    <cfRule type="containsText" dxfId="1347" priority="102" operator="containsText" text="0800-1100 HRS">
      <formula>NOT(ISERROR(SEARCH(("0800-1100 HRS"),(C121))))</formula>
    </cfRule>
    <cfRule type="containsText" dxfId="1346" priority="103" operator="containsText" text="1100-1400 HRS">
      <formula>NOT(ISERROR(SEARCH(("1100-1400 HRS"),(C121))))</formula>
    </cfRule>
  </conditionalFormatting>
  <conditionalFormatting sqref="C122:C135">
    <cfRule type="containsText" dxfId="1345" priority="356" operator="containsText" text="1400-1700 HRS">
      <formula>NOT(ISERROR(SEARCH(("1400-1700 HRS"),(C122))))</formula>
    </cfRule>
    <cfRule type="containsText" dxfId="1344" priority="357" operator="containsText" text="0800-1100 HRS">
      <formula>NOT(ISERROR(SEARCH(("0800-1100 HRS"),(C122))))</formula>
    </cfRule>
    <cfRule type="containsText" dxfId="1343" priority="358" operator="containsText" text="1100-1400 HRS">
      <formula>NOT(ISERROR(SEARCH(("1100-1400 HRS"),(C122))))</formula>
    </cfRule>
  </conditionalFormatting>
  <conditionalFormatting sqref="C123:C124">
    <cfRule type="containsText" dxfId="1342" priority="319" operator="containsText" text="1400-1700 HRS">
      <formula>NOT(ISERROR(SEARCH(("1400-1700 HRS"),(C123))))</formula>
    </cfRule>
    <cfRule type="containsText" dxfId="1341" priority="320" operator="containsText" text="0800-1100 HRS">
      <formula>NOT(ISERROR(SEARCH(("0800-1100 HRS"),(C123))))</formula>
    </cfRule>
    <cfRule type="containsText" dxfId="1340" priority="321" operator="containsText" text="1100-1400 HRS">
      <formula>NOT(ISERROR(SEARCH(("1100-1400 HRS"),(C123))))</formula>
    </cfRule>
  </conditionalFormatting>
  <conditionalFormatting sqref="C127">
    <cfRule type="containsText" dxfId="1339" priority="266" operator="containsText" text="1400-1700 HRS">
      <formula>NOT(ISERROR(SEARCH(("1400-1700 HRS"),(C127))))</formula>
    </cfRule>
    <cfRule type="containsText" dxfId="1338" priority="267" operator="containsText" text="0800-1100 HRS">
      <formula>NOT(ISERROR(SEARCH(("0800-1100 HRS"),(C127))))</formula>
    </cfRule>
    <cfRule type="containsText" dxfId="1337" priority="268" operator="containsText" text="1100-1400 HRS">
      <formula>NOT(ISERROR(SEARCH(("1100-1400 HRS"),(C127))))</formula>
    </cfRule>
  </conditionalFormatting>
  <conditionalFormatting sqref="C134">
    <cfRule type="containsText" dxfId="1336" priority="263" operator="containsText" text="1400-1700 HRS">
      <formula>NOT(ISERROR(SEARCH(("1400-1700 HRS"),(C134))))</formula>
    </cfRule>
    <cfRule type="containsText" dxfId="1335" priority="264" operator="containsText" text="0800-1100 HRS">
      <formula>NOT(ISERROR(SEARCH(("0800-1100 HRS"),(C134))))</formula>
    </cfRule>
    <cfRule type="containsText" dxfId="1334" priority="265" operator="containsText" text="1100-1400 HRS">
      <formula>NOT(ISERROR(SEARCH(("1100-1400 HRS"),(C134))))</formula>
    </cfRule>
  </conditionalFormatting>
  <conditionalFormatting sqref="C136">
    <cfRule type="containsText" dxfId="1333" priority="88" operator="containsText" text="1400-1700 HRS">
      <formula>NOT(ISERROR(SEARCH(("1400-1700 HRS"),(C136))))</formula>
    </cfRule>
    <cfRule type="containsText" dxfId="1332" priority="89" operator="containsText" text="0800-1100 HRS">
      <formula>NOT(ISERROR(SEARCH(("0800-1100 HRS"),(C136))))</formula>
    </cfRule>
    <cfRule type="containsText" dxfId="1331" priority="90" operator="containsText" text="1100-1400 HRS">
      <formula>NOT(ISERROR(SEARCH(("1100-1400 HRS"),(C136))))</formula>
    </cfRule>
  </conditionalFormatting>
  <conditionalFormatting sqref="C137:C152 C111:C120 C122:C135">
    <cfRule type="cellIs" dxfId="1330" priority="305" operator="equal">
      <formula>"8.00am - 10.00am"</formula>
    </cfRule>
  </conditionalFormatting>
  <conditionalFormatting sqref="C143:C144">
    <cfRule type="containsText" dxfId="1329" priority="290" operator="containsText" text="1400-1700 HRS">
      <formula>NOT(ISERROR(SEARCH(("1400-1700 HRS"),(C143))))</formula>
    </cfRule>
    <cfRule type="containsText" dxfId="1328" priority="291" operator="containsText" text="0800-1100 HRS">
      <formula>NOT(ISERROR(SEARCH(("0800-1100 HRS"),(C143))))</formula>
    </cfRule>
    <cfRule type="containsText" dxfId="1327" priority="292" operator="containsText" text="1100-1400 HRS">
      <formula>NOT(ISERROR(SEARCH(("1100-1400 HRS"),(C143))))</formula>
    </cfRule>
  </conditionalFormatting>
  <conditionalFormatting sqref="C153:C161">
    <cfRule type="containsText" dxfId="1326" priority="57" operator="containsText" text="1400-1700 HRS">
      <formula>NOT(ISERROR(SEARCH(("1400-1700 HRS"),(C153))))</formula>
    </cfRule>
    <cfRule type="containsText" dxfId="1325" priority="58" operator="containsText" text="0800-1100 HRS">
      <formula>NOT(ISERROR(SEARCH(("0800-1100 HRS"),(C153))))</formula>
    </cfRule>
    <cfRule type="containsText" dxfId="1324" priority="59" operator="containsText" text="1100-1400 HRS">
      <formula>NOT(ISERROR(SEARCH(("1100-1400 HRS"),(C153))))</formula>
    </cfRule>
  </conditionalFormatting>
  <conditionalFormatting sqref="C154 C156 C158:C160 C14:C23 C25:C29 C36:C44 C46:C59 C61:C74 C76:C86 C88:C98 C107:C120 C122:C135 C137:C152 C162:C1048576 C31:C34 C100:C105">
    <cfRule type="cellIs" dxfId="1323" priority="231" operator="equal">
      <formula>"8.00am - 10.00am"</formula>
    </cfRule>
    <cfRule type="cellIs" dxfId="1322" priority="232" operator="equal">
      <formula>"11.00am - 1.00pm"</formula>
    </cfRule>
  </conditionalFormatting>
  <conditionalFormatting sqref="C158:C160">
    <cfRule type="cellIs" dxfId="1321" priority="33" operator="equal">
      <formula>"8.00am - 10.00am"</formula>
    </cfRule>
  </conditionalFormatting>
  <conditionalFormatting sqref="B30">
    <cfRule type="containsText" dxfId="1320" priority="28" operator="containsText" text="THURSDAY">
      <formula>NOT(ISERROR(SEARCH(("THURSDAY"),(B30))))</formula>
    </cfRule>
    <cfRule type="containsText" dxfId="1319" priority="29" operator="containsText" text="FRIDAY">
      <formula>NOT(ISERROR(SEARCH(("FRIDAY"),(B30))))</formula>
    </cfRule>
    <cfRule type="containsText" dxfId="1318" priority="30" operator="containsText" text="SATURDAY">
      <formula>NOT(ISERROR(SEARCH(("SATURDAY"),(B30))))</formula>
    </cfRule>
    <cfRule type="containsText" dxfId="1317" priority="31" operator="containsText" text="THURSDAY">
      <formula>NOT(ISERROR(SEARCH(("THURSDAY"),(B30))))</formula>
    </cfRule>
    <cfRule type="containsText" dxfId="1316" priority="32" operator="containsText" text="SUNDAY">
      <formula>NOT(ISERROR(SEARCH(("SUNDAY"),(B30))))</formula>
    </cfRule>
  </conditionalFormatting>
  <conditionalFormatting sqref="B30">
    <cfRule type="containsText" dxfId="1315" priority="22" operator="containsText" text="TUESDAY">
      <formula>NOT(ISERROR(SEARCH(("TUESDAY"),(B30))))</formula>
    </cfRule>
    <cfRule type="containsText" dxfId="1314" priority="23" operator="containsText" text="MONDAY">
      <formula>NOT(ISERROR(SEARCH(("MONDAY"),(B30))))</formula>
    </cfRule>
    <cfRule type="containsText" dxfId="1313" priority="24" operator="containsText" text="WEDNESDAY">
      <formula>NOT(ISERROR(SEARCH(("WEDNESDAY"),(B30))))</formula>
    </cfRule>
    <cfRule type="containsText" dxfId="1312" priority="25" operator="containsText" text="THURSDAY">
      <formula>NOT(ISERROR(SEARCH(("THURSDAY"),(B30))))</formula>
    </cfRule>
    <cfRule type="containsText" dxfId="1311" priority="26" operator="containsText" text="FRIDAY">
      <formula>NOT(ISERROR(SEARCH(("FRIDAY"),(B30))))</formula>
    </cfRule>
    <cfRule type="containsText" dxfId="1310" priority="27" operator="containsText" text="SATURDAY">
      <formula>NOT(ISERROR(SEARCH(("SATURDAY"),(B30))))</formula>
    </cfRule>
  </conditionalFormatting>
  <conditionalFormatting sqref="C30">
    <cfRule type="containsText" dxfId="1309" priority="20" operator="containsText" text="0800-1100 HRS">
      <formula>NOT(ISERROR(SEARCH(("0800-1100 HRS"),(C30))))</formula>
    </cfRule>
    <cfRule type="containsText" dxfId="1308" priority="21" operator="containsText" text="1100-1400 HRS">
      <formula>NOT(ISERROR(SEARCH(("1100-1400 HRS"),(C30))))</formula>
    </cfRule>
  </conditionalFormatting>
  <conditionalFormatting sqref="C30">
    <cfRule type="containsText" dxfId="1307" priority="19" operator="containsText" text="1400-1700 HRS">
      <formula>NOT(ISERROR(SEARCH(("1400-1700 HRS"),(C30))))</formula>
    </cfRule>
  </conditionalFormatting>
  <conditionalFormatting sqref="C30">
    <cfRule type="cellIs" dxfId="1306" priority="17" operator="equal">
      <formula>"8.00am - 10.00am"</formula>
    </cfRule>
    <cfRule type="cellIs" dxfId="1305" priority="18" operator="equal">
      <formula>"11.00am - 1.00pm"</formula>
    </cfRule>
  </conditionalFormatting>
  <conditionalFormatting sqref="B99">
    <cfRule type="containsText" dxfId="1304" priority="12" operator="containsText" text="THURSDAY">
      <formula>NOT(ISERROR(SEARCH(("THURSDAY"),(B99))))</formula>
    </cfRule>
    <cfRule type="containsText" dxfId="1303" priority="13" operator="containsText" text="FRIDAY">
      <formula>NOT(ISERROR(SEARCH(("FRIDAY"),(B99))))</formula>
    </cfRule>
    <cfRule type="containsText" dxfId="1302" priority="14" operator="containsText" text="SATURDAY">
      <formula>NOT(ISERROR(SEARCH(("SATURDAY"),(B99))))</formula>
    </cfRule>
    <cfRule type="containsText" dxfId="1301" priority="15" operator="containsText" text="THURSDAY">
      <formula>NOT(ISERROR(SEARCH(("THURSDAY"),(B99))))</formula>
    </cfRule>
    <cfRule type="containsText" dxfId="1300" priority="16" operator="containsText" text="SUNDAY">
      <formula>NOT(ISERROR(SEARCH(("SUNDAY"),(B99))))</formula>
    </cfRule>
  </conditionalFormatting>
  <conditionalFormatting sqref="B99">
    <cfRule type="containsText" dxfId="1299" priority="6" operator="containsText" text="TUESDAY">
      <formula>NOT(ISERROR(SEARCH(("TUESDAY"),(B99))))</formula>
    </cfRule>
    <cfRule type="containsText" dxfId="1298" priority="7" operator="containsText" text="MONDAY">
      <formula>NOT(ISERROR(SEARCH(("MONDAY"),(B99))))</formula>
    </cfRule>
    <cfRule type="containsText" dxfId="1297" priority="8" operator="containsText" text="WEDNESDAY">
      <formula>NOT(ISERROR(SEARCH(("WEDNESDAY"),(B99))))</formula>
    </cfRule>
    <cfRule type="containsText" dxfId="1296" priority="9" operator="containsText" text="THURSDAY">
      <formula>NOT(ISERROR(SEARCH(("THURSDAY"),(B99))))</formula>
    </cfRule>
    <cfRule type="containsText" dxfId="1295" priority="10" operator="containsText" text="FRIDAY">
      <formula>NOT(ISERROR(SEARCH(("FRIDAY"),(B99))))</formula>
    </cfRule>
    <cfRule type="containsText" dxfId="1294" priority="11" operator="containsText" text="SATURDAY">
      <formula>NOT(ISERROR(SEARCH(("SATURDAY"),(B99))))</formula>
    </cfRule>
  </conditionalFormatting>
  <conditionalFormatting sqref="C99">
    <cfRule type="containsText" dxfId="1293" priority="4" operator="containsText" text="0800-1100 HRS">
      <formula>NOT(ISERROR(SEARCH(("0800-1100 HRS"),(C99))))</formula>
    </cfRule>
    <cfRule type="containsText" dxfId="1292" priority="5" operator="containsText" text="1100-1400 HRS">
      <formula>NOT(ISERROR(SEARCH(("1100-1400 HRS"),(C99))))</formula>
    </cfRule>
  </conditionalFormatting>
  <conditionalFormatting sqref="C99">
    <cfRule type="containsText" dxfId="1291" priority="3" operator="containsText" text="1400-1700 HRS">
      <formula>NOT(ISERROR(SEARCH(("1400-1700 HRS"),(C99))))</formula>
    </cfRule>
  </conditionalFormatting>
  <conditionalFormatting sqref="C99">
    <cfRule type="cellIs" dxfId="1290" priority="1" operator="equal">
      <formula>"8.00am - 10.00am"</formula>
    </cfRule>
    <cfRule type="cellIs" dxfId="1289" priority="2" operator="equal">
      <formula>"11.00am - 1.00pm"</formula>
    </cfRule>
  </conditionalFormatting>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2AF0E-6EC7-47DB-89E5-697E84C8E39E}">
  <dimension ref="A1:AF73"/>
  <sheetViews>
    <sheetView topLeftCell="A9" workbookViewId="0">
      <selection activeCell="A9" sqref="A1:XFD1048576"/>
    </sheetView>
  </sheetViews>
  <sheetFormatPr defaultRowHeight="13.8"/>
  <cols>
    <col min="1" max="1" width="4.69921875" bestFit="1" customWidth="1"/>
    <col min="2" max="2" width="17.3984375" style="110" bestFit="1" customWidth="1"/>
    <col min="3" max="3" width="11.296875" bestFit="1" customWidth="1"/>
    <col min="4" max="4" width="7.59765625" bestFit="1" customWidth="1"/>
    <col min="5" max="5" width="7.5" bestFit="1" customWidth="1"/>
    <col min="6" max="6" width="50.5" bestFit="1" customWidth="1"/>
    <col min="7" max="7" width="28.5" bestFit="1" customWidth="1"/>
    <col min="9" max="9" width="8.69921875" bestFit="1" customWidth="1"/>
    <col min="10" max="10" width="5.5" bestFit="1" customWidth="1"/>
    <col min="11" max="11" width="9.09765625" bestFit="1" customWidth="1"/>
    <col min="12" max="12" width="9.8984375" bestFit="1" customWidth="1"/>
    <col min="13" max="13" width="6.69921875" bestFit="1" customWidth="1"/>
    <col min="14" max="14" width="8.5" bestFit="1" customWidth="1"/>
  </cols>
  <sheetData>
    <row r="1" spans="1:32" ht="15" customHeight="1">
      <c r="B1" s="108"/>
      <c r="H1" s="132"/>
    </row>
    <row r="2" spans="1:32" ht="12" customHeight="1">
      <c r="A2" s="133"/>
      <c r="B2" s="134"/>
      <c r="C2" s="133"/>
      <c r="D2" s="133"/>
      <c r="E2" s="133"/>
      <c r="F2" s="133"/>
      <c r="G2" s="133"/>
      <c r="H2" s="135"/>
      <c r="I2" s="133"/>
      <c r="J2" s="133"/>
      <c r="K2" s="133"/>
      <c r="L2" s="133"/>
      <c r="M2" s="133"/>
      <c r="N2" s="133"/>
      <c r="O2" s="133"/>
      <c r="P2" s="133"/>
    </row>
    <row r="3" spans="1:32" ht="12" customHeight="1">
      <c r="A3" s="133"/>
      <c r="B3" s="134"/>
      <c r="C3" s="133"/>
      <c r="D3" s="133"/>
      <c r="E3" s="133"/>
      <c r="F3" s="133"/>
      <c r="G3" s="133"/>
      <c r="H3" s="135"/>
      <c r="I3" s="133"/>
      <c r="J3" s="133"/>
      <c r="K3" s="133"/>
      <c r="L3" s="133"/>
      <c r="M3" s="133"/>
      <c r="N3" s="133"/>
      <c r="O3" s="133"/>
      <c r="P3" s="133"/>
    </row>
    <row r="4" spans="1:32" ht="12" customHeight="1">
      <c r="A4" s="133"/>
      <c r="B4" s="134"/>
      <c r="C4" s="133"/>
      <c r="D4" s="133"/>
      <c r="E4" s="133"/>
      <c r="F4" s="133"/>
      <c r="G4" s="133"/>
      <c r="H4" s="135"/>
      <c r="I4" s="133"/>
      <c r="J4" s="133"/>
      <c r="K4" s="133"/>
      <c r="L4" s="133"/>
      <c r="M4" s="133"/>
      <c r="N4" s="133"/>
      <c r="O4" s="133"/>
      <c r="P4" s="133"/>
    </row>
    <row r="5" spans="1:32" ht="12" customHeight="1">
      <c r="A5" s="133"/>
      <c r="B5" s="134"/>
      <c r="C5" s="133"/>
      <c r="D5" s="133"/>
      <c r="E5" s="133"/>
      <c r="F5" s="133"/>
      <c r="G5" s="133"/>
      <c r="H5" s="135"/>
      <c r="I5" s="133"/>
      <c r="J5" s="133"/>
      <c r="K5" s="133"/>
      <c r="L5" s="133"/>
      <c r="M5" s="133"/>
      <c r="N5" s="133"/>
      <c r="O5" s="133"/>
      <c r="P5" s="133"/>
    </row>
    <row r="6" spans="1:32" ht="12" customHeight="1">
      <c r="A6" s="133"/>
      <c r="B6" s="134"/>
      <c r="C6" s="133"/>
      <c r="D6" s="133"/>
      <c r="E6" s="133"/>
      <c r="F6" s="133"/>
      <c r="G6" s="133"/>
      <c r="H6" s="135"/>
      <c r="I6" s="133"/>
      <c r="J6" s="133"/>
      <c r="K6" s="133"/>
      <c r="L6" s="133"/>
      <c r="M6" s="133"/>
      <c r="N6" s="133"/>
      <c r="O6" s="133"/>
      <c r="P6" s="133"/>
    </row>
    <row r="7" spans="1:32" ht="12" customHeight="1">
      <c r="A7" s="133"/>
      <c r="B7" s="134"/>
      <c r="C7" s="133"/>
      <c r="D7" s="133"/>
      <c r="E7" s="133"/>
      <c r="F7" s="133"/>
      <c r="G7" s="133"/>
      <c r="H7" s="135"/>
      <c r="I7" s="133"/>
      <c r="J7" s="133"/>
      <c r="K7" s="133"/>
      <c r="L7" s="133"/>
      <c r="M7" s="133"/>
      <c r="N7" s="133"/>
      <c r="O7" s="133"/>
      <c r="P7" s="133"/>
    </row>
    <row r="8" spans="1:32" ht="12" customHeight="1">
      <c r="A8" s="133"/>
      <c r="B8" s="134"/>
      <c r="C8" s="133"/>
      <c r="D8" s="133"/>
      <c r="E8" s="133"/>
      <c r="F8" s="133"/>
      <c r="G8" s="133"/>
      <c r="H8" s="135"/>
      <c r="I8" s="133"/>
      <c r="J8" s="133"/>
      <c r="K8" s="133"/>
      <c r="L8" s="133"/>
      <c r="M8" s="133"/>
      <c r="N8" s="133"/>
      <c r="O8" s="133"/>
      <c r="P8" s="133"/>
    </row>
    <row r="9" spans="1:32" s="137" customFormat="1" ht="15.6">
      <c r="A9" s="151" t="s">
        <v>1687</v>
      </c>
      <c r="B9" s="151"/>
      <c r="C9" s="151"/>
      <c r="D9" s="151"/>
      <c r="E9" s="151"/>
      <c r="F9" s="151"/>
      <c r="G9" s="151"/>
      <c r="H9" s="151"/>
      <c r="I9" s="151"/>
      <c r="J9" s="151"/>
      <c r="K9" s="151"/>
      <c r="L9" s="151"/>
      <c r="M9" s="151"/>
      <c r="N9" s="151"/>
      <c r="O9" s="136"/>
      <c r="P9" s="136"/>
    </row>
    <row r="10" spans="1:32" s="137" customFormat="1" ht="15.6">
      <c r="A10" s="151" t="s">
        <v>1688</v>
      </c>
      <c r="B10" s="151"/>
      <c r="C10" s="151"/>
      <c r="D10" s="151"/>
      <c r="E10" s="151"/>
      <c r="F10" s="151"/>
      <c r="G10" s="151"/>
      <c r="H10" s="151"/>
      <c r="I10" s="151"/>
      <c r="J10" s="151"/>
      <c r="K10" s="151"/>
      <c r="L10" s="151"/>
      <c r="M10" s="151"/>
      <c r="N10" s="151"/>
      <c r="O10" s="136"/>
      <c r="P10" s="136"/>
    </row>
    <row r="11" spans="1:32" ht="20.25" customHeight="1">
      <c r="A11" s="152" t="s">
        <v>1685</v>
      </c>
      <c r="B11" s="152"/>
      <c r="C11" s="152"/>
      <c r="D11" s="152"/>
      <c r="E11" s="152"/>
      <c r="F11" s="152"/>
      <c r="G11" s="152"/>
      <c r="H11" s="152"/>
      <c r="I11" s="152"/>
      <c r="J11" s="152"/>
      <c r="K11" s="152"/>
      <c r="L11" s="152"/>
      <c r="M11" s="152"/>
      <c r="N11" s="152"/>
      <c r="O11" s="133"/>
      <c r="P11" s="133"/>
    </row>
    <row r="12" spans="1:32">
      <c r="A12" s="153" t="s">
        <v>1690</v>
      </c>
      <c r="B12" s="153"/>
      <c r="C12" s="153"/>
      <c r="D12" s="153"/>
      <c r="E12" s="153"/>
      <c r="F12" s="153"/>
      <c r="G12" s="153"/>
      <c r="H12" s="153"/>
      <c r="I12" s="153"/>
      <c r="J12" s="153"/>
      <c r="K12" s="153"/>
      <c r="L12" s="153"/>
      <c r="M12" s="153"/>
      <c r="N12" s="153"/>
      <c r="O12" s="133"/>
      <c r="P12" s="133"/>
    </row>
    <row r="13" spans="1:32">
      <c r="A13" s="111" t="s">
        <v>1077</v>
      </c>
      <c r="B13" s="112" t="s">
        <v>1078</v>
      </c>
      <c r="C13" s="113" t="s">
        <v>1079</v>
      </c>
      <c r="D13" s="114" t="s">
        <v>1080</v>
      </c>
      <c r="E13" s="131" t="s">
        <v>1686</v>
      </c>
      <c r="F13" s="113" t="s">
        <v>1081</v>
      </c>
      <c r="G13" s="113" t="s">
        <v>1813</v>
      </c>
      <c r="H13" s="115" t="s">
        <v>1082</v>
      </c>
      <c r="I13" s="114" t="s">
        <v>1083</v>
      </c>
      <c r="J13" s="114" t="s">
        <v>1084</v>
      </c>
      <c r="K13" s="114" t="s">
        <v>1085</v>
      </c>
      <c r="L13" s="114" t="s">
        <v>1680</v>
      </c>
      <c r="M13" s="114" t="s">
        <v>1086</v>
      </c>
      <c r="N13" s="114" t="s">
        <v>1087</v>
      </c>
      <c r="O13" s="13"/>
      <c r="P13" s="13"/>
      <c r="Q13" s="13"/>
      <c r="R13" s="13"/>
      <c r="S13" s="13"/>
      <c r="T13" s="13"/>
      <c r="U13" s="13"/>
      <c r="V13" s="13"/>
      <c r="W13" s="13"/>
      <c r="X13" s="13"/>
      <c r="Y13" s="13"/>
      <c r="Z13" s="13"/>
      <c r="AA13" s="13"/>
      <c r="AB13" s="13"/>
      <c r="AC13" s="13"/>
    </row>
    <row r="14" spans="1:32" ht="13.5" customHeight="1">
      <c r="A14" s="9">
        <v>1</v>
      </c>
      <c r="B14" s="109">
        <v>45138</v>
      </c>
      <c r="C14" s="5" t="s">
        <v>1684</v>
      </c>
      <c r="D14" s="116" t="s">
        <v>1145</v>
      </c>
      <c r="E14" s="5" t="s">
        <v>1513</v>
      </c>
      <c r="F14" s="5" t="s">
        <v>1230</v>
      </c>
      <c r="G14" s="5" t="s">
        <v>304</v>
      </c>
      <c r="H14" s="9"/>
      <c r="I14" s="14" t="s">
        <v>1114</v>
      </c>
      <c r="J14" s="14" t="s">
        <v>1073</v>
      </c>
      <c r="K14" s="14" t="s">
        <v>1105</v>
      </c>
      <c r="L14" s="14" t="s">
        <v>1172</v>
      </c>
      <c r="M14" s="9"/>
      <c r="N14" s="14"/>
      <c r="O14" s="15"/>
      <c r="P14" s="15"/>
      <c r="Q14" s="15"/>
      <c r="R14" s="15"/>
      <c r="S14" s="15"/>
      <c r="T14" s="15"/>
      <c r="U14" s="15"/>
      <c r="V14" s="15"/>
      <c r="W14" s="15"/>
      <c r="X14" s="15"/>
      <c r="Y14" s="15"/>
      <c r="Z14" s="15"/>
      <c r="AA14" s="15"/>
      <c r="AB14" s="15"/>
      <c r="AC14" s="15"/>
      <c r="AD14" s="15"/>
      <c r="AE14" s="15"/>
      <c r="AF14" s="15"/>
    </row>
    <row r="15" spans="1:32" ht="13.5" customHeight="1">
      <c r="A15" s="9">
        <v>2</v>
      </c>
      <c r="B15" s="109">
        <v>45138</v>
      </c>
      <c r="C15" s="5" t="s">
        <v>1682</v>
      </c>
      <c r="D15" s="116" t="s">
        <v>1145</v>
      </c>
      <c r="E15" s="5" t="s">
        <v>1459</v>
      </c>
      <c r="F15" s="5" t="s">
        <v>1228</v>
      </c>
      <c r="G15" s="5" t="s">
        <v>957</v>
      </c>
      <c r="H15" s="9">
        <v>7</v>
      </c>
      <c r="I15" s="14" t="s">
        <v>1114</v>
      </c>
      <c r="J15" s="14" t="s">
        <v>1073</v>
      </c>
      <c r="K15" s="14" t="s">
        <v>1105</v>
      </c>
      <c r="L15" s="14" t="s">
        <v>1121</v>
      </c>
      <c r="M15" s="9"/>
      <c r="N15" s="14"/>
      <c r="O15" s="15"/>
      <c r="P15" s="15"/>
      <c r="Q15" s="15"/>
      <c r="R15" s="15"/>
      <c r="S15" s="15"/>
      <c r="T15" s="15"/>
      <c r="U15" s="15"/>
      <c r="V15" s="15"/>
      <c r="W15" s="15"/>
      <c r="X15" s="15"/>
      <c r="Y15" s="15"/>
      <c r="Z15" s="15"/>
      <c r="AA15" s="15"/>
      <c r="AB15" s="15"/>
      <c r="AC15" s="15"/>
      <c r="AD15" s="15"/>
      <c r="AE15" s="15"/>
      <c r="AF15" s="15"/>
    </row>
    <row r="16" spans="1:32" ht="13.5" customHeight="1">
      <c r="A16" s="9">
        <v>2</v>
      </c>
      <c r="B16" s="109">
        <v>45138</v>
      </c>
      <c r="C16" s="5" t="s">
        <v>1682</v>
      </c>
      <c r="D16" s="116" t="s">
        <v>1145</v>
      </c>
      <c r="E16" s="5" t="s">
        <v>1459</v>
      </c>
      <c r="F16" s="5" t="s">
        <v>1228</v>
      </c>
      <c r="G16" s="5" t="s">
        <v>957</v>
      </c>
      <c r="H16" s="9"/>
      <c r="I16" s="14" t="s">
        <v>1148</v>
      </c>
      <c r="J16" s="14" t="s">
        <v>1073</v>
      </c>
      <c r="K16" s="14" t="s">
        <v>1105</v>
      </c>
      <c r="L16" s="14" t="s">
        <v>1121</v>
      </c>
      <c r="M16" s="9"/>
      <c r="N16" s="14"/>
      <c r="O16" s="15"/>
      <c r="P16" s="15"/>
      <c r="Q16" s="15"/>
      <c r="R16" s="15"/>
      <c r="S16" s="15"/>
      <c r="T16" s="15"/>
      <c r="U16" s="15"/>
      <c r="V16" s="15"/>
      <c r="W16" s="15"/>
      <c r="X16" s="15"/>
      <c r="Y16" s="15"/>
      <c r="Z16" s="15"/>
      <c r="AA16" s="15"/>
      <c r="AB16" s="15"/>
      <c r="AC16" s="15"/>
      <c r="AD16" s="15"/>
      <c r="AE16" s="15"/>
      <c r="AF16" s="15"/>
    </row>
    <row r="17" spans="1:32" ht="13.5" customHeight="1">
      <c r="A17" s="9">
        <v>2</v>
      </c>
      <c r="B17" s="109">
        <v>45138</v>
      </c>
      <c r="C17" s="5" t="s">
        <v>1682</v>
      </c>
      <c r="D17" s="116" t="s">
        <v>1145</v>
      </c>
      <c r="E17" s="5" t="s">
        <v>1163</v>
      </c>
      <c r="F17" s="5" t="s">
        <v>1164</v>
      </c>
      <c r="G17" s="140" t="s">
        <v>1706</v>
      </c>
      <c r="H17" s="9">
        <v>86</v>
      </c>
      <c r="I17" s="14" t="s">
        <v>1114</v>
      </c>
      <c r="J17" s="14" t="s">
        <v>1073</v>
      </c>
      <c r="K17" s="116" t="s">
        <v>1105</v>
      </c>
      <c r="L17" s="14" t="s">
        <v>1165</v>
      </c>
      <c r="M17" s="9"/>
      <c r="N17" s="14" t="s">
        <v>1560</v>
      </c>
      <c r="O17" s="15"/>
      <c r="P17" s="15"/>
      <c r="Q17" s="15"/>
      <c r="R17" s="15"/>
      <c r="S17" s="15"/>
      <c r="T17" s="15"/>
      <c r="U17" s="15"/>
      <c r="V17" s="15"/>
      <c r="W17" s="15"/>
      <c r="X17" s="15"/>
      <c r="Y17" s="15"/>
      <c r="Z17" s="15"/>
      <c r="AA17" s="15"/>
      <c r="AB17" s="15"/>
      <c r="AC17" s="15"/>
      <c r="AD17" s="15"/>
      <c r="AE17" s="15"/>
      <c r="AF17" s="15"/>
    </row>
    <row r="18" spans="1:32">
      <c r="A18" s="111" t="s">
        <v>1077</v>
      </c>
      <c r="B18" s="112" t="s">
        <v>1078</v>
      </c>
      <c r="C18" s="113" t="s">
        <v>1079</v>
      </c>
      <c r="D18" s="114" t="s">
        <v>1080</v>
      </c>
      <c r="E18" s="131" t="s">
        <v>1686</v>
      </c>
      <c r="F18" s="113" t="s">
        <v>1081</v>
      </c>
      <c r="G18" s="113" t="s">
        <v>1813</v>
      </c>
      <c r="H18" s="115" t="s">
        <v>1082</v>
      </c>
      <c r="I18" s="114" t="s">
        <v>1083</v>
      </c>
      <c r="J18" s="114" t="s">
        <v>1084</v>
      </c>
      <c r="K18" s="114" t="s">
        <v>1085</v>
      </c>
      <c r="L18" s="114" t="s">
        <v>1680</v>
      </c>
      <c r="M18" s="114" t="s">
        <v>1086</v>
      </c>
      <c r="N18" s="114" t="s">
        <v>1087</v>
      </c>
      <c r="O18" s="13"/>
      <c r="P18" s="13"/>
      <c r="Q18" s="13"/>
      <c r="R18" s="13"/>
      <c r="S18" s="13"/>
      <c r="T18" s="13"/>
      <c r="U18" s="13"/>
      <c r="V18" s="13"/>
      <c r="W18" s="13"/>
      <c r="X18" s="13"/>
      <c r="Y18" s="13"/>
      <c r="Z18" s="13"/>
      <c r="AA18" s="13"/>
      <c r="AB18" s="13"/>
      <c r="AC18" s="13"/>
    </row>
    <row r="19" spans="1:32" ht="13.5" customHeight="1">
      <c r="A19" s="9">
        <v>1</v>
      </c>
      <c r="B19" s="109">
        <v>45139</v>
      </c>
      <c r="C19" s="125" t="s">
        <v>1684</v>
      </c>
      <c r="D19" s="116" t="s">
        <v>1145</v>
      </c>
      <c r="E19" s="5" t="s">
        <v>1462</v>
      </c>
      <c r="F19" s="5" t="s">
        <v>1463</v>
      </c>
      <c r="G19" s="5"/>
      <c r="H19" s="9"/>
      <c r="I19" s="14" t="s">
        <v>1114</v>
      </c>
      <c r="J19" s="14" t="s">
        <v>1073</v>
      </c>
      <c r="K19" s="14" t="s">
        <v>1105</v>
      </c>
      <c r="L19" s="14" t="s">
        <v>1172</v>
      </c>
      <c r="M19" s="9"/>
      <c r="N19" s="14"/>
      <c r="O19" s="15"/>
      <c r="P19" s="15"/>
      <c r="Q19" s="15"/>
      <c r="R19" s="15"/>
      <c r="S19" s="15"/>
      <c r="T19" s="15"/>
      <c r="U19" s="15"/>
      <c r="V19" s="15"/>
      <c r="W19" s="15"/>
      <c r="X19" s="15"/>
      <c r="Y19" s="15"/>
      <c r="Z19" s="15"/>
      <c r="AA19" s="15"/>
      <c r="AB19" s="15"/>
      <c r="AC19" s="15"/>
      <c r="AD19" s="15"/>
      <c r="AE19" s="15"/>
      <c r="AF19" s="15"/>
    </row>
    <row r="20" spans="1:32" ht="13.5" customHeight="1">
      <c r="A20" s="9">
        <v>2</v>
      </c>
      <c r="B20" s="109">
        <v>45139</v>
      </c>
      <c r="C20" s="5" t="s">
        <v>1683</v>
      </c>
      <c r="D20" s="116" t="s">
        <v>1145</v>
      </c>
      <c r="E20" s="5" t="s">
        <v>1245</v>
      </c>
      <c r="F20" s="5" t="s">
        <v>1246</v>
      </c>
      <c r="G20" s="5"/>
      <c r="H20" s="9"/>
      <c r="I20" s="14" t="s">
        <v>1148</v>
      </c>
      <c r="J20" s="14" t="s">
        <v>1073</v>
      </c>
      <c r="K20" s="14" t="s">
        <v>1105</v>
      </c>
      <c r="L20" s="14" t="s">
        <v>1172</v>
      </c>
      <c r="M20" s="9"/>
      <c r="N20" s="14"/>
      <c r="O20" s="15"/>
      <c r="P20" s="15"/>
      <c r="Q20" s="15"/>
      <c r="R20" s="15"/>
      <c r="S20" s="15"/>
      <c r="T20" s="15"/>
      <c r="U20" s="15"/>
      <c r="V20" s="15"/>
      <c r="W20" s="15"/>
      <c r="X20" s="15"/>
      <c r="Y20" s="15"/>
      <c r="Z20" s="15"/>
      <c r="AA20" s="15"/>
      <c r="AB20" s="15"/>
      <c r="AC20" s="15"/>
      <c r="AD20" s="15"/>
      <c r="AE20" s="15"/>
      <c r="AF20" s="15"/>
    </row>
    <row r="21" spans="1:32" ht="13.5" customHeight="1">
      <c r="A21" s="9">
        <v>4</v>
      </c>
      <c r="B21" s="109">
        <v>45139</v>
      </c>
      <c r="C21" s="5" t="s">
        <v>1682</v>
      </c>
      <c r="D21" s="116" t="s">
        <v>1145</v>
      </c>
      <c r="E21" s="5" t="s">
        <v>1267</v>
      </c>
      <c r="F21" s="5" t="s">
        <v>1268</v>
      </c>
      <c r="G21" s="5"/>
      <c r="H21" s="9"/>
      <c r="I21" s="14" t="s">
        <v>1114</v>
      </c>
      <c r="J21" s="14" t="s">
        <v>1073</v>
      </c>
      <c r="K21" s="14" t="s">
        <v>1105</v>
      </c>
      <c r="L21" s="14" t="s">
        <v>1090</v>
      </c>
      <c r="M21" s="9"/>
      <c r="N21" s="14"/>
      <c r="O21" s="15"/>
      <c r="P21" s="15"/>
      <c r="Q21" s="15"/>
      <c r="R21" s="15"/>
      <c r="S21" s="15"/>
      <c r="T21" s="15"/>
      <c r="U21" s="15"/>
      <c r="V21" s="15"/>
      <c r="W21" s="15"/>
      <c r="X21" s="15"/>
      <c r="Y21" s="15"/>
      <c r="Z21" s="15"/>
      <c r="AA21" s="15"/>
      <c r="AB21" s="15"/>
      <c r="AC21" s="15"/>
      <c r="AD21" s="15"/>
      <c r="AE21" s="15"/>
      <c r="AF21" s="15"/>
    </row>
    <row r="22" spans="1:32">
      <c r="A22" s="111" t="s">
        <v>1077</v>
      </c>
      <c r="B22" s="112" t="s">
        <v>1078</v>
      </c>
      <c r="C22" s="113" t="s">
        <v>1079</v>
      </c>
      <c r="D22" s="114" t="s">
        <v>1080</v>
      </c>
      <c r="E22" s="131" t="s">
        <v>1686</v>
      </c>
      <c r="F22" s="113" t="s">
        <v>1081</v>
      </c>
      <c r="G22" s="113" t="s">
        <v>1813</v>
      </c>
      <c r="H22" s="115" t="s">
        <v>1082</v>
      </c>
      <c r="I22" s="114" t="s">
        <v>1083</v>
      </c>
      <c r="J22" s="114" t="s">
        <v>1084</v>
      </c>
      <c r="K22" s="114" t="s">
        <v>1085</v>
      </c>
      <c r="L22" s="114" t="s">
        <v>1680</v>
      </c>
      <c r="M22" s="114" t="s">
        <v>1086</v>
      </c>
      <c r="N22" s="114" t="s">
        <v>1087</v>
      </c>
      <c r="O22" s="13"/>
      <c r="P22" s="13"/>
      <c r="Q22" s="13"/>
      <c r="R22" s="13"/>
      <c r="S22" s="13"/>
      <c r="T22" s="13"/>
      <c r="U22" s="13"/>
      <c r="V22" s="13"/>
      <c r="W22" s="13"/>
      <c r="X22" s="13"/>
      <c r="Y22" s="13"/>
      <c r="Z22" s="13"/>
      <c r="AA22" s="13"/>
      <c r="AB22" s="13"/>
      <c r="AC22" s="13"/>
    </row>
    <row r="23" spans="1:32" ht="13.5" customHeight="1">
      <c r="A23" s="9">
        <v>4</v>
      </c>
      <c r="B23" s="109">
        <v>45140</v>
      </c>
      <c r="C23" s="5" t="s">
        <v>1684</v>
      </c>
      <c r="D23" s="116" t="s">
        <v>1145</v>
      </c>
      <c r="E23" s="5" t="s">
        <v>1385</v>
      </c>
      <c r="F23" s="5" t="s">
        <v>1386</v>
      </c>
      <c r="G23" s="5"/>
      <c r="H23" s="9"/>
      <c r="I23" s="14" t="s">
        <v>1114</v>
      </c>
      <c r="J23" s="14" t="s">
        <v>1073</v>
      </c>
      <c r="K23" s="14" t="s">
        <v>1105</v>
      </c>
      <c r="L23" s="14" t="s">
        <v>1108</v>
      </c>
      <c r="M23" s="9"/>
      <c r="N23" s="14"/>
      <c r="O23" s="15"/>
      <c r="P23" s="15"/>
      <c r="Q23" s="15"/>
      <c r="R23" s="15"/>
      <c r="S23" s="15"/>
      <c r="T23" s="15"/>
      <c r="U23" s="15"/>
      <c r="V23" s="15"/>
      <c r="W23" s="15"/>
      <c r="X23" s="15"/>
      <c r="Y23" s="15"/>
      <c r="Z23" s="15"/>
      <c r="AA23" s="15"/>
      <c r="AB23" s="15"/>
      <c r="AC23" s="15"/>
      <c r="AD23" s="15"/>
      <c r="AE23" s="15"/>
      <c r="AF23" s="15"/>
    </row>
    <row r="24" spans="1:32" ht="13.5" customHeight="1">
      <c r="A24" s="9">
        <v>5</v>
      </c>
      <c r="B24" s="109">
        <v>45140</v>
      </c>
      <c r="C24" s="5" t="s">
        <v>1682</v>
      </c>
      <c r="D24" s="116" t="s">
        <v>1145</v>
      </c>
      <c r="E24" s="5" t="s">
        <v>1197</v>
      </c>
      <c r="F24" s="5" t="s">
        <v>1198</v>
      </c>
      <c r="G24" s="5" t="s">
        <v>26</v>
      </c>
      <c r="H24" s="9">
        <v>7</v>
      </c>
      <c r="I24" s="14" t="s">
        <v>1114</v>
      </c>
      <c r="J24" s="14" t="s">
        <v>1073</v>
      </c>
      <c r="K24" s="14" t="s">
        <v>1105</v>
      </c>
      <c r="L24" s="14" t="s">
        <v>1121</v>
      </c>
      <c r="M24" s="9"/>
      <c r="N24" s="14"/>
      <c r="O24" s="15"/>
      <c r="P24" s="15"/>
      <c r="Q24" s="15"/>
      <c r="R24" s="15"/>
      <c r="S24" s="15"/>
      <c r="T24" s="15"/>
      <c r="U24" s="15"/>
      <c r="V24" s="15"/>
      <c r="W24" s="15"/>
      <c r="X24" s="15"/>
      <c r="Y24" s="15"/>
      <c r="Z24" s="15"/>
      <c r="AA24" s="15"/>
      <c r="AB24" s="15"/>
      <c r="AC24" s="15"/>
      <c r="AD24" s="15"/>
      <c r="AE24" s="15"/>
      <c r="AF24" s="15"/>
    </row>
    <row r="25" spans="1:32" ht="13.5" customHeight="1">
      <c r="A25" s="9">
        <v>5</v>
      </c>
      <c r="B25" s="109">
        <v>45140</v>
      </c>
      <c r="C25" s="5" t="s">
        <v>1682</v>
      </c>
      <c r="D25" s="116" t="s">
        <v>1145</v>
      </c>
      <c r="E25" s="5" t="s">
        <v>1197</v>
      </c>
      <c r="F25" s="5" t="s">
        <v>1198</v>
      </c>
      <c r="G25" s="5" t="s">
        <v>26</v>
      </c>
      <c r="H25" s="9"/>
      <c r="I25" s="14" t="s">
        <v>1148</v>
      </c>
      <c r="J25" s="14" t="s">
        <v>1073</v>
      </c>
      <c r="K25" s="14" t="s">
        <v>1105</v>
      </c>
      <c r="L25" s="14" t="s">
        <v>1090</v>
      </c>
      <c r="M25" s="9"/>
      <c r="N25" s="14"/>
      <c r="O25" s="15"/>
      <c r="P25" s="15"/>
      <c r="Q25" s="15"/>
      <c r="R25" s="15"/>
      <c r="S25" s="15"/>
      <c r="T25" s="15"/>
      <c r="U25" s="15"/>
      <c r="V25" s="15"/>
      <c r="W25" s="15"/>
      <c r="X25" s="15"/>
      <c r="Y25" s="15"/>
      <c r="Z25" s="15"/>
      <c r="AA25" s="15"/>
      <c r="AB25" s="15"/>
      <c r="AC25" s="15"/>
      <c r="AD25" s="15"/>
      <c r="AE25" s="15"/>
      <c r="AF25" s="15"/>
    </row>
    <row r="26" spans="1:32">
      <c r="A26" s="111" t="s">
        <v>1077</v>
      </c>
      <c r="B26" s="112" t="s">
        <v>1078</v>
      </c>
      <c r="C26" s="113" t="s">
        <v>1079</v>
      </c>
      <c r="D26" s="114" t="s">
        <v>1080</v>
      </c>
      <c r="E26" s="131" t="s">
        <v>1686</v>
      </c>
      <c r="F26" s="113" t="s">
        <v>1081</v>
      </c>
      <c r="G26" s="113" t="s">
        <v>1813</v>
      </c>
      <c r="H26" s="115" t="s">
        <v>1082</v>
      </c>
      <c r="I26" s="114" t="s">
        <v>1083</v>
      </c>
      <c r="J26" s="114" t="s">
        <v>1084</v>
      </c>
      <c r="K26" s="114" t="s">
        <v>1085</v>
      </c>
      <c r="L26" s="114" t="s">
        <v>1680</v>
      </c>
      <c r="M26" s="114" t="s">
        <v>1086</v>
      </c>
      <c r="N26" s="114" t="s">
        <v>1087</v>
      </c>
      <c r="O26" s="13"/>
      <c r="P26" s="13"/>
      <c r="Q26" s="13"/>
      <c r="R26" s="13"/>
      <c r="S26" s="13"/>
      <c r="T26" s="13"/>
      <c r="U26" s="13"/>
      <c r="V26" s="13"/>
      <c r="W26" s="13"/>
      <c r="X26" s="13"/>
      <c r="Y26" s="13"/>
      <c r="Z26" s="13"/>
      <c r="AA26" s="13"/>
      <c r="AB26" s="13"/>
      <c r="AC26" s="13"/>
    </row>
    <row r="27" spans="1:32" ht="13.5" customHeight="1">
      <c r="A27" s="9">
        <v>5</v>
      </c>
      <c r="B27" s="109">
        <v>45141</v>
      </c>
      <c r="C27" s="5" t="s">
        <v>1683</v>
      </c>
      <c r="D27" s="116" t="s">
        <v>1145</v>
      </c>
      <c r="E27" s="5" t="s">
        <v>1203</v>
      </c>
      <c r="F27" s="5" t="s">
        <v>1204</v>
      </c>
      <c r="G27" s="5" t="s">
        <v>40</v>
      </c>
      <c r="H27" s="9">
        <v>5</v>
      </c>
      <c r="I27" s="14" t="s">
        <v>1148</v>
      </c>
      <c r="J27" s="14" t="s">
        <v>1073</v>
      </c>
      <c r="K27" s="14" t="s">
        <v>1105</v>
      </c>
      <c r="L27" s="14" t="s">
        <v>1172</v>
      </c>
      <c r="M27" s="9"/>
      <c r="N27" s="14"/>
      <c r="O27" s="15"/>
      <c r="P27" s="15"/>
      <c r="Q27" s="15"/>
      <c r="R27" s="15"/>
      <c r="S27" s="15"/>
      <c r="T27" s="15"/>
      <c r="U27" s="15"/>
      <c r="V27" s="15"/>
      <c r="W27" s="15"/>
      <c r="X27" s="15"/>
      <c r="Y27" s="15"/>
      <c r="Z27" s="15"/>
      <c r="AA27" s="15"/>
      <c r="AB27" s="15"/>
      <c r="AC27" s="15"/>
      <c r="AD27" s="15"/>
      <c r="AE27" s="15"/>
      <c r="AF27" s="15"/>
    </row>
    <row r="28" spans="1:32" ht="13.5" customHeight="1">
      <c r="A28" s="9">
        <v>2</v>
      </c>
      <c r="B28" s="109">
        <v>45141</v>
      </c>
      <c r="C28" s="5" t="s">
        <v>1682</v>
      </c>
      <c r="D28" s="116" t="s">
        <v>1145</v>
      </c>
      <c r="E28" s="5" t="s">
        <v>1413</v>
      </c>
      <c r="F28" s="5" t="s">
        <v>1414</v>
      </c>
      <c r="G28" s="5" t="s">
        <v>320</v>
      </c>
      <c r="H28" s="9"/>
      <c r="I28" s="14" t="s">
        <v>1114</v>
      </c>
      <c r="J28" s="14" t="s">
        <v>1073</v>
      </c>
      <c r="K28" s="14" t="s">
        <v>1105</v>
      </c>
      <c r="L28" s="14" t="s">
        <v>1165</v>
      </c>
      <c r="M28" s="9"/>
      <c r="N28" s="14"/>
      <c r="O28" s="15"/>
      <c r="P28" s="15"/>
      <c r="Q28" s="15"/>
      <c r="R28" s="15"/>
      <c r="S28" s="15"/>
      <c r="T28" s="15"/>
      <c r="U28" s="15"/>
      <c r="V28" s="15"/>
      <c r="W28" s="15"/>
      <c r="X28" s="15"/>
      <c r="Y28" s="15"/>
      <c r="Z28" s="15"/>
      <c r="AA28" s="15"/>
      <c r="AB28" s="15"/>
      <c r="AC28" s="15"/>
      <c r="AD28" s="15"/>
      <c r="AE28" s="15"/>
      <c r="AF28" s="15"/>
    </row>
    <row r="29" spans="1:32" ht="13.5" customHeight="1">
      <c r="A29" s="9">
        <v>5</v>
      </c>
      <c r="B29" s="109">
        <v>45141</v>
      </c>
      <c r="C29" s="5" t="s">
        <v>1682</v>
      </c>
      <c r="D29" s="116" t="s">
        <v>1145</v>
      </c>
      <c r="E29" s="21" t="s">
        <v>1175</v>
      </c>
      <c r="F29" s="21" t="s">
        <v>1176</v>
      </c>
      <c r="G29" s="5" t="s">
        <v>331</v>
      </c>
      <c r="H29" s="22">
        <v>47</v>
      </c>
      <c r="I29" s="21" t="s">
        <v>1114</v>
      </c>
      <c r="J29" s="21" t="s">
        <v>1073</v>
      </c>
      <c r="K29" s="21" t="s">
        <v>1105</v>
      </c>
      <c r="L29" s="21" t="s">
        <v>1172</v>
      </c>
      <c r="M29" s="23"/>
      <c r="N29" s="21"/>
      <c r="O29" s="15"/>
      <c r="P29" s="15"/>
      <c r="Q29" s="15"/>
      <c r="R29" s="15"/>
      <c r="S29" s="15"/>
      <c r="T29" s="15"/>
      <c r="U29" s="15"/>
      <c r="V29" s="15"/>
      <c r="W29" s="15"/>
      <c r="X29" s="15"/>
      <c r="Y29" s="15"/>
      <c r="Z29" s="15"/>
      <c r="AA29" s="15"/>
      <c r="AB29" s="15"/>
      <c r="AC29" s="15"/>
      <c r="AD29" s="15"/>
      <c r="AE29" s="15"/>
      <c r="AF29" s="15"/>
    </row>
    <row r="30" spans="1:32" ht="13.5" customHeight="1">
      <c r="A30" s="9">
        <v>5</v>
      </c>
      <c r="B30" s="109">
        <v>45141</v>
      </c>
      <c r="C30" s="5" t="s">
        <v>1682</v>
      </c>
      <c r="D30" s="116" t="s">
        <v>1145</v>
      </c>
      <c r="E30" s="21" t="s">
        <v>1175</v>
      </c>
      <c r="F30" s="21" t="s">
        <v>1176</v>
      </c>
      <c r="G30" s="5" t="s">
        <v>331</v>
      </c>
      <c r="H30" s="22"/>
      <c r="I30" s="21" t="s">
        <v>1148</v>
      </c>
      <c r="J30" s="21" t="s">
        <v>1073</v>
      </c>
      <c r="K30" s="21" t="s">
        <v>1105</v>
      </c>
      <c r="L30" s="21" t="s">
        <v>1172</v>
      </c>
      <c r="M30" s="23"/>
      <c r="N30" s="21"/>
      <c r="O30" s="15"/>
      <c r="P30" s="15"/>
      <c r="Q30" s="15"/>
      <c r="R30" s="15"/>
      <c r="S30" s="15"/>
      <c r="T30" s="15"/>
      <c r="U30" s="15"/>
      <c r="V30" s="15"/>
      <c r="W30" s="15"/>
      <c r="X30" s="15"/>
      <c r="Y30" s="15"/>
      <c r="Z30" s="15"/>
      <c r="AA30" s="15"/>
      <c r="AB30" s="15"/>
      <c r="AC30" s="15"/>
      <c r="AD30" s="15"/>
      <c r="AE30" s="15"/>
      <c r="AF30" s="15"/>
    </row>
    <row r="31" spans="1:32">
      <c r="A31" s="111" t="s">
        <v>1077</v>
      </c>
      <c r="B31" s="112" t="s">
        <v>1078</v>
      </c>
      <c r="C31" s="113" t="s">
        <v>1079</v>
      </c>
      <c r="D31" s="114" t="s">
        <v>1080</v>
      </c>
      <c r="E31" s="131" t="s">
        <v>1686</v>
      </c>
      <c r="F31" s="113" t="s">
        <v>1081</v>
      </c>
      <c r="G31" s="113" t="s">
        <v>1813</v>
      </c>
      <c r="H31" s="115" t="s">
        <v>1082</v>
      </c>
      <c r="I31" s="114" t="s">
        <v>1083</v>
      </c>
      <c r="J31" s="114" t="s">
        <v>1084</v>
      </c>
      <c r="K31" s="114" t="s">
        <v>1085</v>
      </c>
      <c r="L31" s="114" t="s">
        <v>1680</v>
      </c>
      <c r="M31" s="114" t="s">
        <v>1086</v>
      </c>
      <c r="N31" s="114" t="s">
        <v>1087</v>
      </c>
      <c r="O31" s="13"/>
      <c r="P31" s="13"/>
      <c r="Q31" s="13"/>
      <c r="R31" s="13"/>
      <c r="S31" s="13"/>
      <c r="T31" s="13"/>
      <c r="U31" s="13"/>
      <c r="V31" s="13"/>
      <c r="W31" s="13"/>
      <c r="X31" s="13"/>
      <c r="Y31" s="13"/>
      <c r="Z31" s="13"/>
      <c r="AA31" s="13"/>
      <c r="AB31" s="13"/>
      <c r="AC31" s="13"/>
    </row>
    <row r="32" spans="1:32" ht="13.5" customHeight="1">
      <c r="A32" s="9">
        <v>4</v>
      </c>
      <c r="B32" s="109">
        <v>45142</v>
      </c>
      <c r="C32" s="5" t="s">
        <v>1684</v>
      </c>
      <c r="D32" s="116" t="s">
        <v>1145</v>
      </c>
      <c r="E32" s="5" t="s">
        <v>1347</v>
      </c>
      <c r="F32" s="5" t="s">
        <v>1348</v>
      </c>
      <c r="G32" s="5"/>
      <c r="H32" s="9"/>
      <c r="I32" s="14" t="s">
        <v>1114</v>
      </c>
      <c r="J32" s="14" t="s">
        <v>1073</v>
      </c>
      <c r="K32" s="14" t="s">
        <v>1105</v>
      </c>
      <c r="L32" s="14" t="s">
        <v>1119</v>
      </c>
      <c r="M32" s="9"/>
      <c r="N32" s="14"/>
      <c r="O32" s="15"/>
      <c r="P32" s="15"/>
      <c r="Q32" s="15"/>
      <c r="R32" s="15"/>
      <c r="S32" s="15"/>
      <c r="T32" s="15"/>
      <c r="U32" s="15"/>
      <c r="V32" s="15"/>
      <c r="W32" s="15"/>
      <c r="X32" s="15"/>
      <c r="Y32" s="15"/>
      <c r="Z32" s="15"/>
      <c r="AA32" s="15"/>
      <c r="AB32" s="15"/>
      <c r="AC32" s="15"/>
      <c r="AD32" s="15"/>
      <c r="AE32" s="15"/>
      <c r="AF32" s="15"/>
    </row>
    <row r="33" spans="1:32" ht="13.5" customHeight="1">
      <c r="A33" s="9">
        <v>3</v>
      </c>
      <c r="B33" s="109">
        <v>45142</v>
      </c>
      <c r="C33" s="5" t="s">
        <v>1682</v>
      </c>
      <c r="D33" s="116" t="s">
        <v>1145</v>
      </c>
      <c r="E33" s="5" t="s">
        <v>1146</v>
      </c>
      <c r="F33" s="5" t="s">
        <v>1147</v>
      </c>
      <c r="G33" s="5" t="s">
        <v>901</v>
      </c>
      <c r="H33" s="9"/>
      <c r="I33" s="14" t="s">
        <v>1148</v>
      </c>
      <c r="J33" s="14" t="s">
        <v>1073</v>
      </c>
      <c r="K33" s="14" t="s">
        <v>1105</v>
      </c>
      <c r="L33" s="14" t="s">
        <v>1121</v>
      </c>
      <c r="M33" s="9"/>
      <c r="N33" s="14"/>
      <c r="O33" s="15"/>
      <c r="P33" s="15"/>
      <c r="Q33" s="15"/>
      <c r="R33" s="15"/>
      <c r="S33" s="15"/>
      <c r="T33" s="15"/>
      <c r="U33" s="15"/>
      <c r="V33" s="15"/>
      <c r="W33" s="15"/>
      <c r="X33" s="15"/>
      <c r="Y33" s="15"/>
      <c r="Z33" s="15"/>
      <c r="AA33" s="15"/>
      <c r="AB33" s="15"/>
      <c r="AC33" s="15"/>
      <c r="AD33" s="15"/>
      <c r="AE33" s="15"/>
      <c r="AF33" s="15"/>
    </row>
    <row r="34" spans="1:32" ht="13.5" customHeight="1">
      <c r="A34" s="9">
        <v>4</v>
      </c>
      <c r="B34" s="109">
        <v>45142</v>
      </c>
      <c r="C34" s="5" t="s">
        <v>1682</v>
      </c>
      <c r="D34" s="116" t="s">
        <v>1145</v>
      </c>
      <c r="E34" s="5" t="s">
        <v>1149</v>
      </c>
      <c r="F34" s="5" t="s">
        <v>1150</v>
      </c>
      <c r="G34" s="5" t="s">
        <v>901</v>
      </c>
      <c r="H34" s="9">
        <v>5</v>
      </c>
      <c r="I34" s="14" t="s">
        <v>1114</v>
      </c>
      <c r="J34" s="14" t="s">
        <v>1073</v>
      </c>
      <c r="K34" s="14" t="s">
        <v>1105</v>
      </c>
      <c r="L34" s="14" t="s">
        <v>1121</v>
      </c>
      <c r="M34" s="9"/>
      <c r="N34" s="14"/>
      <c r="O34" s="15"/>
      <c r="P34" s="15"/>
      <c r="Q34" s="15"/>
      <c r="R34" s="15"/>
      <c r="S34" s="15"/>
      <c r="T34" s="15"/>
      <c r="U34" s="15"/>
      <c r="V34" s="15"/>
      <c r="W34" s="15"/>
      <c r="X34" s="15"/>
      <c r="Y34" s="15"/>
      <c r="Z34" s="15"/>
      <c r="AA34" s="15"/>
      <c r="AB34" s="15"/>
      <c r="AC34" s="15"/>
      <c r="AD34" s="15"/>
      <c r="AE34" s="15"/>
      <c r="AF34" s="15"/>
    </row>
    <row r="35" spans="1:32">
      <c r="A35" s="111" t="s">
        <v>1077</v>
      </c>
      <c r="B35" s="112" t="s">
        <v>1078</v>
      </c>
      <c r="C35" s="113" t="s">
        <v>1079</v>
      </c>
      <c r="D35" s="114" t="s">
        <v>1080</v>
      </c>
      <c r="E35" s="131" t="s">
        <v>1686</v>
      </c>
      <c r="F35" s="113" t="s">
        <v>1081</v>
      </c>
      <c r="G35" s="113" t="s">
        <v>1813</v>
      </c>
      <c r="H35" s="115" t="s">
        <v>1082</v>
      </c>
      <c r="I35" s="114" t="s">
        <v>1083</v>
      </c>
      <c r="J35" s="114" t="s">
        <v>1084</v>
      </c>
      <c r="K35" s="114" t="s">
        <v>1085</v>
      </c>
      <c r="L35" s="114" t="s">
        <v>1680</v>
      </c>
      <c r="M35" s="114" t="s">
        <v>1086</v>
      </c>
      <c r="N35" s="114" t="s">
        <v>1087</v>
      </c>
      <c r="O35" s="13"/>
      <c r="P35" s="13"/>
      <c r="Q35" s="13"/>
      <c r="R35" s="13"/>
      <c r="S35" s="13"/>
      <c r="T35" s="13"/>
      <c r="U35" s="13"/>
      <c r="V35" s="13"/>
      <c r="W35" s="13"/>
      <c r="X35" s="13"/>
      <c r="Y35" s="13"/>
      <c r="Z35" s="13"/>
      <c r="AA35" s="13"/>
      <c r="AB35" s="13"/>
      <c r="AC35" s="13"/>
    </row>
    <row r="36" spans="1:32" ht="13.5" customHeight="1">
      <c r="A36" s="9">
        <v>3</v>
      </c>
      <c r="B36" s="109">
        <v>45145</v>
      </c>
      <c r="C36" s="5" t="s">
        <v>1684</v>
      </c>
      <c r="D36" s="116" t="s">
        <v>1145</v>
      </c>
      <c r="E36" s="5" t="s">
        <v>1196</v>
      </c>
      <c r="F36" s="5" t="s">
        <v>1171</v>
      </c>
      <c r="G36" s="5" t="s">
        <v>26</v>
      </c>
      <c r="H36" s="9"/>
      <c r="I36" s="14" t="s">
        <v>1114</v>
      </c>
      <c r="J36" s="14" t="s">
        <v>1073</v>
      </c>
      <c r="K36" s="14" t="s">
        <v>1105</v>
      </c>
      <c r="L36" s="14" t="s">
        <v>1119</v>
      </c>
      <c r="M36" s="9"/>
      <c r="N36" s="14"/>
      <c r="O36" s="15"/>
      <c r="P36" s="15"/>
      <c r="Q36" s="15"/>
      <c r="R36" s="15"/>
      <c r="S36" s="15"/>
      <c r="T36" s="15"/>
      <c r="U36" s="15"/>
      <c r="V36" s="15"/>
      <c r="W36" s="15"/>
      <c r="X36" s="15"/>
      <c r="Y36" s="15"/>
      <c r="Z36" s="15"/>
      <c r="AA36" s="15"/>
      <c r="AB36" s="15"/>
      <c r="AC36" s="15"/>
      <c r="AD36" s="15"/>
      <c r="AE36" s="15"/>
      <c r="AF36" s="15"/>
    </row>
    <row r="37" spans="1:32" ht="13.5" customHeight="1">
      <c r="A37" s="9">
        <v>2</v>
      </c>
      <c r="B37" s="109">
        <v>45145</v>
      </c>
      <c r="C37" s="5" t="s">
        <v>1682</v>
      </c>
      <c r="D37" s="116" t="s">
        <v>1145</v>
      </c>
      <c r="E37" s="5" t="s">
        <v>1464</v>
      </c>
      <c r="F37" s="5" t="s">
        <v>1239</v>
      </c>
      <c r="G37" s="5"/>
      <c r="H37" s="9"/>
      <c r="I37" s="14" t="s">
        <v>1114</v>
      </c>
      <c r="J37" s="14" t="s">
        <v>1073</v>
      </c>
      <c r="K37" s="14" t="s">
        <v>1105</v>
      </c>
      <c r="L37" s="14" t="s">
        <v>1165</v>
      </c>
      <c r="M37" s="9"/>
      <c r="N37" s="14"/>
      <c r="O37" s="15"/>
      <c r="P37" s="15"/>
      <c r="Q37" s="15"/>
      <c r="R37" s="15"/>
      <c r="S37" s="15"/>
      <c r="T37" s="15"/>
      <c r="U37" s="15"/>
      <c r="V37" s="15"/>
      <c r="W37" s="15"/>
      <c r="X37" s="15"/>
      <c r="Y37" s="15"/>
      <c r="Z37" s="15"/>
      <c r="AA37" s="15"/>
      <c r="AB37" s="15"/>
      <c r="AC37" s="15"/>
      <c r="AD37" s="15"/>
      <c r="AE37" s="15"/>
      <c r="AF37" s="15"/>
    </row>
    <row r="38" spans="1:32" ht="13.5" customHeight="1">
      <c r="A38" s="9">
        <v>5</v>
      </c>
      <c r="B38" s="109">
        <v>45145</v>
      </c>
      <c r="C38" s="5" t="s">
        <v>1682</v>
      </c>
      <c r="D38" s="116" t="s">
        <v>1145</v>
      </c>
      <c r="E38" s="5" t="s">
        <v>1249</v>
      </c>
      <c r="F38" s="5" t="s">
        <v>1183</v>
      </c>
      <c r="G38" s="5" t="s">
        <v>236</v>
      </c>
      <c r="H38" s="9"/>
      <c r="I38" s="14" t="s">
        <v>1148</v>
      </c>
      <c r="J38" s="14" t="s">
        <v>1073</v>
      </c>
      <c r="K38" s="14" t="s">
        <v>1105</v>
      </c>
      <c r="L38" s="14" t="s">
        <v>1090</v>
      </c>
      <c r="M38" s="9"/>
      <c r="N38" s="14"/>
      <c r="O38" s="15"/>
      <c r="P38" s="15"/>
      <c r="Q38" s="15"/>
      <c r="R38" s="15"/>
      <c r="S38" s="15"/>
      <c r="T38" s="15"/>
      <c r="U38" s="15"/>
      <c r="V38" s="15"/>
      <c r="W38" s="15"/>
      <c r="X38" s="15"/>
      <c r="Y38" s="15"/>
      <c r="Z38" s="15"/>
      <c r="AA38" s="15"/>
      <c r="AB38" s="15"/>
      <c r="AC38" s="15"/>
      <c r="AD38" s="15"/>
      <c r="AE38" s="15"/>
      <c r="AF38" s="15"/>
    </row>
    <row r="39" spans="1:32" ht="13.5" customHeight="1">
      <c r="A39" s="9">
        <v>5</v>
      </c>
      <c r="B39" s="109">
        <v>45145</v>
      </c>
      <c r="C39" s="5" t="s">
        <v>1682</v>
      </c>
      <c r="D39" s="116" t="s">
        <v>1145</v>
      </c>
      <c r="E39" s="5" t="s">
        <v>1249</v>
      </c>
      <c r="F39" s="5" t="s">
        <v>1183</v>
      </c>
      <c r="G39" s="5" t="s">
        <v>236</v>
      </c>
      <c r="H39" s="9">
        <v>9</v>
      </c>
      <c r="I39" s="14" t="s">
        <v>1114</v>
      </c>
      <c r="J39" s="14" t="s">
        <v>1073</v>
      </c>
      <c r="K39" s="14" t="s">
        <v>1105</v>
      </c>
      <c r="L39" s="14" t="s">
        <v>1090</v>
      </c>
      <c r="M39" s="9"/>
      <c r="N39" s="14"/>
      <c r="O39" s="15"/>
      <c r="P39" s="15"/>
      <c r="Q39" s="15"/>
      <c r="R39" s="15"/>
      <c r="S39" s="15"/>
      <c r="T39" s="15"/>
      <c r="U39" s="15"/>
      <c r="V39" s="15"/>
      <c r="W39" s="15"/>
      <c r="X39" s="15"/>
      <c r="Y39" s="15"/>
      <c r="Z39" s="15"/>
      <c r="AA39" s="15"/>
      <c r="AB39" s="15"/>
      <c r="AC39" s="15"/>
      <c r="AD39" s="15"/>
      <c r="AE39" s="15"/>
      <c r="AF39" s="15"/>
    </row>
    <row r="40" spans="1:32" ht="13.5" customHeight="1">
      <c r="A40" s="9">
        <v>3</v>
      </c>
      <c r="B40" s="109">
        <v>45145</v>
      </c>
      <c r="C40" s="125" t="s">
        <v>1682</v>
      </c>
      <c r="D40" s="116" t="s">
        <v>1145</v>
      </c>
      <c r="E40" s="5" t="s">
        <v>1156</v>
      </c>
      <c r="F40" s="5" t="s">
        <v>1157</v>
      </c>
      <c r="G40" s="5" t="s">
        <v>182</v>
      </c>
      <c r="H40" s="9">
        <v>12</v>
      </c>
      <c r="I40" s="14" t="s">
        <v>1114</v>
      </c>
      <c r="J40" s="14" t="s">
        <v>1073</v>
      </c>
      <c r="K40" s="14" t="s">
        <v>1105</v>
      </c>
      <c r="L40" s="14" t="s">
        <v>1121</v>
      </c>
      <c r="M40" s="9"/>
      <c r="N40" s="14"/>
      <c r="O40" s="15"/>
      <c r="P40" s="15"/>
      <c r="Q40" s="15"/>
      <c r="R40" s="15"/>
      <c r="S40" s="15"/>
      <c r="T40" s="15"/>
      <c r="U40" s="15"/>
      <c r="V40" s="15"/>
      <c r="W40" s="15"/>
      <c r="X40" s="15"/>
      <c r="Y40" s="15"/>
      <c r="Z40" s="15"/>
      <c r="AA40" s="15"/>
      <c r="AB40" s="15"/>
      <c r="AC40" s="15"/>
      <c r="AD40" s="15"/>
      <c r="AE40" s="15"/>
      <c r="AF40" s="15"/>
    </row>
    <row r="41" spans="1:32" ht="13.5" customHeight="1">
      <c r="A41" s="9">
        <v>1</v>
      </c>
      <c r="B41" s="109">
        <v>45145</v>
      </c>
      <c r="C41" s="125" t="s">
        <v>1682</v>
      </c>
      <c r="D41" s="116" t="s">
        <v>1145</v>
      </c>
      <c r="E41" s="5" t="s">
        <v>1156</v>
      </c>
      <c r="F41" s="5" t="s">
        <v>1157</v>
      </c>
      <c r="G41" s="5" t="s">
        <v>182</v>
      </c>
      <c r="H41" s="9"/>
      <c r="I41" s="14" t="s">
        <v>1148</v>
      </c>
      <c r="J41" s="14" t="s">
        <v>1073</v>
      </c>
      <c r="K41" s="14" t="s">
        <v>1105</v>
      </c>
      <c r="L41" s="14" t="s">
        <v>1121</v>
      </c>
      <c r="M41" s="9"/>
      <c r="N41" s="14"/>
      <c r="O41" s="15"/>
      <c r="P41" s="15"/>
      <c r="Q41" s="15"/>
      <c r="R41" s="15"/>
      <c r="S41" s="15"/>
      <c r="T41" s="15"/>
      <c r="U41" s="15"/>
      <c r="V41" s="15"/>
      <c r="W41" s="15"/>
      <c r="X41" s="15"/>
      <c r="Y41" s="15"/>
      <c r="Z41" s="15"/>
      <c r="AA41" s="15"/>
      <c r="AB41" s="15"/>
      <c r="AC41" s="15"/>
      <c r="AD41" s="15"/>
      <c r="AE41" s="15"/>
      <c r="AF41" s="15"/>
    </row>
    <row r="42" spans="1:32">
      <c r="A42" s="111" t="s">
        <v>1077</v>
      </c>
      <c r="B42" s="112" t="s">
        <v>1078</v>
      </c>
      <c r="C42" s="113" t="s">
        <v>1079</v>
      </c>
      <c r="D42" s="114" t="s">
        <v>1080</v>
      </c>
      <c r="E42" s="131" t="s">
        <v>1686</v>
      </c>
      <c r="F42" s="113" t="s">
        <v>1081</v>
      </c>
      <c r="G42" s="113" t="s">
        <v>1813</v>
      </c>
      <c r="H42" s="115" t="s">
        <v>1082</v>
      </c>
      <c r="I42" s="114" t="s">
        <v>1083</v>
      </c>
      <c r="J42" s="114" t="s">
        <v>1084</v>
      </c>
      <c r="K42" s="114" t="s">
        <v>1085</v>
      </c>
      <c r="L42" s="114" t="s">
        <v>1680</v>
      </c>
      <c r="M42" s="114" t="s">
        <v>1086</v>
      </c>
      <c r="N42" s="114" t="s">
        <v>1087</v>
      </c>
      <c r="O42" s="13"/>
      <c r="P42" s="13"/>
      <c r="Q42" s="13"/>
      <c r="R42" s="13"/>
      <c r="S42" s="13"/>
      <c r="T42" s="13"/>
      <c r="U42" s="13"/>
      <c r="V42" s="13"/>
      <c r="W42" s="13"/>
      <c r="X42" s="13"/>
      <c r="Y42" s="13"/>
      <c r="Z42" s="13"/>
      <c r="AA42" s="13"/>
      <c r="AB42" s="13"/>
      <c r="AC42" s="13"/>
    </row>
    <row r="43" spans="1:32" ht="13.5" customHeight="1">
      <c r="A43" s="9">
        <v>2</v>
      </c>
      <c r="B43" s="109">
        <v>45146</v>
      </c>
      <c r="C43" s="5" t="s">
        <v>1684</v>
      </c>
      <c r="D43" s="116" t="s">
        <v>1145</v>
      </c>
      <c r="E43" s="5" t="s">
        <v>1343</v>
      </c>
      <c r="F43" s="5" t="s">
        <v>1344</v>
      </c>
      <c r="G43" s="5" t="s">
        <v>182</v>
      </c>
      <c r="H43" s="9"/>
      <c r="I43" s="14" t="s">
        <v>1148</v>
      </c>
      <c r="J43" s="14" t="s">
        <v>1073</v>
      </c>
      <c r="K43" s="14" t="s">
        <v>1105</v>
      </c>
      <c r="L43" s="14" t="s">
        <v>1172</v>
      </c>
      <c r="M43" s="9"/>
      <c r="N43" s="14"/>
      <c r="O43" s="15"/>
      <c r="P43" s="15"/>
      <c r="Q43" s="15"/>
      <c r="R43" s="15"/>
      <c r="S43" s="15"/>
      <c r="T43" s="15"/>
      <c r="U43" s="15"/>
      <c r="V43" s="15"/>
      <c r="W43" s="15"/>
      <c r="X43" s="15"/>
      <c r="Y43" s="15"/>
      <c r="Z43" s="15"/>
      <c r="AA43" s="15"/>
      <c r="AB43" s="15"/>
      <c r="AC43" s="15"/>
      <c r="AD43" s="15"/>
      <c r="AE43" s="15"/>
      <c r="AF43" s="15"/>
    </row>
    <row r="44" spans="1:32" ht="13.5" customHeight="1">
      <c r="A44" s="9">
        <v>4</v>
      </c>
      <c r="B44" s="109">
        <v>45146</v>
      </c>
      <c r="C44" s="5" t="s">
        <v>1684</v>
      </c>
      <c r="D44" s="116" t="s">
        <v>1145</v>
      </c>
      <c r="E44" s="5" t="s">
        <v>1261</v>
      </c>
      <c r="F44" s="5" t="s">
        <v>1262</v>
      </c>
      <c r="G44" s="5" t="s">
        <v>276</v>
      </c>
      <c r="H44" s="9">
        <v>6</v>
      </c>
      <c r="I44" s="14" t="s">
        <v>1114</v>
      </c>
      <c r="J44" s="14" t="s">
        <v>1073</v>
      </c>
      <c r="K44" s="14" t="s">
        <v>1105</v>
      </c>
      <c r="L44" s="14" t="s">
        <v>1119</v>
      </c>
      <c r="M44" s="9"/>
      <c r="N44" s="14"/>
      <c r="O44" s="15"/>
      <c r="P44" s="15"/>
      <c r="Q44" s="15"/>
      <c r="R44" s="15"/>
      <c r="S44" s="15"/>
      <c r="T44" s="15"/>
      <c r="U44" s="15"/>
      <c r="V44" s="15"/>
      <c r="W44" s="15"/>
      <c r="X44" s="15"/>
      <c r="Y44" s="15"/>
      <c r="Z44" s="15"/>
      <c r="AA44" s="15"/>
      <c r="AB44" s="15"/>
      <c r="AC44" s="15"/>
      <c r="AD44" s="15"/>
      <c r="AE44" s="15"/>
      <c r="AF44" s="15"/>
    </row>
    <row r="46" spans="1:32" ht="13.5" customHeight="1">
      <c r="A46" s="9">
        <v>1</v>
      </c>
      <c r="B46" s="109">
        <v>45146</v>
      </c>
      <c r="C46" s="5" t="s">
        <v>1682</v>
      </c>
      <c r="D46" s="116" t="s">
        <v>1145</v>
      </c>
      <c r="E46" s="5" t="s">
        <v>1287</v>
      </c>
      <c r="F46" s="5" t="s">
        <v>1270</v>
      </c>
      <c r="G46" s="5" t="s">
        <v>67</v>
      </c>
      <c r="H46" s="9">
        <v>7</v>
      </c>
      <c r="I46" s="14" t="s">
        <v>1114</v>
      </c>
      <c r="J46" s="14" t="s">
        <v>1073</v>
      </c>
      <c r="K46" s="14" t="s">
        <v>1105</v>
      </c>
      <c r="L46" s="14" t="s">
        <v>1121</v>
      </c>
      <c r="M46" s="9"/>
      <c r="N46" s="14"/>
      <c r="O46" s="15"/>
      <c r="P46" s="15"/>
      <c r="Q46" s="15"/>
      <c r="R46" s="15"/>
      <c r="S46" s="15"/>
      <c r="T46" s="15"/>
      <c r="U46" s="15"/>
      <c r="V46" s="15"/>
      <c r="W46" s="15"/>
      <c r="X46" s="15"/>
      <c r="Y46" s="15"/>
      <c r="Z46" s="15"/>
      <c r="AA46" s="15"/>
      <c r="AB46" s="15"/>
      <c r="AC46" s="15"/>
      <c r="AD46" s="15"/>
      <c r="AE46" s="15"/>
      <c r="AF46" s="15"/>
    </row>
    <row r="47" spans="1:32" ht="13.5" customHeight="1">
      <c r="A47" s="9">
        <v>2</v>
      </c>
      <c r="B47" s="109">
        <v>45146</v>
      </c>
      <c r="C47" s="5" t="s">
        <v>1682</v>
      </c>
      <c r="D47" s="116" t="s">
        <v>1145</v>
      </c>
      <c r="E47" s="5" t="s">
        <v>1305</v>
      </c>
      <c r="F47" s="5" t="s">
        <v>1306</v>
      </c>
      <c r="G47" s="5" t="s">
        <v>219</v>
      </c>
      <c r="H47" s="9">
        <v>10</v>
      </c>
      <c r="I47" s="14" t="s">
        <v>1114</v>
      </c>
      <c r="J47" s="14" t="s">
        <v>1073</v>
      </c>
      <c r="K47" s="14" t="s">
        <v>1105</v>
      </c>
      <c r="L47" s="14" t="s">
        <v>1165</v>
      </c>
      <c r="M47" s="9"/>
      <c r="N47" s="14"/>
      <c r="O47" s="15"/>
      <c r="P47" s="15"/>
      <c r="Q47" s="15"/>
      <c r="R47" s="15"/>
      <c r="S47" s="15"/>
      <c r="T47" s="15"/>
      <c r="U47" s="15"/>
      <c r="V47" s="15"/>
      <c r="W47" s="15"/>
      <c r="X47" s="15"/>
      <c r="Y47" s="15"/>
      <c r="Z47" s="15"/>
      <c r="AA47" s="15"/>
      <c r="AB47" s="15"/>
      <c r="AC47" s="15"/>
      <c r="AD47" s="15"/>
      <c r="AE47" s="15"/>
      <c r="AF47" s="15"/>
    </row>
    <row r="48" spans="1:32">
      <c r="A48" s="111" t="s">
        <v>1077</v>
      </c>
      <c r="B48" s="112" t="s">
        <v>1078</v>
      </c>
      <c r="C48" s="113" t="s">
        <v>1079</v>
      </c>
      <c r="D48" s="114" t="s">
        <v>1080</v>
      </c>
      <c r="E48" s="131" t="s">
        <v>1686</v>
      </c>
      <c r="F48" s="113" t="s">
        <v>1081</v>
      </c>
      <c r="G48" s="113" t="s">
        <v>1813</v>
      </c>
      <c r="H48" s="115" t="s">
        <v>1082</v>
      </c>
      <c r="I48" s="114" t="s">
        <v>1083</v>
      </c>
      <c r="J48" s="114" t="s">
        <v>1084</v>
      </c>
      <c r="K48" s="114" t="s">
        <v>1085</v>
      </c>
      <c r="L48" s="114" t="s">
        <v>1680</v>
      </c>
      <c r="M48" s="114" t="s">
        <v>1086</v>
      </c>
      <c r="N48" s="114" t="s">
        <v>1087</v>
      </c>
      <c r="O48" s="13"/>
      <c r="P48" s="13"/>
      <c r="Q48" s="13"/>
      <c r="R48" s="13"/>
      <c r="S48" s="13"/>
      <c r="T48" s="13"/>
      <c r="U48" s="13"/>
      <c r="V48" s="13"/>
      <c r="W48" s="13"/>
      <c r="X48" s="13"/>
      <c r="Y48" s="13"/>
      <c r="Z48" s="13"/>
      <c r="AA48" s="13"/>
      <c r="AB48" s="13"/>
      <c r="AC48" s="13"/>
    </row>
    <row r="49" spans="1:32" ht="13.5" customHeight="1">
      <c r="A49" s="9">
        <v>3</v>
      </c>
      <c r="B49" s="126">
        <v>45147</v>
      </c>
      <c r="C49" s="5" t="s">
        <v>1684</v>
      </c>
      <c r="D49" s="116" t="s">
        <v>1145</v>
      </c>
      <c r="E49" s="5" t="s">
        <v>1263</v>
      </c>
      <c r="F49" s="5" t="s">
        <v>1264</v>
      </c>
      <c r="G49" s="5" t="s">
        <v>7</v>
      </c>
      <c r="H49" s="9">
        <v>14</v>
      </c>
      <c r="I49" s="14" t="s">
        <v>1114</v>
      </c>
      <c r="J49" s="14" t="s">
        <v>1073</v>
      </c>
      <c r="K49" s="14" t="s">
        <v>1105</v>
      </c>
      <c r="L49" s="14" t="s">
        <v>1172</v>
      </c>
      <c r="M49" s="9"/>
      <c r="N49" s="14"/>
      <c r="O49" s="15"/>
      <c r="P49" s="15"/>
      <c r="Q49" s="15"/>
      <c r="R49" s="15"/>
      <c r="S49" s="15"/>
      <c r="T49" s="15"/>
      <c r="U49" s="15"/>
      <c r="V49" s="15"/>
      <c r="W49" s="15"/>
      <c r="X49" s="15"/>
      <c r="Y49" s="15"/>
      <c r="Z49" s="15"/>
      <c r="AA49" s="15"/>
      <c r="AB49" s="15"/>
      <c r="AC49" s="15"/>
      <c r="AD49" s="15"/>
      <c r="AE49" s="15"/>
      <c r="AF49" s="15"/>
    </row>
    <row r="50" spans="1:32">
      <c r="A50" s="129">
        <v>3</v>
      </c>
      <c r="B50" s="130">
        <v>45147</v>
      </c>
      <c r="C50" s="5" t="s">
        <v>1684</v>
      </c>
      <c r="D50" s="116" t="s">
        <v>1145</v>
      </c>
      <c r="E50" s="15" t="s">
        <v>1265</v>
      </c>
      <c r="F50" s="15" t="s">
        <v>1264</v>
      </c>
      <c r="G50" s="15" t="s">
        <v>7</v>
      </c>
      <c r="H50" s="129"/>
      <c r="I50" s="128" t="s">
        <v>1148</v>
      </c>
      <c r="J50" s="128" t="s">
        <v>1073</v>
      </c>
      <c r="K50" s="128" t="s">
        <v>1105</v>
      </c>
      <c r="L50" s="128" t="s">
        <v>1172</v>
      </c>
      <c r="M50" s="129"/>
      <c r="N50" s="128"/>
    </row>
    <row r="51" spans="1:32" ht="13.5" customHeight="1">
      <c r="A51" s="9">
        <v>4</v>
      </c>
      <c r="B51" s="109">
        <v>45147</v>
      </c>
      <c r="C51" s="5" t="s">
        <v>1682</v>
      </c>
      <c r="D51" s="116" t="s">
        <v>1145</v>
      </c>
      <c r="E51" s="5" t="s">
        <v>1186</v>
      </c>
      <c r="F51" s="5" t="s">
        <v>1107</v>
      </c>
      <c r="G51" s="5"/>
      <c r="H51" s="9"/>
      <c r="I51" s="14" t="s">
        <v>1114</v>
      </c>
      <c r="J51" s="14" t="s">
        <v>1073</v>
      </c>
      <c r="K51" s="14" t="s">
        <v>1105</v>
      </c>
      <c r="L51" s="14" t="s">
        <v>1121</v>
      </c>
      <c r="M51" s="9"/>
      <c r="N51" s="14"/>
      <c r="O51" s="15"/>
      <c r="P51" s="15"/>
      <c r="Q51" s="15"/>
      <c r="R51" s="15"/>
      <c r="S51" s="15"/>
      <c r="T51" s="15"/>
      <c r="U51" s="15"/>
      <c r="V51" s="15"/>
      <c r="W51" s="15"/>
      <c r="X51" s="15"/>
      <c r="Y51" s="15"/>
      <c r="Z51" s="15"/>
      <c r="AA51" s="15"/>
      <c r="AB51" s="15"/>
      <c r="AC51" s="15"/>
      <c r="AD51" s="15"/>
      <c r="AE51" s="15"/>
      <c r="AF51" s="15"/>
    </row>
    <row r="52" spans="1:32" ht="13.5" customHeight="1">
      <c r="A52" s="9">
        <v>4</v>
      </c>
      <c r="B52" s="109">
        <v>45147</v>
      </c>
      <c r="C52" s="5" t="s">
        <v>1682</v>
      </c>
      <c r="D52" s="116" t="s">
        <v>1145</v>
      </c>
      <c r="E52" s="5" t="s">
        <v>1186</v>
      </c>
      <c r="F52" s="5" t="s">
        <v>1107</v>
      </c>
      <c r="G52" s="5"/>
      <c r="H52" s="9"/>
      <c r="I52" s="14" t="s">
        <v>1148</v>
      </c>
      <c r="J52" s="14" t="s">
        <v>1073</v>
      </c>
      <c r="K52" s="14" t="s">
        <v>1105</v>
      </c>
      <c r="L52" s="14" t="s">
        <v>1121</v>
      </c>
      <c r="M52" s="9"/>
      <c r="N52" s="14"/>
      <c r="O52" s="15"/>
      <c r="P52" s="15"/>
      <c r="Q52" s="15"/>
      <c r="R52" s="15"/>
      <c r="S52" s="15"/>
      <c r="T52" s="15"/>
      <c r="U52" s="15"/>
      <c r="V52" s="15"/>
      <c r="W52" s="15"/>
      <c r="X52" s="15"/>
      <c r="Y52" s="15"/>
      <c r="Z52" s="15"/>
      <c r="AA52" s="15"/>
      <c r="AB52" s="15"/>
      <c r="AC52" s="15"/>
      <c r="AD52" s="15"/>
      <c r="AE52" s="15"/>
      <c r="AF52" s="15"/>
    </row>
    <row r="53" spans="1:32" ht="13.5" customHeight="1">
      <c r="A53" s="9">
        <v>5</v>
      </c>
      <c r="B53" s="109">
        <v>45147</v>
      </c>
      <c r="C53" s="5" t="s">
        <v>1682</v>
      </c>
      <c r="D53" s="116" t="s">
        <v>1145</v>
      </c>
      <c r="E53" s="5" t="s">
        <v>1224</v>
      </c>
      <c r="F53" s="5" t="s">
        <v>1225</v>
      </c>
      <c r="G53" s="5" t="s">
        <v>32</v>
      </c>
      <c r="H53" s="9">
        <v>100</v>
      </c>
      <c r="I53" s="14" t="s">
        <v>1114</v>
      </c>
      <c r="J53" s="14" t="s">
        <v>1073</v>
      </c>
      <c r="K53" s="14" t="s">
        <v>1105</v>
      </c>
      <c r="L53" s="14" t="s">
        <v>1165</v>
      </c>
      <c r="M53" s="9"/>
      <c r="N53" s="14"/>
      <c r="O53" s="15"/>
      <c r="P53" s="15"/>
      <c r="Q53" s="15"/>
      <c r="R53" s="15"/>
      <c r="S53" s="15"/>
      <c r="T53" s="15"/>
      <c r="U53" s="15"/>
      <c r="V53" s="15"/>
      <c r="W53" s="15"/>
      <c r="X53" s="15"/>
      <c r="Y53" s="15"/>
      <c r="Z53" s="15"/>
      <c r="AA53" s="15"/>
      <c r="AB53" s="15"/>
      <c r="AC53" s="15"/>
      <c r="AD53" s="15"/>
      <c r="AE53" s="15"/>
      <c r="AF53" s="15"/>
    </row>
    <row r="54" spans="1:32">
      <c r="A54" s="111" t="s">
        <v>1077</v>
      </c>
      <c r="B54" s="112" t="s">
        <v>1078</v>
      </c>
      <c r="C54" s="113" t="s">
        <v>1079</v>
      </c>
      <c r="D54" s="114" t="s">
        <v>1080</v>
      </c>
      <c r="E54" s="131" t="s">
        <v>1686</v>
      </c>
      <c r="F54" s="113" t="s">
        <v>1081</v>
      </c>
      <c r="G54" s="113" t="s">
        <v>1813</v>
      </c>
      <c r="H54" s="115" t="s">
        <v>1082</v>
      </c>
      <c r="I54" s="114" t="s">
        <v>1083</v>
      </c>
      <c r="J54" s="114" t="s">
        <v>1084</v>
      </c>
      <c r="K54" s="114" t="s">
        <v>1085</v>
      </c>
      <c r="L54" s="114" t="s">
        <v>1680</v>
      </c>
      <c r="M54" s="114" t="s">
        <v>1086</v>
      </c>
      <c r="N54" s="114" t="s">
        <v>1087</v>
      </c>
      <c r="O54" s="13"/>
      <c r="P54" s="13"/>
      <c r="Q54" s="13"/>
      <c r="R54" s="13"/>
      <c r="S54" s="13"/>
      <c r="T54" s="13"/>
      <c r="U54" s="13"/>
      <c r="V54" s="13"/>
      <c r="W54" s="13"/>
      <c r="X54" s="13"/>
      <c r="Y54" s="13"/>
      <c r="Z54" s="13"/>
      <c r="AA54" s="13"/>
      <c r="AB54" s="13"/>
      <c r="AC54" s="13"/>
    </row>
    <row r="55" spans="1:32" ht="13.5" customHeight="1">
      <c r="A55" s="9">
        <v>3</v>
      </c>
      <c r="B55" s="126">
        <v>45148</v>
      </c>
      <c r="C55" s="5" t="s">
        <v>1684</v>
      </c>
      <c r="D55" s="116" t="s">
        <v>1145</v>
      </c>
      <c r="E55" s="5" t="s">
        <v>1277</v>
      </c>
      <c r="F55" s="5" t="s">
        <v>1278</v>
      </c>
      <c r="G55" s="5"/>
      <c r="H55" s="9"/>
      <c r="I55" s="14" t="s">
        <v>1114</v>
      </c>
      <c r="J55" s="14" t="s">
        <v>1073</v>
      </c>
      <c r="K55" s="14" t="s">
        <v>1105</v>
      </c>
      <c r="L55" s="14" t="s">
        <v>1108</v>
      </c>
      <c r="M55" s="9"/>
      <c r="N55" s="14"/>
      <c r="O55" s="15"/>
      <c r="P55" s="15"/>
      <c r="Q55" s="15"/>
      <c r="R55" s="15"/>
      <c r="S55" s="15"/>
      <c r="T55" s="15"/>
      <c r="U55" s="15"/>
      <c r="V55" s="15"/>
      <c r="W55" s="15"/>
      <c r="X55" s="15"/>
      <c r="Y55" s="15"/>
      <c r="Z55" s="15"/>
      <c r="AA55" s="15"/>
      <c r="AB55" s="15"/>
      <c r="AC55" s="15"/>
      <c r="AD55" s="15"/>
      <c r="AE55" s="15"/>
      <c r="AF55" s="15"/>
    </row>
    <row r="56" spans="1:32" ht="13.5" customHeight="1">
      <c r="A56" s="9">
        <v>3</v>
      </c>
      <c r="B56" s="109">
        <v>45148</v>
      </c>
      <c r="C56" s="5" t="s">
        <v>1684</v>
      </c>
      <c r="D56" s="116" t="s">
        <v>1145</v>
      </c>
      <c r="E56" s="5" t="s">
        <v>1391</v>
      </c>
      <c r="F56" s="5" t="s">
        <v>1392</v>
      </c>
      <c r="G56" s="5"/>
      <c r="H56" s="9">
        <v>9</v>
      </c>
      <c r="I56" s="14" t="s">
        <v>1148</v>
      </c>
      <c r="J56" s="14" t="s">
        <v>1073</v>
      </c>
      <c r="K56" s="14" t="s">
        <v>1105</v>
      </c>
      <c r="L56" s="14" t="s">
        <v>1172</v>
      </c>
      <c r="M56" s="9"/>
      <c r="N56" s="14"/>
      <c r="O56" s="15"/>
      <c r="P56" s="15"/>
      <c r="Q56" s="15"/>
      <c r="R56" s="15"/>
      <c r="S56" s="15"/>
      <c r="T56" s="15"/>
      <c r="U56" s="15"/>
      <c r="V56" s="15"/>
      <c r="W56" s="15"/>
      <c r="X56" s="15"/>
      <c r="Y56" s="15"/>
      <c r="Z56" s="15"/>
      <c r="AA56" s="15"/>
      <c r="AB56" s="15"/>
      <c r="AC56" s="15"/>
      <c r="AD56" s="15"/>
      <c r="AE56" s="15"/>
      <c r="AF56" s="15"/>
    </row>
    <row r="57" spans="1:32" ht="13.5" customHeight="1">
      <c r="A57" s="9">
        <v>4</v>
      </c>
      <c r="B57" s="109">
        <v>45148</v>
      </c>
      <c r="C57" s="5" t="s">
        <v>1684</v>
      </c>
      <c r="D57" s="116" t="s">
        <v>1145</v>
      </c>
      <c r="E57" s="5" t="s">
        <v>1146</v>
      </c>
      <c r="F57" s="5" t="s">
        <v>1275</v>
      </c>
      <c r="G57" s="5"/>
      <c r="H57" s="9"/>
      <c r="I57" s="14" t="s">
        <v>1114</v>
      </c>
      <c r="J57" s="14" t="s">
        <v>1073</v>
      </c>
      <c r="K57" s="14" t="s">
        <v>1105</v>
      </c>
      <c r="L57" s="14" t="s">
        <v>1172</v>
      </c>
      <c r="M57" s="9"/>
      <c r="N57" s="14"/>
      <c r="O57" s="15"/>
      <c r="P57" s="15"/>
      <c r="Q57" s="15"/>
      <c r="R57" s="15"/>
      <c r="S57" s="15"/>
      <c r="T57" s="15"/>
      <c r="U57" s="15"/>
      <c r="V57" s="15"/>
      <c r="W57" s="15"/>
      <c r="X57" s="15"/>
      <c r="Y57" s="15"/>
      <c r="Z57" s="15"/>
      <c r="AA57" s="15"/>
      <c r="AB57" s="15"/>
      <c r="AC57" s="15"/>
      <c r="AD57" s="15"/>
      <c r="AE57" s="15"/>
      <c r="AF57" s="15"/>
    </row>
    <row r="58" spans="1:32" ht="13.5" customHeight="1">
      <c r="A58" s="9">
        <v>5</v>
      </c>
      <c r="B58" s="109">
        <v>45148</v>
      </c>
      <c r="C58" s="5" t="s">
        <v>1683</v>
      </c>
      <c r="D58" s="116" t="s">
        <v>1145</v>
      </c>
      <c r="E58" s="5" t="s">
        <v>1207</v>
      </c>
      <c r="F58" s="5" t="s">
        <v>1208</v>
      </c>
      <c r="G58" s="5"/>
      <c r="H58" s="9"/>
      <c r="I58" s="14" t="s">
        <v>1148</v>
      </c>
      <c r="J58" s="14" t="s">
        <v>1073</v>
      </c>
      <c r="K58" s="14" t="s">
        <v>1105</v>
      </c>
      <c r="L58" s="14" t="s">
        <v>1090</v>
      </c>
      <c r="M58" s="9"/>
      <c r="N58" s="14"/>
      <c r="O58" s="15"/>
      <c r="P58" s="15"/>
      <c r="Q58" s="15"/>
      <c r="R58" s="15"/>
      <c r="S58" s="15"/>
      <c r="T58" s="15"/>
      <c r="U58" s="15"/>
      <c r="V58" s="15"/>
      <c r="W58" s="15"/>
      <c r="X58" s="15"/>
      <c r="Y58" s="15"/>
      <c r="Z58" s="15"/>
      <c r="AA58" s="15"/>
      <c r="AB58" s="15"/>
      <c r="AC58" s="15"/>
      <c r="AD58" s="15"/>
      <c r="AE58" s="15"/>
      <c r="AF58" s="15"/>
    </row>
    <row r="59" spans="1:32" ht="13.5" customHeight="1">
      <c r="A59" s="9">
        <v>1</v>
      </c>
      <c r="B59" s="109">
        <v>45148</v>
      </c>
      <c r="C59" s="5" t="s">
        <v>1682</v>
      </c>
      <c r="D59" s="116" t="s">
        <v>1145</v>
      </c>
      <c r="E59" s="5" t="s">
        <v>1399</v>
      </c>
      <c r="F59" s="5" t="s">
        <v>1130</v>
      </c>
      <c r="G59" s="26"/>
      <c r="H59" s="9">
        <v>7</v>
      </c>
      <c r="I59" s="14" t="s">
        <v>1114</v>
      </c>
      <c r="J59" s="14" t="s">
        <v>1073</v>
      </c>
      <c r="K59" s="14" t="s">
        <v>1105</v>
      </c>
      <c r="L59" s="14" t="s">
        <v>1090</v>
      </c>
      <c r="M59" s="9"/>
      <c r="N59" s="14"/>
      <c r="O59" s="15"/>
      <c r="P59" s="15"/>
      <c r="Q59" s="15"/>
      <c r="R59" s="15"/>
      <c r="S59" s="15"/>
      <c r="T59" s="15"/>
      <c r="U59" s="15"/>
      <c r="V59" s="15"/>
      <c r="W59" s="15"/>
      <c r="X59" s="15"/>
      <c r="Y59" s="15"/>
      <c r="Z59" s="15"/>
      <c r="AA59" s="15"/>
      <c r="AB59" s="15"/>
      <c r="AC59" s="15"/>
      <c r="AD59" s="15"/>
      <c r="AE59" s="15"/>
      <c r="AF59" s="15"/>
    </row>
    <row r="60" spans="1:32" ht="13.5" customHeight="1">
      <c r="A60" s="9">
        <v>2</v>
      </c>
      <c r="B60" s="109">
        <v>45148</v>
      </c>
      <c r="C60" s="5" t="s">
        <v>1682</v>
      </c>
      <c r="D60" s="116" t="s">
        <v>1145</v>
      </c>
      <c r="E60" s="5" t="s">
        <v>1321</v>
      </c>
      <c r="F60" s="5" t="s">
        <v>1074</v>
      </c>
      <c r="G60" s="5" t="s">
        <v>182</v>
      </c>
      <c r="H60" s="9"/>
      <c r="I60" s="14" t="s">
        <v>1114</v>
      </c>
      <c r="J60" s="14" t="s">
        <v>1073</v>
      </c>
      <c r="K60" s="14" t="s">
        <v>1105</v>
      </c>
      <c r="L60" s="14" t="s">
        <v>1121</v>
      </c>
      <c r="M60" s="9"/>
      <c r="N60" s="14"/>
      <c r="O60" s="15"/>
      <c r="P60" s="15"/>
      <c r="Q60" s="15"/>
      <c r="R60" s="15"/>
      <c r="S60" s="15"/>
      <c r="T60" s="15"/>
      <c r="U60" s="15"/>
      <c r="V60" s="15"/>
      <c r="W60" s="15"/>
      <c r="X60" s="15"/>
      <c r="Y60" s="15"/>
      <c r="Z60" s="15"/>
      <c r="AA60" s="15"/>
      <c r="AB60" s="15"/>
      <c r="AC60" s="15"/>
      <c r="AD60" s="15"/>
      <c r="AE60" s="15"/>
      <c r="AF60" s="15"/>
    </row>
    <row r="61" spans="1:32" ht="13.5" customHeight="1">
      <c r="A61" s="9">
        <v>2</v>
      </c>
      <c r="B61" s="109">
        <v>45148</v>
      </c>
      <c r="C61" s="5" t="s">
        <v>1682</v>
      </c>
      <c r="D61" s="116" t="s">
        <v>1145</v>
      </c>
      <c r="E61" s="5" t="s">
        <v>1321</v>
      </c>
      <c r="F61" s="5" t="s">
        <v>1074</v>
      </c>
      <c r="G61" s="5" t="s">
        <v>182</v>
      </c>
      <c r="H61" s="9"/>
      <c r="I61" s="14" t="s">
        <v>1148</v>
      </c>
      <c r="J61" s="14" t="s">
        <v>1073</v>
      </c>
      <c r="K61" s="14" t="s">
        <v>1105</v>
      </c>
      <c r="L61" s="14" t="s">
        <v>1121</v>
      </c>
      <c r="M61" s="9"/>
      <c r="N61" s="14"/>
      <c r="O61" s="15"/>
      <c r="P61" s="15"/>
      <c r="Q61" s="15"/>
      <c r="R61" s="15"/>
      <c r="S61" s="15"/>
      <c r="T61" s="15"/>
      <c r="U61" s="15"/>
      <c r="V61" s="15"/>
      <c r="W61" s="15"/>
      <c r="X61" s="15"/>
      <c r="Y61" s="15"/>
      <c r="Z61" s="15"/>
      <c r="AA61" s="15"/>
      <c r="AB61" s="15"/>
      <c r="AC61" s="15"/>
      <c r="AD61" s="15"/>
      <c r="AE61" s="15"/>
      <c r="AF61" s="15"/>
    </row>
    <row r="62" spans="1:32">
      <c r="A62" s="111" t="s">
        <v>1077</v>
      </c>
      <c r="B62" s="112" t="s">
        <v>1078</v>
      </c>
      <c r="C62" s="113" t="s">
        <v>1079</v>
      </c>
      <c r="D62" s="114" t="s">
        <v>1080</v>
      </c>
      <c r="E62" s="131" t="s">
        <v>1686</v>
      </c>
      <c r="F62" s="113" t="s">
        <v>1081</v>
      </c>
      <c r="G62" s="113" t="s">
        <v>1813</v>
      </c>
      <c r="H62" s="115" t="s">
        <v>1082</v>
      </c>
      <c r="I62" s="114" t="s">
        <v>1083</v>
      </c>
      <c r="J62" s="114" t="s">
        <v>1084</v>
      </c>
      <c r="K62" s="114" t="s">
        <v>1085</v>
      </c>
      <c r="L62" s="114" t="s">
        <v>1680</v>
      </c>
      <c r="M62" s="114" t="s">
        <v>1086</v>
      </c>
      <c r="N62" s="114" t="s">
        <v>1087</v>
      </c>
      <c r="O62" s="13"/>
      <c r="P62" s="13"/>
      <c r="Q62" s="13"/>
      <c r="R62" s="13"/>
      <c r="S62" s="13"/>
      <c r="T62" s="13"/>
      <c r="U62" s="13"/>
      <c r="V62" s="13"/>
      <c r="W62" s="13"/>
      <c r="X62" s="13"/>
      <c r="Y62" s="13"/>
      <c r="Z62" s="13"/>
      <c r="AA62" s="13"/>
      <c r="AB62" s="13"/>
      <c r="AC62" s="13"/>
    </row>
    <row r="63" spans="1:32" ht="13.5" customHeight="1">
      <c r="A63" s="9">
        <v>3</v>
      </c>
      <c r="B63" s="109">
        <v>45149</v>
      </c>
      <c r="C63" s="5" t="s">
        <v>1684</v>
      </c>
      <c r="D63" s="116" t="s">
        <v>1145</v>
      </c>
      <c r="E63" s="5" t="s">
        <v>1184</v>
      </c>
      <c r="F63" s="5" t="s">
        <v>1384</v>
      </c>
      <c r="G63" s="5"/>
      <c r="H63" s="9"/>
      <c r="I63" s="14" t="s">
        <v>1114</v>
      </c>
      <c r="J63" s="14" t="s">
        <v>1073</v>
      </c>
      <c r="K63" s="14" t="s">
        <v>1105</v>
      </c>
      <c r="L63" s="14" t="s">
        <v>1172</v>
      </c>
      <c r="M63" s="9"/>
      <c r="N63" s="14"/>
      <c r="O63" s="15"/>
      <c r="P63" s="15"/>
      <c r="Q63" s="15"/>
      <c r="R63" s="15"/>
      <c r="S63" s="15"/>
      <c r="T63" s="15"/>
      <c r="U63" s="15"/>
      <c r="V63" s="15"/>
      <c r="W63" s="15"/>
      <c r="X63" s="15"/>
      <c r="Y63" s="15"/>
      <c r="Z63" s="15"/>
      <c r="AA63" s="15"/>
      <c r="AB63" s="15"/>
      <c r="AC63" s="15"/>
      <c r="AD63" s="15"/>
      <c r="AE63" s="15"/>
      <c r="AF63" s="15"/>
    </row>
    <row r="64" spans="1:32" ht="13.5" customHeight="1">
      <c r="A64" s="9">
        <v>4</v>
      </c>
      <c r="B64" s="109">
        <v>45149</v>
      </c>
      <c r="C64" s="5" t="s">
        <v>1684</v>
      </c>
      <c r="D64" s="116" t="s">
        <v>1145</v>
      </c>
      <c r="E64" s="5" t="s">
        <v>1292</v>
      </c>
      <c r="F64" s="5" t="s">
        <v>1293</v>
      </c>
      <c r="G64" s="5"/>
      <c r="H64" s="9">
        <v>89</v>
      </c>
      <c r="I64" s="14" t="s">
        <v>1114</v>
      </c>
      <c r="J64" s="14" t="s">
        <v>1073</v>
      </c>
      <c r="K64" s="14" t="s">
        <v>1105</v>
      </c>
      <c r="L64" s="14" t="s">
        <v>1119</v>
      </c>
      <c r="M64" s="9"/>
      <c r="N64" s="14" t="s">
        <v>1527</v>
      </c>
      <c r="O64" s="15"/>
      <c r="P64" s="15"/>
      <c r="Q64" s="15"/>
      <c r="R64" s="15"/>
      <c r="S64" s="15"/>
      <c r="T64" s="15"/>
      <c r="U64" s="15"/>
      <c r="V64" s="15"/>
      <c r="W64" s="15"/>
      <c r="X64" s="15"/>
      <c r="Y64" s="15"/>
      <c r="Z64" s="15"/>
      <c r="AA64" s="15"/>
      <c r="AB64" s="15"/>
      <c r="AC64" s="15"/>
      <c r="AD64" s="15"/>
      <c r="AE64" s="15"/>
      <c r="AF64" s="15"/>
    </row>
    <row r="65" spans="1:32" ht="13.5" customHeight="1">
      <c r="A65" s="9">
        <v>4</v>
      </c>
      <c r="B65" s="109">
        <v>45149</v>
      </c>
      <c r="C65" s="5" t="s">
        <v>1683</v>
      </c>
      <c r="D65" s="116" t="s">
        <v>1145</v>
      </c>
      <c r="E65" s="5" t="s">
        <v>1236</v>
      </c>
      <c r="F65" s="5" t="s">
        <v>1237</v>
      </c>
      <c r="G65" s="5" t="s">
        <v>90</v>
      </c>
      <c r="H65" s="9">
        <v>23</v>
      </c>
      <c r="I65" s="14" t="s">
        <v>1114</v>
      </c>
      <c r="J65" s="14" t="s">
        <v>1073</v>
      </c>
      <c r="K65" s="14" t="s">
        <v>1105</v>
      </c>
      <c r="L65" s="14" t="s">
        <v>1090</v>
      </c>
      <c r="M65" s="9"/>
      <c r="N65" s="14"/>
      <c r="O65" s="15"/>
      <c r="P65" s="15"/>
      <c r="Q65" s="15"/>
      <c r="R65" s="15"/>
      <c r="S65" s="15"/>
      <c r="T65" s="15"/>
      <c r="U65" s="15"/>
      <c r="V65" s="15"/>
      <c r="W65" s="15"/>
      <c r="X65" s="15"/>
      <c r="Y65" s="15"/>
      <c r="Z65" s="15"/>
      <c r="AA65" s="15"/>
      <c r="AB65" s="15"/>
      <c r="AC65" s="15"/>
      <c r="AD65" s="15"/>
      <c r="AE65" s="15"/>
      <c r="AF65" s="15"/>
    </row>
    <row r="66" spans="1:32" ht="13.5" customHeight="1">
      <c r="A66" s="9">
        <v>2</v>
      </c>
      <c r="B66" s="109">
        <v>45149</v>
      </c>
      <c r="C66" s="5" t="s">
        <v>1682</v>
      </c>
      <c r="D66" s="116" t="s">
        <v>1145</v>
      </c>
      <c r="E66" s="5" t="s">
        <v>1382</v>
      </c>
      <c r="F66" s="5" t="s">
        <v>1383</v>
      </c>
      <c r="G66" s="5"/>
      <c r="H66" s="9"/>
      <c r="I66" s="14" t="s">
        <v>1114</v>
      </c>
      <c r="J66" s="14" t="s">
        <v>1073</v>
      </c>
      <c r="K66" s="14" t="s">
        <v>1105</v>
      </c>
      <c r="L66" s="14" t="s">
        <v>1165</v>
      </c>
      <c r="M66" s="9"/>
      <c r="N66" s="14"/>
      <c r="O66" s="15"/>
      <c r="P66" s="15"/>
      <c r="Q66" s="15"/>
      <c r="R66" s="15"/>
      <c r="S66" s="15"/>
      <c r="T66" s="15"/>
      <c r="U66" s="15"/>
      <c r="V66" s="15"/>
      <c r="W66" s="15"/>
      <c r="X66" s="15"/>
      <c r="Y66" s="15"/>
      <c r="Z66" s="15"/>
      <c r="AA66" s="15"/>
      <c r="AB66" s="15"/>
      <c r="AC66" s="15"/>
      <c r="AD66" s="15"/>
      <c r="AE66" s="15"/>
      <c r="AF66" s="15"/>
    </row>
    <row r="67" spans="1:32">
      <c r="A67" s="111" t="s">
        <v>1077</v>
      </c>
      <c r="B67" s="112" t="s">
        <v>1078</v>
      </c>
      <c r="C67" s="113" t="s">
        <v>1079</v>
      </c>
      <c r="D67" s="114" t="s">
        <v>1080</v>
      </c>
      <c r="E67" s="131" t="s">
        <v>1686</v>
      </c>
      <c r="F67" s="113" t="s">
        <v>1081</v>
      </c>
      <c r="G67" s="113" t="s">
        <v>1813</v>
      </c>
      <c r="H67" s="115" t="s">
        <v>1082</v>
      </c>
      <c r="I67" s="114" t="s">
        <v>1083</v>
      </c>
      <c r="J67" s="114" t="s">
        <v>1084</v>
      </c>
      <c r="K67" s="114" t="s">
        <v>1085</v>
      </c>
      <c r="L67" s="114" t="s">
        <v>1680</v>
      </c>
      <c r="M67" s="114" t="s">
        <v>1086</v>
      </c>
      <c r="N67" s="114" t="s">
        <v>1087</v>
      </c>
      <c r="O67" s="13"/>
      <c r="P67" s="13"/>
      <c r="Q67" s="13"/>
      <c r="R67" s="13"/>
      <c r="S67" s="13"/>
      <c r="T67" s="13"/>
      <c r="U67" s="13"/>
      <c r="V67" s="13"/>
      <c r="W67" s="13"/>
      <c r="X67" s="13"/>
      <c r="Y67" s="13"/>
      <c r="Z67" s="13"/>
      <c r="AA67" s="13"/>
      <c r="AB67" s="13"/>
      <c r="AC67" s="13"/>
    </row>
    <row r="68" spans="1:32" ht="13.5" customHeight="1">
      <c r="A68" s="9">
        <v>3</v>
      </c>
      <c r="B68" s="109">
        <v>45152</v>
      </c>
      <c r="C68" s="5" t="s">
        <v>1684</v>
      </c>
      <c r="D68" s="116" t="s">
        <v>1145</v>
      </c>
      <c r="E68" s="5" t="s">
        <v>1473</v>
      </c>
      <c r="F68" s="5" t="s">
        <v>1421</v>
      </c>
      <c r="G68" s="5" t="s">
        <v>322</v>
      </c>
      <c r="H68" s="9">
        <v>10</v>
      </c>
      <c r="I68" s="14" t="s">
        <v>1114</v>
      </c>
      <c r="J68" s="14" t="s">
        <v>1073</v>
      </c>
      <c r="K68" s="14" t="s">
        <v>1105</v>
      </c>
      <c r="L68" s="14" t="s">
        <v>1119</v>
      </c>
      <c r="M68" s="9"/>
      <c r="N68" s="14"/>
      <c r="O68" s="15"/>
      <c r="P68" s="15"/>
      <c r="Q68" s="15"/>
      <c r="R68" s="15"/>
      <c r="S68" s="15"/>
      <c r="T68" s="15"/>
      <c r="U68" s="15"/>
      <c r="V68" s="15"/>
      <c r="W68" s="15"/>
      <c r="X68" s="15"/>
      <c r="Y68" s="15"/>
      <c r="Z68" s="15"/>
      <c r="AA68" s="15"/>
      <c r="AB68" s="15"/>
      <c r="AC68" s="15"/>
      <c r="AD68" s="15"/>
      <c r="AE68" s="15"/>
      <c r="AF68" s="15"/>
    </row>
    <row r="69" spans="1:32">
      <c r="A69" s="111" t="s">
        <v>1077</v>
      </c>
      <c r="B69" s="112" t="s">
        <v>1078</v>
      </c>
      <c r="C69" s="113" t="s">
        <v>1079</v>
      </c>
      <c r="D69" s="114" t="s">
        <v>1080</v>
      </c>
      <c r="E69" s="131" t="s">
        <v>1686</v>
      </c>
      <c r="F69" s="113" t="s">
        <v>1081</v>
      </c>
      <c r="G69" s="113" t="s">
        <v>1813</v>
      </c>
      <c r="H69" s="115" t="s">
        <v>1082</v>
      </c>
      <c r="I69" s="114" t="s">
        <v>1083</v>
      </c>
      <c r="J69" s="114" t="s">
        <v>1084</v>
      </c>
      <c r="K69" s="114" t="s">
        <v>1085</v>
      </c>
      <c r="L69" s="114" t="s">
        <v>1680</v>
      </c>
      <c r="M69" s="114" t="s">
        <v>1086</v>
      </c>
      <c r="N69" s="114" t="s">
        <v>1087</v>
      </c>
      <c r="O69" s="13"/>
      <c r="P69" s="13"/>
      <c r="Q69" s="13"/>
      <c r="R69" s="13"/>
      <c r="S69" s="13"/>
      <c r="T69" s="13"/>
      <c r="U69" s="13"/>
      <c r="V69" s="13"/>
      <c r="W69" s="13"/>
      <c r="X69" s="13"/>
      <c r="Y69" s="13"/>
      <c r="Z69" s="13"/>
      <c r="AA69" s="13"/>
      <c r="AB69" s="13"/>
      <c r="AC69" s="13"/>
    </row>
    <row r="70" spans="1:32" ht="13.5" customHeight="1">
      <c r="A70" s="9">
        <v>5</v>
      </c>
      <c r="B70" s="109">
        <v>45152</v>
      </c>
      <c r="C70" s="5" t="s">
        <v>1683</v>
      </c>
      <c r="D70" s="116" t="s">
        <v>1145</v>
      </c>
      <c r="E70" s="5" t="s">
        <v>1192</v>
      </c>
      <c r="F70" s="5" t="s">
        <v>1193</v>
      </c>
      <c r="G70" s="5" t="s">
        <v>276</v>
      </c>
      <c r="H70" s="9">
        <v>12</v>
      </c>
      <c r="I70" s="14" t="s">
        <v>1114</v>
      </c>
      <c r="J70" s="14" t="s">
        <v>1073</v>
      </c>
      <c r="K70" s="14" t="s">
        <v>1105</v>
      </c>
      <c r="L70" s="14" t="s">
        <v>1090</v>
      </c>
      <c r="M70" s="9"/>
      <c r="N70" s="14"/>
      <c r="O70" s="15"/>
      <c r="P70" s="15"/>
      <c r="Q70" s="15"/>
      <c r="R70" s="15"/>
      <c r="S70" s="15"/>
      <c r="T70" s="15"/>
      <c r="U70" s="15"/>
      <c r="V70" s="15"/>
      <c r="W70" s="15"/>
      <c r="X70" s="15"/>
      <c r="Y70" s="15"/>
      <c r="Z70" s="15"/>
      <c r="AA70" s="15"/>
      <c r="AB70" s="15"/>
      <c r="AC70" s="15"/>
      <c r="AD70" s="15"/>
      <c r="AE70" s="15"/>
      <c r="AF70" s="15"/>
    </row>
    <row r="71" spans="1:32">
      <c r="A71" s="111" t="s">
        <v>1077</v>
      </c>
      <c r="B71" s="112" t="s">
        <v>1078</v>
      </c>
      <c r="C71" s="113" t="s">
        <v>1079</v>
      </c>
      <c r="D71" s="114" t="s">
        <v>1080</v>
      </c>
      <c r="E71" s="131" t="s">
        <v>1686</v>
      </c>
      <c r="F71" s="113" t="s">
        <v>1081</v>
      </c>
      <c r="G71" s="113" t="s">
        <v>1813</v>
      </c>
      <c r="H71" s="115" t="s">
        <v>1082</v>
      </c>
      <c r="I71" s="114" t="s">
        <v>1083</v>
      </c>
      <c r="J71" s="114" t="s">
        <v>1084</v>
      </c>
      <c r="K71" s="114" t="s">
        <v>1085</v>
      </c>
      <c r="L71" s="114" t="s">
        <v>1680</v>
      </c>
      <c r="M71" s="114" t="s">
        <v>1086</v>
      </c>
      <c r="N71" s="114" t="s">
        <v>1087</v>
      </c>
      <c r="O71" s="13"/>
      <c r="P71" s="13"/>
      <c r="Q71" s="13"/>
      <c r="R71" s="13"/>
      <c r="S71" s="13"/>
      <c r="T71" s="13"/>
      <c r="U71" s="13"/>
      <c r="V71" s="13"/>
      <c r="W71" s="13"/>
      <c r="X71" s="13"/>
      <c r="Y71" s="13"/>
      <c r="Z71" s="13"/>
      <c r="AA71" s="13"/>
      <c r="AB71" s="13"/>
      <c r="AC71" s="13"/>
    </row>
    <row r="72" spans="1:32" ht="13.5" customHeight="1">
      <c r="A72" s="9">
        <v>1</v>
      </c>
      <c r="B72" s="109">
        <v>45152</v>
      </c>
      <c r="C72" s="5" t="s">
        <v>1682</v>
      </c>
      <c r="D72" s="116" t="s">
        <v>1145</v>
      </c>
      <c r="E72" s="5" t="s">
        <v>1112</v>
      </c>
      <c r="F72" s="5" t="s">
        <v>1113</v>
      </c>
      <c r="G72" s="5" t="s">
        <v>7</v>
      </c>
      <c r="H72" s="9">
        <v>7</v>
      </c>
      <c r="I72" s="14" t="s">
        <v>1114</v>
      </c>
      <c r="J72" s="14" t="s">
        <v>1073</v>
      </c>
      <c r="K72" s="14" t="s">
        <v>1105</v>
      </c>
      <c r="L72" s="14" t="s">
        <v>1090</v>
      </c>
      <c r="M72" s="9"/>
      <c r="N72" s="14"/>
      <c r="O72" s="15"/>
      <c r="P72" s="15"/>
      <c r="Q72" s="15"/>
      <c r="R72" s="15"/>
      <c r="S72" s="15"/>
      <c r="T72" s="15"/>
      <c r="U72" s="15"/>
      <c r="V72" s="15"/>
      <c r="W72" s="15"/>
      <c r="X72" s="15"/>
      <c r="Y72" s="15"/>
      <c r="Z72" s="15"/>
      <c r="AA72" s="15"/>
      <c r="AB72" s="15"/>
      <c r="AC72" s="15"/>
      <c r="AD72" s="15"/>
      <c r="AE72" s="15"/>
      <c r="AF72" s="15"/>
    </row>
    <row r="73" spans="1:32" ht="13.5" customHeight="1">
      <c r="A73" s="9">
        <v>1</v>
      </c>
      <c r="B73" s="109">
        <v>45152</v>
      </c>
      <c r="C73" s="5" t="s">
        <v>1682</v>
      </c>
      <c r="D73" s="116" t="s">
        <v>1145</v>
      </c>
      <c r="E73" s="5" t="s">
        <v>1117</v>
      </c>
      <c r="F73" s="5" t="s">
        <v>1118</v>
      </c>
      <c r="G73" s="5" t="s">
        <v>340</v>
      </c>
      <c r="H73" s="9">
        <v>11</v>
      </c>
      <c r="I73" s="14" t="s">
        <v>1114</v>
      </c>
      <c r="J73" s="14" t="s">
        <v>1073</v>
      </c>
      <c r="K73" s="14" t="s">
        <v>1105</v>
      </c>
      <c r="L73" s="14" t="s">
        <v>1119</v>
      </c>
      <c r="M73" s="9"/>
      <c r="N73" s="14"/>
      <c r="O73" s="15"/>
      <c r="P73" s="15"/>
      <c r="Q73" s="15"/>
      <c r="R73" s="15"/>
      <c r="S73" s="15"/>
      <c r="T73" s="15"/>
      <c r="U73" s="15"/>
      <c r="V73" s="15"/>
      <c r="W73" s="15"/>
      <c r="X73" s="15"/>
      <c r="Y73" s="15"/>
      <c r="Z73" s="15"/>
      <c r="AA73" s="15"/>
      <c r="AB73" s="15"/>
      <c r="AC73" s="15"/>
      <c r="AD73" s="15"/>
      <c r="AE73" s="15"/>
      <c r="AF73" s="15"/>
    </row>
  </sheetData>
  <mergeCells count="4">
    <mergeCell ref="A9:N9"/>
    <mergeCell ref="A10:N10"/>
    <mergeCell ref="A11:N11"/>
    <mergeCell ref="A12:N12"/>
  </mergeCells>
  <conditionalFormatting sqref="B13:B18">
    <cfRule type="containsText" dxfId="1288" priority="70" operator="containsText" text="FRIDAY">
      <formula>NOT(ISERROR(SEARCH(("FRIDAY"),(B13))))</formula>
    </cfRule>
    <cfRule type="containsText" dxfId="1287" priority="71" operator="containsText" text="SATURDAY">
      <formula>NOT(ISERROR(SEARCH(("SATURDAY"),(B13))))</formula>
    </cfRule>
    <cfRule type="containsText" dxfId="1286" priority="73" operator="containsText" text="SUNDAY">
      <formula>NOT(ISERROR(SEARCH(("SUNDAY"),(B13))))</formula>
    </cfRule>
  </conditionalFormatting>
  <conditionalFormatting sqref="B13:B44">
    <cfRule type="containsText" dxfId="1285" priority="63" operator="containsText" text="TUESDAY">
      <formula>NOT(ISERROR(SEARCH(("TUESDAY"),(B13))))</formula>
    </cfRule>
    <cfRule type="containsText" dxfId="1284" priority="64" operator="containsText" text="MONDAY">
      <formula>NOT(ISERROR(SEARCH(("MONDAY"),(B13))))</formula>
    </cfRule>
    <cfRule type="containsText" dxfId="1283" priority="65" operator="containsText" text="WEDNESDAY">
      <formula>NOT(ISERROR(SEARCH(("WEDNESDAY"),(B13))))</formula>
    </cfRule>
    <cfRule type="containsText" dxfId="1282" priority="66" operator="containsText" text="THURSDAY">
      <formula>NOT(ISERROR(SEARCH(("THURSDAY"),(B13))))</formula>
    </cfRule>
    <cfRule type="containsText" dxfId="1281" priority="67" operator="containsText" text="FRIDAY">
      <formula>NOT(ISERROR(SEARCH(("FRIDAY"),(B13))))</formula>
    </cfRule>
    <cfRule type="containsText" dxfId="1280" priority="68" operator="containsText" text="SATURDAY">
      <formula>NOT(ISERROR(SEARCH(("SATURDAY"),(B13))))</formula>
    </cfRule>
  </conditionalFormatting>
  <conditionalFormatting sqref="B14:B17">
    <cfRule type="containsText" dxfId="1279" priority="69" operator="containsText" text="THURSDAY">
      <formula>NOT(ISERROR(SEARCH(("THURSDAY"),(B14))))</formula>
    </cfRule>
    <cfRule type="containsText" dxfId="1278" priority="72" operator="containsText" text="THURSDAY">
      <formula>NOT(ISERROR(SEARCH(("THURSDAY"),(B14))))</formula>
    </cfRule>
  </conditionalFormatting>
  <conditionalFormatting sqref="B19:B21 B23:B25 B27:B30 B32:B34 B36:B41 B43:B44 B46:B47 B49 B68">
    <cfRule type="containsText" dxfId="1277" priority="445" operator="containsText" text="FRIDAY">
      <formula>NOT(ISERROR(SEARCH(("FRIDAY"),(B19))))</formula>
    </cfRule>
    <cfRule type="containsText" dxfId="1276" priority="446" operator="containsText" text="SATURDAY">
      <formula>NOT(ISERROR(SEARCH(("SATURDAY"),(B19))))</formula>
    </cfRule>
    <cfRule type="containsText" dxfId="1275" priority="447" operator="containsText" text="THURSDAY">
      <formula>NOT(ISERROR(SEARCH(("THURSDAY"),(B19))))</formula>
    </cfRule>
    <cfRule type="containsText" dxfId="1274" priority="448" operator="containsText" text="SUNDAY">
      <formula>NOT(ISERROR(SEARCH(("SUNDAY"),(B19))))</formula>
    </cfRule>
  </conditionalFormatting>
  <conditionalFormatting sqref="B22">
    <cfRule type="containsText" dxfId="1273" priority="206" operator="containsText" text="FRIDAY">
      <formula>NOT(ISERROR(SEARCH(("FRIDAY"),(B22))))</formula>
    </cfRule>
    <cfRule type="containsText" dxfId="1272" priority="207" operator="containsText" text="SATURDAY">
      <formula>NOT(ISERROR(SEARCH(("SATURDAY"),(B22))))</formula>
    </cfRule>
    <cfRule type="containsText" dxfId="1271" priority="208" operator="containsText" text="SUNDAY">
      <formula>NOT(ISERROR(SEARCH(("SUNDAY"),(B22))))</formula>
    </cfRule>
  </conditionalFormatting>
  <conditionalFormatting sqref="B26">
    <cfRule type="containsText" dxfId="1270" priority="193" operator="containsText" text="FRIDAY">
      <formula>NOT(ISERROR(SEARCH(("FRIDAY"),(B26))))</formula>
    </cfRule>
    <cfRule type="containsText" dxfId="1269" priority="194" operator="containsText" text="SATURDAY">
      <formula>NOT(ISERROR(SEARCH(("SATURDAY"),(B26))))</formula>
    </cfRule>
    <cfRule type="containsText" dxfId="1268" priority="195" operator="containsText" text="SUNDAY">
      <formula>NOT(ISERROR(SEARCH(("SUNDAY"),(B26))))</formula>
    </cfRule>
  </conditionalFormatting>
  <conditionalFormatting sqref="B31">
    <cfRule type="containsText" dxfId="1267" priority="180" operator="containsText" text="FRIDAY">
      <formula>NOT(ISERROR(SEARCH(("FRIDAY"),(B31))))</formula>
    </cfRule>
    <cfRule type="containsText" dxfId="1266" priority="181" operator="containsText" text="SATURDAY">
      <formula>NOT(ISERROR(SEARCH(("SATURDAY"),(B31))))</formula>
    </cfRule>
    <cfRule type="containsText" dxfId="1265" priority="182" operator="containsText" text="SUNDAY">
      <formula>NOT(ISERROR(SEARCH(("SUNDAY"),(B31))))</formula>
    </cfRule>
  </conditionalFormatting>
  <conditionalFormatting sqref="B35">
    <cfRule type="containsText" dxfId="1264" priority="167" operator="containsText" text="FRIDAY">
      <formula>NOT(ISERROR(SEARCH(("FRIDAY"),(B35))))</formula>
    </cfRule>
    <cfRule type="containsText" dxfId="1263" priority="168" operator="containsText" text="SATURDAY">
      <formula>NOT(ISERROR(SEARCH(("SATURDAY"),(B35))))</formula>
    </cfRule>
    <cfRule type="containsText" dxfId="1262" priority="169" operator="containsText" text="SUNDAY">
      <formula>NOT(ISERROR(SEARCH(("SUNDAY"),(B35))))</formula>
    </cfRule>
  </conditionalFormatting>
  <conditionalFormatting sqref="B42">
    <cfRule type="containsText" dxfId="1261" priority="154" operator="containsText" text="FRIDAY">
      <formula>NOT(ISERROR(SEARCH(("FRIDAY"),(B42))))</formula>
    </cfRule>
    <cfRule type="containsText" dxfId="1260" priority="155" operator="containsText" text="SATURDAY">
      <formula>NOT(ISERROR(SEARCH(("SATURDAY"),(B42))))</formula>
    </cfRule>
    <cfRule type="containsText" dxfId="1259" priority="156" operator="containsText" text="SUNDAY">
      <formula>NOT(ISERROR(SEARCH(("SUNDAY"),(B42))))</formula>
    </cfRule>
  </conditionalFormatting>
  <conditionalFormatting sqref="B46:B47 B49 B68 B19:B21 B23:B25 B27:B30 B32:B34 B36:B41 B43:B44">
    <cfRule type="containsText" dxfId="1258" priority="444" operator="containsText" text="THURSDAY">
      <formula>NOT(ISERROR(SEARCH(("THURSDAY"),(B19))))</formula>
    </cfRule>
  </conditionalFormatting>
  <conditionalFormatting sqref="B46:B49 B51:B54 B68">
    <cfRule type="containsText" dxfId="1257" priority="136" operator="containsText" text="MONDAY">
      <formula>NOT(ISERROR(SEARCH(("MONDAY"),(B46))))</formula>
    </cfRule>
    <cfRule type="containsText" dxfId="1256" priority="137" operator="containsText" text="WEDNESDAY">
      <formula>NOT(ISERROR(SEARCH(("WEDNESDAY"),(B46))))</formula>
    </cfRule>
    <cfRule type="containsText" dxfId="1255" priority="138" operator="containsText" text="THURSDAY">
      <formula>NOT(ISERROR(SEARCH(("THURSDAY"),(B46))))</formula>
    </cfRule>
    <cfRule type="containsText" dxfId="1254" priority="139" operator="containsText" text="FRIDAY">
      <formula>NOT(ISERROR(SEARCH(("FRIDAY"),(B46))))</formula>
    </cfRule>
    <cfRule type="containsText" dxfId="1253" priority="140" operator="containsText" text="SATURDAY">
      <formula>NOT(ISERROR(SEARCH(("SATURDAY"),(B46))))</formula>
    </cfRule>
  </conditionalFormatting>
  <conditionalFormatting sqref="B48">
    <cfRule type="containsText" dxfId="1252" priority="141" operator="containsText" text="FRIDAY">
      <formula>NOT(ISERROR(SEARCH(("FRIDAY"),(B48))))</formula>
    </cfRule>
    <cfRule type="containsText" dxfId="1251" priority="142" operator="containsText" text="SATURDAY">
      <formula>NOT(ISERROR(SEARCH(("SATURDAY"),(B48))))</formula>
    </cfRule>
    <cfRule type="containsText" dxfId="1250" priority="143" operator="containsText" text="SUNDAY">
      <formula>NOT(ISERROR(SEARCH(("SUNDAY"),(B48))))</formula>
    </cfRule>
  </conditionalFormatting>
  <conditionalFormatting sqref="B51:B53 B55:B61 B63:B66">
    <cfRule type="containsText" dxfId="1249" priority="351" operator="containsText" text="FRIDAY">
      <formula>NOT(ISERROR(SEARCH(("FRIDAY"),(B51))))</formula>
    </cfRule>
    <cfRule type="containsText" dxfId="1248" priority="352" operator="containsText" text="SATURDAY">
      <formula>NOT(ISERROR(SEARCH(("SATURDAY"),(B51))))</formula>
    </cfRule>
    <cfRule type="containsText" dxfId="1247" priority="353" operator="containsText" text="THURSDAY">
      <formula>NOT(ISERROR(SEARCH(("THURSDAY"),(B51))))</formula>
    </cfRule>
    <cfRule type="containsText" dxfId="1246" priority="354" operator="containsText" text="SUNDAY">
      <formula>NOT(ISERROR(SEARCH(("SUNDAY"),(B51))))</formula>
    </cfRule>
  </conditionalFormatting>
  <conditionalFormatting sqref="B51:B54 B68 B46:B49">
    <cfRule type="containsText" dxfId="1245" priority="135" operator="containsText" text="TUESDAY">
      <formula>NOT(ISERROR(SEARCH(("TUESDAY"),(B46))))</formula>
    </cfRule>
  </conditionalFormatting>
  <conditionalFormatting sqref="B54">
    <cfRule type="containsText" dxfId="1244" priority="128" operator="containsText" text="FRIDAY">
      <formula>NOT(ISERROR(SEARCH(("FRIDAY"),(B54))))</formula>
    </cfRule>
    <cfRule type="containsText" dxfId="1243" priority="129" operator="containsText" text="SATURDAY">
      <formula>NOT(ISERROR(SEARCH(("SATURDAY"),(B54))))</formula>
    </cfRule>
    <cfRule type="containsText" dxfId="1242" priority="130" operator="containsText" text="SUNDAY">
      <formula>NOT(ISERROR(SEARCH(("SUNDAY"),(B54))))</formula>
    </cfRule>
  </conditionalFormatting>
  <conditionalFormatting sqref="B55:B61 B51:B53 B63:B66">
    <cfRule type="containsText" dxfId="1241" priority="350" operator="containsText" text="THURSDAY">
      <formula>NOT(ISERROR(SEARCH(("THURSDAY"),(B51))))</formula>
    </cfRule>
  </conditionalFormatting>
  <conditionalFormatting sqref="B55:B61">
    <cfRule type="containsText" dxfId="1240" priority="344" operator="containsText" text="TUESDAY">
      <formula>NOT(ISERROR(SEARCH(("TUESDAY"),(B55))))</formula>
    </cfRule>
    <cfRule type="containsText" dxfId="1239" priority="345" operator="containsText" text="MONDAY">
      <formula>NOT(ISERROR(SEARCH(("MONDAY"),(B55))))</formula>
    </cfRule>
    <cfRule type="containsText" dxfId="1238" priority="346" operator="containsText" text="WEDNESDAY">
      <formula>NOT(ISERROR(SEARCH(("WEDNESDAY"),(B55))))</formula>
    </cfRule>
    <cfRule type="containsText" dxfId="1237" priority="347" operator="containsText" text="THURSDAY">
      <formula>NOT(ISERROR(SEARCH(("THURSDAY"),(B55))))</formula>
    </cfRule>
    <cfRule type="containsText" dxfId="1236" priority="348" operator="containsText" text="FRIDAY">
      <formula>NOT(ISERROR(SEARCH(("FRIDAY"),(B55))))</formula>
    </cfRule>
    <cfRule type="containsText" dxfId="1235" priority="349" operator="containsText" text="SATURDAY">
      <formula>NOT(ISERROR(SEARCH(("SATURDAY"),(B55))))</formula>
    </cfRule>
  </conditionalFormatting>
  <conditionalFormatting sqref="B56">
    <cfRule type="containsText" dxfId="1234" priority="316" operator="containsText" text="TUESDAY">
      <formula>NOT(ISERROR(SEARCH(("TUESDAY"),(B56))))</formula>
    </cfRule>
    <cfRule type="containsText" dxfId="1233" priority="317" operator="containsText" text="MONDAY">
      <formula>NOT(ISERROR(SEARCH(("MONDAY"),(B56))))</formula>
    </cfRule>
    <cfRule type="containsText" dxfId="1232" priority="318" operator="containsText" text="WEDNESDAY">
      <formula>NOT(ISERROR(SEARCH(("WEDNESDAY"),(B56))))</formula>
    </cfRule>
    <cfRule type="containsText" dxfId="1231" priority="319" operator="containsText" text="THURSDAY">
      <formula>NOT(ISERROR(SEARCH(("THURSDAY"),(B56))))</formula>
    </cfRule>
    <cfRule type="containsText" dxfId="1230" priority="320" operator="containsText" text="FRIDAY">
      <formula>NOT(ISERROR(SEARCH(("FRIDAY"),(B56))))</formula>
    </cfRule>
    <cfRule type="containsText" dxfId="1229" priority="321" operator="containsText" text="SATURDAY">
      <formula>NOT(ISERROR(SEARCH(("SATURDAY"),(B56))))</formula>
    </cfRule>
    <cfRule type="containsText" dxfId="1228" priority="322" operator="containsText" text="THURSDAY">
      <formula>NOT(ISERROR(SEARCH(("THURSDAY"),(B56))))</formula>
    </cfRule>
    <cfRule type="containsText" dxfId="1227" priority="323" operator="containsText" text="FRIDAY">
      <formula>NOT(ISERROR(SEARCH(("FRIDAY"),(B56))))</formula>
    </cfRule>
    <cfRule type="containsText" dxfId="1226" priority="324" operator="containsText" text="SATURDAY">
      <formula>NOT(ISERROR(SEARCH(("SATURDAY"),(B56))))</formula>
    </cfRule>
  </conditionalFormatting>
  <conditionalFormatting sqref="B62">
    <cfRule type="containsText" dxfId="1225" priority="115" operator="containsText" text="FRIDAY">
      <formula>NOT(ISERROR(SEARCH(("FRIDAY"),(B62))))</formula>
    </cfRule>
    <cfRule type="containsText" dxfId="1224" priority="116" operator="containsText" text="SATURDAY">
      <formula>NOT(ISERROR(SEARCH(("SATURDAY"),(B62))))</formula>
    </cfRule>
    <cfRule type="containsText" dxfId="1223" priority="117" operator="containsText" text="SUNDAY">
      <formula>NOT(ISERROR(SEARCH(("SUNDAY"),(B62))))</formula>
    </cfRule>
  </conditionalFormatting>
  <conditionalFormatting sqref="B62:B69">
    <cfRule type="containsText" dxfId="1222" priority="51" operator="containsText" text="TUESDAY">
      <formula>NOT(ISERROR(SEARCH(("TUESDAY"),(B62))))</formula>
    </cfRule>
    <cfRule type="containsText" dxfId="1221" priority="52" operator="containsText" text="MONDAY">
      <formula>NOT(ISERROR(SEARCH(("MONDAY"),(B62))))</formula>
    </cfRule>
    <cfRule type="containsText" dxfId="1220" priority="53" operator="containsText" text="WEDNESDAY">
      <formula>NOT(ISERROR(SEARCH(("WEDNESDAY"),(B62))))</formula>
    </cfRule>
    <cfRule type="containsText" dxfId="1219" priority="54" operator="containsText" text="THURSDAY">
      <formula>NOT(ISERROR(SEARCH(("THURSDAY"),(B62))))</formula>
    </cfRule>
    <cfRule type="containsText" dxfId="1218" priority="55" operator="containsText" text="FRIDAY">
      <formula>NOT(ISERROR(SEARCH(("FRIDAY"),(B62))))</formula>
    </cfRule>
    <cfRule type="containsText" dxfId="1217" priority="56" operator="containsText" text="SATURDAY">
      <formula>NOT(ISERROR(SEARCH(("SATURDAY"),(B62))))</formula>
    </cfRule>
  </conditionalFormatting>
  <conditionalFormatting sqref="B67:B68">
    <cfRule type="containsText" dxfId="1216" priority="102" operator="containsText" text="FRIDAY">
      <formula>NOT(ISERROR(SEARCH(("FRIDAY"),(B67))))</formula>
    </cfRule>
    <cfRule type="containsText" dxfId="1215" priority="103" operator="containsText" text="SATURDAY">
      <formula>NOT(ISERROR(SEARCH(("SATURDAY"),(B67))))</formula>
    </cfRule>
    <cfRule type="containsText" dxfId="1214" priority="104" operator="containsText" text="SUNDAY">
      <formula>NOT(ISERROR(SEARCH(("SUNDAY"),(B67))))</formula>
    </cfRule>
  </conditionalFormatting>
  <conditionalFormatting sqref="B69:B70">
    <cfRule type="containsText" dxfId="1213" priority="41" operator="containsText" text="FRIDAY">
      <formula>NOT(ISERROR(SEARCH(("FRIDAY"),(B69))))</formula>
    </cfRule>
    <cfRule type="containsText" dxfId="1212" priority="42" operator="containsText" text="SATURDAY">
      <formula>NOT(ISERROR(SEARCH(("SATURDAY"),(B69))))</formula>
    </cfRule>
    <cfRule type="containsText" dxfId="1211" priority="44" operator="containsText" text="SUNDAY">
      <formula>NOT(ISERROR(SEARCH(("SUNDAY"),(B69))))</formula>
    </cfRule>
  </conditionalFormatting>
  <conditionalFormatting sqref="B70">
    <cfRule type="containsText" dxfId="1210" priority="40" operator="containsText" text="THURSDAY">
      <formula>NOT(ISERROR(SEARCH(("THURSDAY"),(B70))))</formula>
    </cfRule>
    <cfRule type="containsText" dxfId="1209" priority="43" operator="containsText" text="THURSDAY">
      <formula>NOT(ISERROR(SEARCH(("THURSDAY"),(B70))))</formula>
    </cfRule>
  </conditionalFormatting>
  <conditionalFormatting sqref="B70:B71">
    <cfRule type="containsText" dxfId="1208" priority="25" operator="containsText" text="TUESDAY">
      <formula>NOT(ISERROR(SEARCH(("TUESDAY"),(B70))))</formula>
    </cfRule>
    <cfRule type="containsText" dxfId="1207" priority="26" operator="containsText" text="MONDAY">
      <formula>NOT(ISERROR(SEARCH(("MONDAY"),(B70))))</formula>
    </cfRule>
    <cfRule type="containsText" dxfId="1206" priority="27" operator="containsText" text="WEDNESDAY">
      <formula>NOT(ISERROR(SEARCH(("WEDNESDAY"),(B70))))</formula>
    </cfRule>
    <cfRule type="containsText" dxfId="1205" priority="28" operator="containsText" text="THURSDAY">
      <formula>NOT(ISERROR(SEARCH(("THURSDAY"),(B70))))</formula>
    </cfRule>
    <cfRule type="containsText" dxfId="1204" priority="29" operator="containsText" text="FRIDAY">
      <formula>NOT(ISERROR(SEARCH(("FRIDAY"),(B70))))</formula>
    </cfRule>
    <cfRule type="containsText" dxfId="1203" priority="30" operator="containsText" text="SATURDAY">
      <formula>NOT(ISERROR(SEARCH(("SATURDAY"),(B70))))</formula>
    </cfRule>
  </conditionalFormatting>
  <conditionalFormatting sqref="B70:B73">
    <cfRule type="containsText" dxfId="1202" priority="18" operator="containsText" text="FRIDAY">
      <formula>NOT(ISERROR(SEARCH(("FRIDAY"),(B70))))</formula>
    </cfRule>
    <cfRule type="containsText" dxfId="1201" priority="19" operator="containsText" text="SATURDAY">
      <formula>NOT(ISERROR(SEARCH(("SATURDAY"),(B70))))</formula>
    </cfRule>
    <cfRule type="containsText" dxfId="1200" priority="21" operator="containsText" text="SUNDAY">
      <formula>NOT(ISERROR(SEARCH(("SUNDAY"),(B70))))</formula>
    </cfRule>
  </conditionalFormatting>
  <conditionalFormatting sqref="B72:B73">
    <cfRule type="containsText" dxfId="1199" priority="8" operator="containsText" text="FRIDAY">
      <formula>NOT(ISERROR(SEARCH(("FRIDAY"),(B72))))</formula>
    </cfRule>
    <cfRule type="containsText" dxfId="1198" priority="9" operator="containsText" text="SATURDAY">
      <formula>NOT(ISERROR(SEARCH(("SATURDAY"),(B72))))</formula>
    </cfRule>
    <cfRule type="containsText" dxfId="1197" priority="10" operator="containsText" text="SUNDAY">
      <formula>NOT(ISERROR(SEARCH(("SUNDAY"),(B72))))</formula>
    </cfRule>
    <cfRule type="containsText" dxfId="1196" priority="11" operator="containsText" text="TUESDAY">
      <formula>NOT(ISERROR(SEARCH(("TUESDAY"),(B72))))</formula>
    </cfRule>
    <cfRule type="containsText" dxfId="1195" priority="12" operator="containsText" text="MONDAY">
      <formula>NOT(ISERROR(SEARCH(("MONDAY"),(B72))))</formula>
    </cfRule>
    <cfRule type="containsText" dxfId="1194" priority="13" operator="containsText" text="WEDNESDAY">
      <formula>NOT(ISERROR(SEARCH(("WEDNESDAY"),(B72))))</formula>
    </cfRule>
    <cfRule type="containsText" dxfId="1193" priority="14" operator="containsText" text="THURSDAY">
      <formula>NOT(ISERROR(SEARCH(("THURSDAY"),(B72))))</formula>
    </cfRule>
    <cfRule type="containsText" dxfId="1192" priority="15" operator="containsText" text="FRIDAY">
      <formula>NOT(ISERROR(SEARCH(("FRIDAY"),(B72))))</formula>
    </cfRule>
    <cfRule type="containsText" dxfId="1191" priority="16" operator="containsText" text="SATURDAY">
      <formula>NOT(ISERROR(SEARCH(("SATURDAY"),(B72))))</formula>
    </cfRule>
    <cfRule type="containsText" dxfId="1190" priority="17" operator="containsText" text="THURSDAY">
      <formula>NOT(ISERROR(SEARCH(("THURSDAY"),(B72))))</formula>
    </cfRule>
    <cfRule type="containsText" dxfId="1189" priority="20" operator="containsText" text="THURSDAY">
      <formula>NOT(ISERROR(SEARCH(("THURSDAY"),(B72))))</formula>
    </cfRule>
  </conditionalFormatting>
  <conditionalFormatting sqref="C1:C10 C12">
    <cfRule type="cellIs" dxfId="1188" priority="90" operator="equal">
      <formula>$C$18</formula>
    </cfRule>
    <cfRule type="cellIs" dxfId="1187" priority="91" operator="equal">
      <formula>$C$16</formula>
    </cfRule>
    <cfRule type="cellIs" dxfId="1186" priority="92" operator="equal">
      <formula>$C$14</formula>
    </cfRule>
  </conditionalFormatting>
  <conditionalFormatting sqref="C1:C12">
    <cfRule type="cellIs" dxfId="1185" priority="81" operator="equal">
      <formula>"11.00am-1.00pm"</formula>
    </cfRule>
    <cfRule type="cellIs" dxfId="1184" priority="82" operator="equal">
      <formula>"2.00pm - 4.00pm"</formula>
    </cfRule>
    <cfRule type="cellIs" dxfId="1183" priority="83" operator="equal">
      <formula>"8.00am - 10.00am"</formula>
    </cfRule>
  </conditionalFormatting>
  <conditionalFormatting sqref="C11">
    <cfRule type="cellIs" dxfId="1182" priority="5060" operator="equal">
      <formula>$C$24</formula>
    </cfRule>
    <cfRule type="cellIs" dxfId="1181" priority="5061" operator="equal">
      <formula>$C$35</formula>
    </cfRule>
    <cfRule type="cellIs" dxfId="1180" priority="5062" operator="equal">
      <formula>#REF!</formula>
    </cfRule>
  </conditionalFormatting>
  <conditionalFormatting sqref="C13:C18">
    <cfRule type="containsText" dxfId="1179" priority="60" operator="containsText" text="1400-1700 HRS">
      <formula>NOT(ISERROR(SEARCH(("1400-1700 HRS"),(C13))))</formula>
    </cfRule>
    <cfRule type="containsText" dxfId="1178" priority="61" operator="containsText" text="0800-1100 HRS">
      <formula>NOT(ISERROR(SEARCH(("0800-1100 HRS"),(C13))))</formula>
    </cfRule>
    <cfRule type="containsText" dxfId="1177" priority="62" operator="containsText" text="1100-1400 HRS">
      <formula>NOT(ISERROR(SEARCH(("1100-1400 HRS"),(C13))))</formula>
    </cfRule>
  </conditionalFormatting>
  <conditionalFormatting sqref="C14:C17">
    <cfRule type="cellIs" dxfId="1176" priority="57" operator="equal">
      <formula>"8.00am - 10.00am"</formula>
    </cfRule>
    <cfRule type="cellIs" dxfId="1175" priority="58" operator="equal">
      <formula>"11.00am - 1.00pm"</formula>
    </cfRule>
  </conditionalFormatting>
  <conditionalFormatting sqref="C19:C21 C23:C25 C27:C30 C32:C34 C36:C41 C43:C44 C46:C47 C49:C53 C68 C70 C72:C73">
    <cfRule type="containsText" dxfId="1174" priority="276" operator="containsText" text="0800-1100 HRS">
      <formula>NOT(ISERROR(SEARCH(("0800-1100 HRS"),(C19))))</formula>
    </cfRule>
    <cfRule type="containsText" dxfId="1173" priority="277" operator="containsText" text="1100-1400 HRS">
      <formula>NOT(ISERROR(SEARCH(("1100-1400 HRS"),(C19))))</formula>
    </cfRule>
  </conditionalFormatting>
  <conditionalFormatting sqref="C22">
    <cfRule type="containsText" dxfId="1172" priority="197" operator="containsText" text="1400-1700 HRS">
      <formula>NOT(ISERROR(SEARCH(("1400-1700 HRS"),(C22))))</formula>
    </cfRule>
    <cfRule type="containsText" dxfId="1171" priority="198" operator="containsText" text="0800-1100 HRS">
      <formula>NOT(ISERROR(SEARCH(("0800-1100 HRS"),(C22))))</formula>
    </cfRule>
    <cfRule type="containsText" dxfId="1170" priority="199" operator="containsText" text="1100-1400 HRS">
      <formula>NOT(ISERROR(SEARCH(("1100-1400 HRS"),(C22))))</formula>
    </cfRule>
  </conditionalFormatting>
  <conditionalFormatting sqref="C26">
    <cfRule type="containsText" dxfId="1169" priority="184" operator="containsText" text="1400-1700 HRS">
      <formula>NOT(ISERROR(SEARCH(("1400-1700 HRS"),(C26))))</formula>
    </cfRule>
    <cfRule type="containsText" dxfId="1168" priority="185" operator="containsText" text="0800-1100 HRS">
      <formula>NOT(ISERROR(SEARCH(("0800-1100 HRS"),(C26))))</formula>
    </cfRule>
    <cfRule type="containsText" dxfId="1167" priority="186" operator="containsText" text="1100-1400 HRS">
      <formula>NOT(ISERROR(SEARCH(("1100-1400 HRS"),(C26))))</formula>
    </cfRule>
  </conditionalFormatting>
  <conditionalFormatting sqref="C31">
    <cfRule type="containsText" dxfId="1166" priority="171" operator="containsText" text="1400-1700 HRS">
      <formula>NOT(ISERROR(SEARCH(("1400-1700 HRS"),(C31))))</formula>
    </cfRule>
    <cfRule type="containsText" dxfId="1165" priority="172" operator="containsText" text="0800-1100 HRS">
      <formula>NOT(ISERROR(SEARCH(("0800-1100 HRS"),(C31))))</formula>
    </cfRule>
    <cfRule type="containsText" dxfId="1164" priority="173" operator="containsText" text="1100-1400 HRS">
      <formula>NOT(ISERROR(SEARCH(("1100-1400 HRS"),(C31))))</formula>
    </cfRule>
  </conditionalFormatting>
  <conditionalFormatting sqref="C35">
    <cfRule type="containsText" dxfId="1163" priority="158" operator="containsText" text="1400-1700 HRS">
      <formula>NOT(ISERROR(SEARCH(("1400-1700 HRS"),(C35))))</formula>
    </cfRule>
    <cfRule type="containsText" dxfId="1162" priority="159" operator="containsText" text="0800-1100 HRS">
      <formula>NOT(ISERROR(SEARCH(("0800-1100 HRS"),(C35))))</formula>
    </cfRule>
    <cfRule type="containsText" dxfId="1161" priority="160" operator="containsText" text="1100-1400 HRS">
      <formula>NOT(ISERROR(SEARCH(("1100-1400 HRS"),(C35))))</formula>
    </cfRule>
  </conditionalFormatting>
  <conditionalFormatting sqref="C42">
    <cfRule type="containsText" dxfId="1160" priority="145" operator="containsText" text="1400-1700 HRS">
      <formula>NOT(ISERROR(SEARCH(("1400-1700 HRS"),(C42))))</formula>
    </cfRule>
    <cfRule type="containsText" dxfId="1159" priority="146" operator="containsText" text="0800-1100 HRS">
      <formula>NOT(ISERROR(SEARCH(("0800-1100 HRS"),(C42))))</formula>
    </cfRule>
    <cfRule type="containsText" dxfId="1158" priority="147" operator="containsText" text="1100-1400 HRS">
      <formula>NOT(ISERROR(SEARCH(("1100-1400 HRS"),(C42))))</formula>
    </cfRule>
  </conditionalFormatting>
  <conditionalFormatting sqref="C48">
    <cfRule type="containsText" dxfId="1157" priority="132" operator="containsText" text="1400-1700 HRS">
      <formula>NOT(ISERROR(SEARCH(("1400-1700 HRS"),(C48))))</formula>
    </cfRule>
    <cfRule type="containsText" dxfId="1156" priority="133" operator="containsText" text="0800-1100 HRS">
      <formula>NOT(ISERROR(SEARCH(("0800-1100 HRS"),(C48))))</formula>
    </cfRule>
    <cfRule type="containsText" dxfId="1155" priority="134" operator="containsText" text="1100-1400 HRS">
      <formula>NOT(ISERROR(SEARCH(("1100-1400 HRS"),(C48))))</formula>
    </cfRule>
  </conditionalFormatting>
  <conditionalFormatting sqref="C49:C53 C72:C73 C19:C21 C23:C25 C27:C30 C32:C34 C36:C41 C43:C44 C46:C47 C68 C70">
    <cfRule type="containsText" dxfId="1154" priority="275" operator="containsText" text="1400-1700 HRS">
      <formula>NOT(ISERROR(SEARCH(("1400-1700 HRS"),(C19))))</formula>
    </cfRule>
  </conditionalFormatting>
  <conditionalFormatting sqref="C50:C53 C72:C73">
    <cfRule type="cellIs" dxfId="1153" priority="274" operator="equal">
      <formula>"8.00am - 10.00am"</formula>
    </cfRule>
  </conditionalFormatting>
  <conditionalFormatting sqref="C54">
    <cfRule type="containsText" dxfId="1152" priority="119" operator="containsText" text="1400-1700 HRS">
      <formula>NOT(ISERROR(SEARCH(("1400-1700 HRS"),(C54))))</formula>
    </cfRule>
    <cfRule type="containsText" dxfId="1151" priority="120" operator="containsText" text="0800-1100 HRS">
      <formula>NOT(ISERROR(SEARCH(("0800-1100 HRS"),(C54))))</formula>
    </cfRule>
    <cfRule type="containsText" dxfId="1150" priority="121" operator="containsText" text="1100-1400 HRS">
      <formula>NOT(ISERROR(SEARCH(("1100-1400 HRS"),(C54))))</formula>
    </cfRule>
  </conditionalFormatting>
  <conditionalFormatting sqref="C55">
    <cfRule type="containsText" dxfId="1149" priority="278" operator="containsText" text="1400-1700 HRS">
      <formula>NOT(ISERROR(SEARCH(("1400-1700 HRS"),(C55))))</formula>
    </cfRule>
    <cfRule type="containsText" dxfId="1148" priority="279" operator="containsText" text="0800-1100 HRS">
      <formula>NOT(ISERROR(SEARCH(("0800-1100 HRS"),(C55))))</formula>
    </cfRule>
    <cfRule type="containsText" dxfId="1147" priority="280" operator="containsText" text="1100-1400 HRS">
      <formula>NOT(ISERROR(SEARCH(("1100-1400 HRS"),(C55))))</formula>
    </cfRule>
  </conditionalFormatting>
  <conditionalFormatting sqref="C55:C61 C63:C66">
    <cfRule type="cellIs" dxfId="1146" priority="299" operator="equal">
      <formula>"8.00am - 10.00am"</formula>
    </cfRule>
    <cfRule type="containsText" dxfId="1145" priority="341" operator="containsText" text="1400-1700 HRS">
      <formula>NOT(ISERROR(SEARCH(("1400-1700 HRS"),(C55))))</formula>
    </cfRule>
    <cfRule type="containsText" dxfId="1144" priority="342" operator="containsText" text="0800-1100 HRS">
      <formula>NOT(ISERROR(SEARCH(("0800-1100 HRS"),(C55))))</formula>
    </cfRule>
    <cfRule type="containsText" dxfId="1143" priority="343" operator="containsText" text="1100-1400 HRS">
      <formula>NOT(ISERROR(SEARCH(("1100-1400 HRS"),(C55))))</formula>
    </cfRule>
  </conditionalFormatting>
  <conditionalFormatting sqref="C56:C58 C61 C63 C65:C66">
    <cfRule type="containsText" dxfId="1142" priority="435" operator="containsText" text="1400-1700 HRS">
      <formula>NOT(ISERROR(SEARCH(("1400-1700 HRS"),(C56))))</formula>
    </cfRule>
    <cfRule type="containsText" dxfId="1141" priority="436" operator="containsText" text="0800-1100 HRS">
      <formula>NOT(ISERROR(SEARCH(("0800-1100 HRS"),(C56))))</formula>
    </cfRule>
    <cfRule type="containsText" dxfId="1140" priority="437" operator="containsText" text="1100-1400 HRS">
      <formula>NOT(ISERROR(SEARCH(("1100-1400 HRS"),(C56))))</formula>
    </cfRule>
  </conditionalFormatting>
  <conditionalFormatting sqref="C62">
    <cfRule type="containsText" dxfId="1139" priority="106" operator="containsText" text="1400-1700 HRS">
      <formula>NOT(ISERROR(SEARCH(("1400-1700 HRS"),(C62))))</formula>
    </cfRule>
    <cfRule type="containsText" dxfId="1138" priority="107" operator="containsText" text="0800-1100 HRS">
      <formula>NOT(ISERROR(SEARCH(("0800-1100 HRS"),(C62))))</formula>
    </cfRule>
    <cfRule type="containsText" dxfId="1137" priority="108" operator="containsText" text="1100-1400 HRS">
      <formula>NOT(ISERROR(SEARCH(("1100-1400 HRS"),(C62))))</formula>
    </cfRule>
  </conditionalFormatting>
  <conditionalFormatting sqref="C67:C73">
    <cfRule type="containsText" dxfId="1136" priority="5" operator="containsText" text="1400-1700 HRS">
      <formula>NOT(ISERROR(SEARCH(("1400-1700 HRS"),(C67))))</formula>
    </cfRule>
    <cfRule type="containsText" dxfId="1135" priority="6" operator="containsText" text="0800-1100 HRS">
      <formula>NOT(ISERROR(SEARCH(("0800-1100 HRS"),(C67))))</formula>
    </cfRule>
    <cfRule type="containsText" dxfId="1134" priority="7" operator="containsText" text="1100-1400 HRS">
      <formula>NOT(ISERROR(SEARCH(("1100-1400 HRS"),(C67))))</formula>
    </cfRule>
  </conditionalFormatting>
  <conditionalFormatting sqref="C72:C73">
    <cfRule type="cellIs" dxfId="1133" priority="1" operator="equal">
      <formula>"8.00am - 10.00am"</formula>
    </cfRule>
    <cfRule type="containsText" dxfId="1132" priority="2" operator="containsText" text="1400-1700 HRS">
      <formula>NOT(ISERROR(SEARCH(("1400-1700 HRS"),(C72))))</formula>
    </cfRule>
    <cfRule type="containsText" dxfId="1131" priority="3" operator="containsText" text="0800-1100 HRS">
      <formula>NOT(ISERROR(SEARCH(("0800-1100 HRS"),(C72))))</formula>
    </cfRule>
    <cfRule type="containsText" dxfId="1130" priority="4" operator="containsText" text="1100-1400 HRS">
      <formula>NOT(ISERROR(SEARCH(("1100-1400 HRS"),(C72))))</formula>
    </cfRule>
    <cfRule type="cellIs" dxfId="1129" priority="74" operator="equal">
      <formula>"8.00am - 10.00am"</formula>
    </cfRule>
    <cfRule type="containsText" dxfId="1128" priority="75" operator="containsText" text="1400-1700 HRS">
      <formula>NOT(ISERROR(SEARCH(("1400-1700 HRS"),(C72))))</formula>
    </cfRule>
    <cfRule type="containsText" dxfId="1127" priority="76" operator="containsText" text="0800-1100 HRS">
      <formula>NOT(ISERROR(SEARCH(("0800-1100 HRS"),(C72))))</formula>
    </cfRule>
    <cfRule type="containsText" dxfId="1126" priority="77" operator="containsText" text="1100-1400 HRS">
      <formula>NOT(ISERROR(SEARCH(("1100-1400 HRS"),(C72))))</formula>
    </cfRule>
    <cfRule type="containsText" dxfId="1125" priority="78" operator="containsText" text="1400-1700 HRS">
      <formula>NOT(ISERROR(SEARCH(("1400-1700 HRS"),(C72))))</formula>
    </cfRule>
    <cfRule type="containsText" dxfId="1124" priority="79" operator="containsText" text="0800-1100 HRS">
      <formula>NOT(ISERROR(SEARCH(("0800-1100 HRS"),(C72))))</formula>
    </cfRule>
    <cfRule type="containsText" dxfId="1123" priority="80" operator="containsText" text="1100-1400 HRS">
      <formula>NOT(ISERROR(SEARCH(("1100-1400 HRS"),(C72))))</formula>
    </cfRule>
  </conditionalFormatting>
  <conditionalFormatting sqref="C72:C1048576 C68 C70 C19:C21 C23:C25 C27:C30 C32:C34 C36:C41 C43:C44 C46:C47 C49:C53 C55:C61 C63:C66">
    <cfRule type="cellIs" dxfId="1122" priority="236" operator="equal">
      <formula>"8.00am - 10.00am"</formula>
    </cfRule>
    <cfRule type="cellIs" dxfId="1121" priority="237" operator="equal">
      <formula>"11.00am - 1.00pm"</formula>
    </cfRule>
  </conditionalFormatting>
  <conditionalFormatting sqref="F17">
    <cfRule type="duplicateValues" dxfId="1120" priority="59"/>
  </conditionalFormatting>
  <conditionalFormatting sqref="F68 F14:F16 F19:F21 F27:F30 F73:F1048576 F23:F25 F70 F32:F34 F36:F41 F43:F44 F46:F47 F49:F50">
    <cfRule type="duplicateValues" dxfId="1119" priority="5196"/>
  </conditionalFormatting>
  <conditionalFormatting sqref="F72 F51:F53 F55:F61 F63:F66">
    <cfRule type="duplicateValues" dxfId="1118" priority="5097"/>
  </conditionalFormatting>
  <conditionalFormatting sqref="F72:F73">
    <cfRule type="cellIs" dxfId="1117" priority="297" operator="equal">
      <formula>"8.00am - 10.00am"</formula>
    </cfRule>
  </conditionalFormatting>
  <conditionalFormatting sqref="G66">
    <cfRule type="colorScale" priority="300">
      <colorScale>
        <cfvo type="min"/>
        <cfvo type="max"/>
        <color rgb="FF57BB8A"/>
        <color rgb="FFFFFFFF"/>
      </colorScale>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4A722-498C-4CD9-A036-D992751A05A9}">
  <dimension ref="A1:AF205"/>
  <sheetViews>
    <sheetView topLeftCell="A113" workbookViewId="0">
      <selection activeCell="F120" sqref="F120"/>
    </sheetView>
  </sheetViews>
  <sheetFormatPr defaultRowHeight="13.8"/>
  <cols>
    <col min="1" max="1" width="4.69921875" bestFit="1" customWidth="1"/>
    <col min="2" max="2" width="17.3984375" style="110" bestFit="1" customWidth="1"/>
    <col min="3" max="3" width="11.296875" bestFit="1" customWidth="1"/>
    <col min="4" max="4" width="7.59765625" bestFit="1" customWidth="1"/>
    <col min="5" max="5" width="7.5" bestFit="1" customWidth="1"/>
    <col min="6" max="6" width="50.5" bestFit="1" customWidth="1"/>
    <col min="7" max="7" width="30.3984375" bestFit="1" customWidth="1"/>
    <col min="9" max="9" width="8.69921875" bestFit="1" customWidth="1"/>
    <col min="10" max="10" width="5.5" bestFit="1" customWidth="1"/>
    <col min="11" max="11" width="9.09765625" bestFit="1" customWidth="1"/>
    <col min="12" max="12" width="9.8984375" bestFit="1" customWidth="1"/>
    <col min="13" max="13" width="6.69921875" bestFit="1" customWidth="1"/>
    <col min="14" max="14" width="8.5" bestFit="1" customWidth="1"/>
  </cols>
  <sheetData>
    <row r="1" spans="1:32" ht="15" customHeight="1">
      <c r="B1" s="108"/>
      <c r="H1" s="132"/>
    </row>
    <row r="2" spans="1:32" ht="10.199999999999999" customHeight="1">
      <c r="A2" s="133"/>
      <c r="B2" s="134"/>
      <c r="C2" s="133"/>
      <c r="D2" s="133"/>
      <c r="E2" s="133"/>
      <c r="F2" s="133"/>
      <c r="G2" s="133"/>
      <c r="H2" s="135"/>
      <c r="I2" s="133"/>
      <c r="J2" s="133"/>
      <c r="K2" s="133"/>
      <c r="L2" s="133"/>
      <c r="M2" s="133"/>
      <c r="N2" s="133"/>
      <c r="O2" s="133"/>
      <c r="P2" s="133"/>
    </row>
    <row r="3" spans="1:32" ht="12" customHeight="1">
      <c r="A3" s="133"/>
      <c r="B3" s="134"/>
      <c r="C3" s="133"/>
      <c r="D3" s="133"/>
      <c r="E3" s="133"/>
      <c r="F3" s="133"/>
      <c r="G3" s="133"/>
      <c r="H3" s="135"/>
      <c r="I3" s="133"/>
      <c r="J3" s="133"/>
      <c r="K3" s="133"/>
      <c r="L3" s="133"/>
      <c r="M3" s="133"/>
      <c r="N3" s="133"/>
      <c r="O3" s="133"/>
      <c r="P3" s="133"/>
    </row>
    <row r="4" spans="1:32" ht="12" customHeight="1">
      <c r="A4" s="133"/>
      <c r="B4" s="134"/>
      <c r="C4" s="133"/>
      <c r="D4" s="133"/>
      <c r="E4" s="133"/>
      <c r="F4" s="133"/>
      <c r="G4" s="133"/>
      <c r="H4" s="135"/>
      <c r="I4" s="133"/>
      <c r="J4" s="133"/>
      <c r="K4" s="133"/>
      <c r="L4" s="133"/>
      <c r="M4" s="133"/>
      <c r="N4" s="133"/>
      <c r="O4" s="133"/>
      <c r="P4" s="133"/>
    </row>
    <row r="5" spans="1:32" ht="12" customHeight="1">
      <c r="A5" s="133"/>
      <c r="B5" s="134"/>
      <c r="C5" s="133"/>
      <c r="D5" s="133"/>
      <c r="E5" s="133"/>
      <c r="F5" s="133"/>
      <c r="G5" s="133"/>
      <c r="H5" s="135"/>
      <c r="I5" s="133"/>
      <c r="J5" s="133"/>
      <c r="K5" s="133"/>
      <c r="L5" s="133"/>
      <c r="M5" s="133"/>
      <c r="N5" s="133"/>
      <c r="O5" s="133"/>
      <c r="P5" s="133"/>
    </row>
    <row r="6" spans="1:32" ht="12" customHeight="1">
      <c r="A6" s="133"/>
      <c r="B6" s="134"/>
      <c r="C6" s="133"/>
      <c r="D6" s="133"/>
      <c r="E6" s="133"/>
      <c r="F6" s="133"/>
      <c r="G6" s="133"/>
      <c r="H6" s="135"/>
      <c r="I6" s="133"/>
      <c r="J6" s="133"/>
      <c r="K6" s="133"/>
      <c r="L6" s="133"/>
      <c r="M6" s="133"/>
      <c r="N6" s="133"/>
      <c r="O6" s="133"/>
      <c r="P6" s="133"/>
    </row>
    <row r="7" spans="1:32" ht="12" customHeight="1">
      <c r="A7" s="133"/>
      <c r="B7" s="134"/>
      <c r="C7" s="133"/>
      <c r="D7" s="133"/>
      <c r="E7" s="133"/>
      <c r="F7" s="133"/>
      <c r="G7" s="133"/>
      <c r="H7" s="135"/>
      <c r="I7" s="133"/>
      <c r="J7" s="133"/>
      <c r="K7" s="133"/>
      <c r="L7" s="133"/>
      <c r="M7" s="133"/>
      <c r="N7" s="133"/>
      <c r="O7" s="133"/>
      <c r="P7" s="133"/>
    </row>
    <row r="8" spans="1:32" ht="12" customHeight="1">
      <c r="A8" s="133"/>
      <c r="B8" s="134"/>
      <c r="C8" s="133"/>
      <c r="D8" s="133"/>
      <c r="E8" s="133"/>
      <c r="F8" s="133"/>
      <c r="G8" s="133"/>
      <c r="H8" s="135"/>
      <c r="I8" s="133"/>
      <c r="J8" s="133"/>
      <c r="K8" s="133"/>
      <c r="L8" s="133"/>
      <c r="M8" s="133"/>
      <c r="N8" s="133"/>
      <c r="O8" s="133"/>
      <c r="P8" s="133"/>
    </row>
    <row r="9" spans="1:32" s="137" customFormat="1" ht="15.6">
      <c r="A9" s="151" t="s">
        <v>1687</v>
      </c>
      <c r="B9" s="151"/>
      <c r="C9" s="151"/>
      <c r="D9" s="151"/>
      <c r="E9" s="151"/>
      <c r="F9" s="151"/>
      <c r="G9" s="151"/>
      <c r="H9" s="151"/>
      <c r="I9" s="151"/>
      <c r="J9" s="151"/>
      <c r="K9" s="151"/>
      <c r="L9" s="151"/>
      <c r="M9" s="151"/>
      <c r="N9" s="151"/>
      <c r="O9" s="136"/>
      <c r="P9" s="136"/>
    </row>
    <row r="10" spans="1:32" s="137" customFormat="1" ht="15.6">
      <c r="A10" s="151" t="s">
        <v>1688</v>
      </c>
      <c r="B10" s="151"/>
      <c r="C10" s="151"/>
      <c r="D10" s="151"/>
      <c r="E10" s="151"/>
      <c r="F10" s="151"/>
      <c r="G10" s="151"/>
      <c r="H10" s="151"/>
      <c r="I10" s="151"/>
      <c r="J10" s="151"/>
      <c r="K10" s="151"/>
      <c r="L10" s="151"/>
      <c r="M10" s="151"/>
      <c r="N10" s="151"/>
      <c r="O10" s="136"/>
      <c r="P10" s="136"/>
    </row>
    <row r="11" spans="1:32" ht="20.25" customHeight="1">
      <c r="A11" s="152" t="s">
        <v>1685</v>
      </c>
      <c r="B11" s="152"/>
      <c r="C11" s="152"/>
      <c r="D11" s="152"/>
      <c r="E11" s="152"/>
      <c r="F11" s="152"/>
      <c r="G11" s="152"/>
      <c r="H11" s="152"/>
      <c r="I11" s="152"/>
      <c r="J11" s="152"/>
      <c r="K11" s="152"/>
      <c r="L11" s="152"/>
      <c r="M11" s="152"/>
      <c r="N11" s="152"/>
      <c r="O11" s="133"/>
      <c r="P11" s="133"/>
    </row>
    <row r="12" spans="1:32">
      <c r="A12" s="153" t="s">
        <v>1691</v>
      </c>
      <c r="B12" s="153"/>
      <c r="C12" s="153"/>
      <c r="D12" s="153"/>
      <c r="E12" s="153"/>
      <c r="F12" s="153"/>
      <c r="G12" s="153"/>
      <c r="H12" s="153"/>
      <c r="I12" s="153"/>
      <c r="J12" s="153"/>
      <c r="K12" s="153"/>
      <c r="L12" s="153"/>
      <c r="M12" s="153"/>
      <c r="N12" s="153"/>
      <c r="O12" s="133"/>
      <c r="P12" s="133"/>
    </row>
    <row r="13" spans="1:32">
      <c r="A13" s="111" t="s">
        <v>1077</v>
      </c>
      <c r="B13" s="112" t="s">
        <v>1078</v>
      </c>
      <c r="C13" s="113" t="s">
        <v>1079</v>
      </c>
      <c r="D13" s="114" t="s">
        <v>1080</v>
      </c>
      <c r="E13" s="131" t="s">
        <v>1686</v>
      </c>
      <c r="F13" s="113" t="s">
        <v>1081</v>
      </c>
      <c r="G13" s="113" t="s">
        <v>1813</v>
      </c>
      <c r="H13" s="115" t="s">
        <v>1082</v>
      </c>
      <c r="I13" s="114" t="s">
        <v>1083</v>
      </c>
      <c r="J13" s="114" t="s">
        <v>1084</v>
      </c>
      <c r="K13" s="114" t="s">
        <v>1085</v>
      </c>
      <c r="L13" s="114" t="s">
        <v>1680</v>
      </c>
      <c r="M13" s="114" t="s">
        <v>1086</v>
      </c>
      <c r="N13" s="114" t="s">
        <v>1087</v>
      </c>
      <c r="O13" s="13"/>
      <c r="P13" s="13"/>
      <c r="Q13" s="13"/>
      <c r="R13" s="13"/>
      <c r="S13" s="13"/>
      <c r="T13" s="13"/>
      <c r="U13" s="13"/>
      <c r="V13" s="13"/>
      <c r="W13" s="13"/>
      <c r="X13" s="13"/>
      <c r="Y13" s="13"/>
      <c r="Z13" s="13"/>
      <c r="AA13" s="13"/>
      <c r="AB13" s="13"/>
      <c r="AC13" s="13"/>
    </row>
    <row r="14" spans="1:32" ht="13.5" customHeight="1">
      <c r="A14" s="9">
        <v>1</v>
      </c>
      <c r="B14" s="109">
        <v>45138</v>
      </c>
      <c r="C14" s="5" t="s">
        <v>1684</v>
      </c>
      <c r="D14" s="116" t="s">
        <v>1145</v>
      </c>
      <c r="E14" s="5" t="s">
        <v>1513</v>
      </c>
      <c r="F14" s="5" t="s">
        <v>1230</v>
      </c>
      <c r="G14" s="125" t="s">
        <v>934</v>
      </c>
      <c r="H14" s="9"/>
      <c r="I14" s="14" t="s">
        <v>1170</v>
      </c>
      <c r="J14" s="14" t="s">
        <v>1073</v>
      </c>
      <c r="K14" s="14" t="s">
        <v>1095</v>
      </c>
      <c r="L14" s="14" t="s">
        <v>1172</v>
      </c>
      <c r="M14" s="9"/>
      <c r="N14" s="14"/>
      <c r="O14" s="15"/>
      <c r="P14" s="15"/>
      <c r="Q14" s="15"/>
      <c r="R14" s="15"/>
      <c r="S14" s="15"/>
      <c r="T14" s="15"/>
      <c r="U14" s="15"/>
      <c r="V14" s="15"/>
      <c r="W14" s="15"/>
      <c r="X14" s="15"/>
      <c r="Y14" s="15"/>
      <c r="Z14" s="15"/>
      <c r="AA14" s="15"/>
      <c r="AB14" s="15"/>
      <c r="AC14" s="15"/>
      <c r="AD14" s="15"/>
      <c r="AE14" s="15"/>
      <c r="AF14" s="15"/>
    </row>
    <row r="15" spans="1:32" ht="13.5" customHeight="1">
      <c r="A15" s="9">
        <v>2</v>
      </c>
      <c r="B15" s="109">
        <v>45138</v>
      </c>
      <c r="C15" s="5" t="s">
        <v>1684</v>
      </c>
      <c r="D15" s="116" t="s">
        <v>1145</v>
      </c>
      <c r="E15" s="5" t="s">
        <v>1513</v>
      </c>
      <c r="F15" s="5" t="s">
        <v>1230</v>
      </c>
      <c r="G15" s="125" t="s">
        <v>934</v>
      </c>
      <c r="H15" s="9"/>
      <c r="I15" s="14" t="s">
        <v>1170</v>
      </c>
      <c r="J15" s="14" t="s">
        <v>1073</v>
      </c>
      <c r="K15" s="14" t="s">
        <v>1095</v>
      </c>
      <c r="L15" s="14" t="s">
        <v>1090</v>
      </c>
      <c r="M15" s="9"/>
      <c r="N15" s="14"/>
      <c r="O15" s="15"/>
      <c r="P15" s="15"/>
      <c r="Q15" s="15"/>
      <c r="R15" s="15"/>
      <c r="S15" s="15"/>
      <c r="T15" s="15"/>
      <c r="U15" s="15"/>
      <c r="V15" s="15"/>
      <c r="W15" s="15"/>
      <c r="X15" s="15"/>
      <c r="Y15" s="15"/>
      <c r="Z15" s="15"/>
      <c r="AA15" s="15"/>
      <c r="AB15" s="15"/>
      <c r="AC15" s="15"/>
      <c r="AD15" s="15"/>
      <c r="AE15" s="15"/>
      <c r="AF15" s="15"/>
    </row>
    <row r="16" spans="1:32" ht="13.5" customHeight="1">
      <c r="A16" s="9">
        <v>3</v>
      </c>
      <c r="B16" s="109">
        <v>45138</v>
      </c>
      <c r="C16" s="5" t="s">
        <v>1684</v>
      </c>
      <c r="D16" s="116" t="s">
        <v>1145</v>
      </c>
      <c r="E16" s="5" t="s">
        <v>1513</v>
      </c>
      <c r="F16" s="5" t="s">
        <v>1230</v>
      </c>
      <c r="G16" s="5" t="s">
        <v>9</v>
      </c>
      <c r="H16" s="9"/>
      <c r="I16" s="14" t="s">
        <v>1114</v>
      </c>
      <c r="J16" s="14" t="s">
        <v>1073</v>
      </c>
      <c r="K16" s="14" t="s">
        <v>1095</v>
      </c>
      <c r="L16" s="14" t="s">
        <v>1172</v>
      </c>
      <c r="M16" s="9"/>
      <c r="N16" s="14"/>
      <c r="O16" s="15"/>
      <c r="P16" s="15"/>
      <c r="Q16" s="15"/>
      <c r="R16" s="15"/>
      <c r="S16" s="15"/>
      <c r="T16" s="15"/>
      <c r="U16" s="15"/>
      <c r="V16" s="15"/>
      <c r="W16" s="15"/>
      <c r="X16" s="15"/>
      <c r="Y16" s="15"/>
      <c r="Z16" s="15"/>
      <c r="AA16" s="15"/>
      <c r="AB16" s="15"/>
      <c r="AC16" s="15"/>
      <c r="AD16" s="15"/>
      <c r="AE16" s="15"/>
      <c r="AF16" s="15"/>
    </row>
    <row r="17" spans="1:32" ht="13.5" customHeight="1">
      <c r="A17" s="9">
        <v>1</v>
      </c>
      <c r="B17" s="109">
        <v>45138</v>
      </c>
      <c r="C17" s="5" t="s">
        <v>1684</v>
      </c>
      <c r="D17" s="116" t="s">
        <v>1145</v>
      </c>
      <c r="E17" s="5" t="s">
        <v>1513</v>
      </c>
      <c r="F17" s="5" t="s">
        <v>1230</v>
      </c>
      <c r="G17" s="5" t="s">
        <v>9</v>
      </c>
      <c r="H17" s="9"/>
      <c r="I17" s="14" t="s">
        <v>1168</v>
      </c>
      <c r="J17" s="14" t="s">
        <v>1073</v>
      </c>
      <c r="K17" s="14" t="s">
        <v>1095</v>
      </c>
      <c r="L17" s="14" t="s">
        <v>1172</v>
      </c>
      <c r="M17" s="9"/>
      <c r="N17" s="14"/>
      <c r="O17" s="15"/>
      <c r="P17" s="15"/>
      <c r="Q17" s="15"/>
      <c r="R17" s="15"/>
      <c r="S17" s="15"/>
      <c r="T17" s="15"/>
      <c r="U17" s="15"/>
      <c r="V17" s="15"/>
      <c r="W17" s="15"/>
      <c r="X17" s="15"/>
      <c r="Y17" s="15"/>
      <c r="Z17" s="15"/>
      <c r="AA17" s="15"/>
      <c r="AB17" s="15"/>
      <c r="AC17" s="15"/>
      <c r="AD17" s="15"/>
      <c r="AE17" s="15"/>
      <c r="AF17" s="15"/>
    </row>
    <row r="18" spans="1:32" ht="13.5" customHeight="1">
      <c r="A18" s="9">
        <v>1</v>
      </c>
      <c r="B18" s="109">
        <v>45138</v>
      </c>
      <c r="C18" s="5" t="s">
        <v>1684</v>
      </c>
      <c r="D18" s="116" t="s">
        <v>1145</v>
      </c>
      <c r="E18" s="5" t="s">
        <v>1513</v>
      </c>
      <c r="F18" s="5" t="s">
        <v>1230</v>
      </c>
      <c r="G18" s="5" t="s">
        <v>9</v>
      </c>
      <c r="H18" s="9">
        <v>143</v>
      </c>
      <c r="I18" s="14" t="s">
        <v>1148</v>
      </c>
      <c r="J18" s="14" t="s">
        <v>1073</v>
      </c>
      <c r="K18" s="14" t="s">
        <v>1095</v>
      </c>
      <c r="L18" s="14" t="s">
        <v>1090</v>
      </c>
      <c r="M18" s="9"/>
      <c r="N18" s="14" t="s">
        <v>1258</v>
      </c>
      <c r="O18" s="15"/>
      <c r="P18" s="15"/>
      <c r="Q18" s="15"/>
      <c r="R18" s="15"/>
      <c r="S18" s="15"/>
      <c r="T18" s="15"/>
      <c r="U18" s="15"/>
      <c r="V18" s="15"/>
      <c r="W18" s="15"/>
      <c r="X18" s="15"/>
      <c r="Y18" s="15"/>
      <c r="Z18" s="15"/>
      <c r="AA18" s="15"/>
      <c r="AB18" s="15"/>
      <c r="AC18" s="15"/>
      <c r="AD18" s="15"/>
      <c r="AE18" s="15"/>
      <c r="AF18" s="15"/>
    </row>
    <row r="19" spans="1:32" ht="13.5" customHeight="1">
      <c r="A19" s="9"/>
      <c r="B19" s="109">
        <v>45138</v>
      </c>
      <c r="C19" s="5" t="s">
        <v>1683</v>
      </c>
      <c r="D19" s="116" t="s">
        <v>1145</v>
      </c>
      <c r="E19" s="5" t="s">
        <v>1700</v>
      </c>
      <c r="F19" s="125" t="s">
        <v>1701</v>
      </c>
      <c r="G19" s="125" t="s">
        <v>170</v>
      </c>
      <c r="H19" s="9"/>
      <c r="I19" s="14"/>
      <c r="J19" s="14"/>
      <c r="K19" s="14"/>
      <c r="L19" s="14"/>
      <c r="M19" s="9"/>
      <c r="N19" s="14"/>
      <c r="O19" s="15"/>
      <c r="P19" s="15"/>
      <c r="Q19" s="15"/>
      <c r="R19" s="15"/>
      <c r="S19" s="15"/>
      <c r="T19" s="15"/>
      <c r="U19" s="15"/>
      <c r="V19" s="15"/>
      <c r="W19" s="15"/>
      <c r="X19" s="15"/>
      <c r="Y19" s="15"/>
      <c r="Z19" s="15"/>
      <c r="AA19" s="15"/>
      <c r="AB19" s="15"/>
      <c r="AC19" s="15"/>
      <c r="AD19" s="15"/>
      <c r="AE19" s="15"/>
      <c r="AF19" s="15"/>
    </row>
    <row r="20" spans="1:32" ht="13.5" customHeight="1">
      <c r="A20" s="127"/>
      <c r="B20" s="109">
        <v>45138</v>
      </c>
      <c r="C20" s="5" t="s">
        <v>1683</v>
      </c>
      <c r="D20" s="116" t="s">
        <v>1145</v>
      </c>
      <c r="E20" s="5" t="s">
        <v>1354</v>
      </c>
      <c r="F20" s="5" t="s">
        <v>1355</v>
      </c>
      <c r="G20" s="5" t="s">
        <v>112</v>
      </c>
      <c r="H20" s="9">
        <v>70</v>
      </c>
      <c r="I20" s="14" t="s">
        <v>1170</v>
      </c>
      <c r="J20" s="14" t="s">
        <v>1073</v>
      </c>
      <c r="K20" s="14" t="s">
        <v>1095</v>
      </c>
      <c r="L20" s="14" t="s">
        <v>1119</v>
      </c>
      <c r="M20" s="9"/>
      <c r="N20" s="14"/>
      <c r="O20" s="24"/>
      <c r="P20" s="15"/>
      <c r="Q20" s="15"/>
      <c r="R20" s="15"/>
      <c r="S20" s="15"/>
      <c r="T20" s="15"/>
      <c r="U20" s="15"/>
      <c r="V20" s="15"/>
      <c r="W20" s="15"/>
      <c r="X20" s="15"/>
      <c r="Y20" s="15"/>
      <c r="Z20" s="15"/>
      <c r="AA20" s="15"/>
      <c r="AB20" s="15"/>
      <c r="AC20" s="15"/>
      <c r="AD20" s="15"/>
      <c r="AE20" s="15"/>
      <c r="AF20" s="15"/>
    </row>
    <row r="21" spans="1:32" ht="13.5" customHeight="1">
      <c r="A21" s="9">
        <v>2</v>
      </c>
      <c r="B21" s="109">
        <v>45138</v>
      </c>
      <c r="C21" s="5" t="s">
        <v>1683</v>
      </c>
      <c r="D21" s="116" t="s">
        <v>1145</v>
      </c>
      <c r="E21" s="5" t="s">
        <v>1557</v>
      </c>
      <c r="F21" s="5" t="s">
        <v>1558</v>
      </c>
      <c r="G21" s="125" t="s">
        <v>934</v>
      </c>
      <c r="H21" s="9">
        <v>75</v>
      </c>
      <c r="I21" s="14" t="s">
        <v>1148</v>
      </c>
      <c r="J21" s="14" t="s">
        <v>1073</v>
      </c>
      <c r="K21" s="14" t="s">
        <v>1095</v>
      </c>
      <c r="L21" s="14" t="s">
        <v>1108</v>
      </c>
      <c r="M21" s="9"/>
      <c r="N21" s="14"/>
      <c r="O21" s="15"/>
      <c r="P21" s="15"/>
      <c r="Q21" s="15"/>
      <c r="R21" s="15"/>
      <c r="S21" s="15"/>
      <c r="T21" s="15"/>
      <c r="U21" s="15"/>
      <c r="V21" s="15"/>
      <c r="W21" s="15"/>
      <c r="X21" s="15"/>
      <c r="Y21" s="15"/>
      <c r="Z21" s="15"/>
      <c r="AA21" s="15"/>
      <c r="AB21" s="15"/>
      <c r="AC21" s="15"/>
      <c r="AD21" s="15"/>
      <c r="AE21" s="15"/>
      <c r="AF21" s="15"/>
    </row>
    <row r="22" spans="1:32" ht="13.5" customHeight="1">
      <c r="A22" s="9">
        <v>2</v>
      </c>
      <c r="B22" s="109">
        <v>45138</v>
      </c>
      <c r="C22" s="5" t="s">
        <v>1682</v>
      </c>
      <c r="D22" s="116" t="s">
        <v>1145</v>
      </c>
      <c r="E22" s="5" t="s">
        <v>1163</v>
      </c>
      <c r="F22" s="5" t="s">
        <v>1164</v>
      </c>
      <c r="G22" s="5" t="s">
        <v>376</v>
      </c>
      <c r="H22" s="9">
        <v>11</v>
      </c>
      <c r="I22" s="14" t="s">
        <v>1114</v>
      </c>
      <c r="J22" s="14" t="s">
        <v>1073</v>
      </c>
      <c r="K22" s="14" t="s">
        <v>1095</v>
      </c>
      <c r="L22" s="14" t="s">
        <v>1165</v>
      </c>
      <c r="M22" s="9"/>
      <c r="N22" s="14"/>
      <c r="O22" s="15"/>
      <c r="P22" s="15"/>
      <c r="Q22" s="15"/>
      <c r="R22" s="15"/>
      <c r="S22" s="15"/>
      <c r="T22" s="15"/>
      <c r="U22" s="15"/>
      <c r="V22" s="15"/>
      <c r="W22" s="15"/>
      <c r="X22" s="15"/>
      <c r="Y22" s="15"/>
      <c r="Z22" s="15"/>
      <c r="AA22" s="15"/>
      <c r="AB22" s="15"/>
      <c r="AC22" s="15"/>
      <c r="AD22" s="15"/>
      <c r="AE22" s="15"/>
      <c r="AF22" s="15"/>
    </row>
    <row r="23" spans="1:32" ht="13.5" customHeight="1">
      <c r="A23" s="9">
        <v>1</v>
      </c>
      <c r="B23" s="109">
        <v>45138</v>
      </c>
      <c r="C23" s="5" t="s">
        <v>1682</v>
      </c>
      <c r="D23" s="116" t="s">
        <v>1145</v>
      </c>
      <c r="E23" s="5" t="s">
        <v>1459</v>
      </c>
      <c r="F23" s="5" t="s">
        <v>1228</v>
      </c>
      <c r="G23" s="125" t="s">
        <v>934</v>
      </c>
      <c r="H23" s="9"/>
      <c r="I23" s="14" t="s">
        <v>1170</v>
      </c>
      <c r="J23" s="14" t="s">
        <v>1073</v>
      </c>
      <c r="K23" s="14" t="s">
        <v>1095</v>
      </c>
      <c r="L23" s="14" t="s">
        <v>1121</v>
      </c>
      <c r="M23" s="9"/>
      <c r="N23" s="14"/>
      <c r="O23" s="15"/>
      <c r="P23" s="15"/>
      <c r="Q23" s="15"/>
      <c r="R23" s="15"/>
      <c r="S23" s="15"/>
      <c r="T23" s="15"/>
      <c r="U23" s="15"/>
      <c r="V23" s="15"/>
      <c r="W23" s="15"/>
      <c r="X23" s="15"/>
      <c r="Y23" s="15"/>
      <c r="Z23" s="15"/>
      <c r="AA23" s="15"/>
      <c r="AB23" s="15"/>
      <c r="AC23" s="15"/>
      <c r="AD23" s="15"/>
      <c r="AE23" s="15"/>
      <c r="AF23" s="15"/>
    </row>
    <row r="24" spans="1:32" ht="13.5" customHeight="1">
      <c r="A24" s="9">
        <v>1</v>
      </c>
      <c r="B24" s="109">
        <v>45138</v>
      </c>
      <c r="C24" s="5" t="s">
        <v>1682</v>
      </c>
      <c r="D24" s="116" t="s">
        <v>1145</v>
      </c>
      <c r="E24" s="5" t="s">
        <v>1459</v>
      </c>
      <c r="F24" s="5" t="s">
        <v>1228</v>
      </c>
      <c r="G24" s="125" t="s">
        <v>934</v>
      </c>
      <c r="H24" s="9"/>
      <c r="I24" s="14" t="s">
        <v>1168</v>
      </c>
      <c r="J24" s="14" t="s">
        <v>1073</v>
      </c>
      <c r="K24" s="14" t="s">
        <v>1095</v>
      </c>
      <c r="L24" s="14" t="s">
        <v>1121</v>
      </c>
      <c r="M24" s="9"/>
      <c r="N24" s="14"/>
      <c r="O24" s="15"/>
      <c r="P24" s="15"/>
      <c r="Q24" s="15"/>
      <c r="R24" s="15"/>
      <c r="S24" s="15"/>
      <c r="T24" s="15"/>
      <c r="U24" s="15"/>
      <c r="V24" s="15"/>
      <c r="W24" s="15"/>
      <c r="X24" s="15"/>
      <c r="Y24" s="15"/>
      <c r="Z24" s="15"/>
      <c r="AA24" s="15"/>
      <c r="AB24" s="15"/>
      <c r="AC24" s="15"/>
      <c r="AD24" s="15"/>
      <c r="AE24" s="15"/>
      <c r="AF24" s="15"/>
    </row>
    <row r="25" spans="1:32" ht="13.5" customHeight="1">
      <c r="A25" s="9">
        <v>1</v>
      </c>
      <c r="B25" s="109">
        <v>45138</v>
      </c>
      <c r="C25" s="5" t="s">
        <v>1682</v>
      </c>
      <c r="D25" s="116" t="s">
        <v>1145</v>
      </c>
      <c r="E25" s="5" t="s">
        <v>1459</v>
      </c>
      <c r="F25" s="5" t="s">
        <v>1228</v>
      </c>
      <c r="G25" s="125" t="s">
        <v>934</v>
      </c>
      <c r="H25" s="9"/>
      <c r="I25" s="14" t="s">
        <v>1114</v>
      </c>
      <c r="J25" s="14" t="s">
        <v>1073</v>
      </c>
      <c r="K25" s="14" t="s">
        <v>1095</v>
      </c>
      <c r="L25" s="14" t="s">
        <v>1121</v>
      </c>
      <c r="M25" s="9"/>
      <c r="N25" s="14"/>
      <c r="O25" s="15"/>
      <c r="P25" s="15"/>
      <c r="Q25" s="15"/>
      <c r="R25" s="15"/>
      <c r="S25" s="15"/>
      <c r="T25" s="15"/>
      <c r="U25" s="15"/>
      <c r="V25" s="15"/>
      <c r="W25" s="15"/>
      <c r="X25" s="15"/>
      <c r="Y25" s="15"/>
      <c r="Z25" s="15"/>
      <c r="AA25" s="15"/>
      <c r="AB25" s="15"/>
      <c r="AC25" s="15"/>
      <c r="AD25" s="15"/>
      <c r="AE25" s="15"/>
      <c r="AF25" s="15"/>
    </row>
    <row r="26" spans="1:32" ht="13.5" customHeight="1">
      <c r="A26" s="9">
        <v>1</v>
      </c>
      <c r="B26" s="109">
        <v>45138</v>
      </c>
      <c r="C26" s="5" t="s">
        <v>1682</v>
      </c>
      <c r="D26" s="116" t="s">
        <v>1145</v>
      </c>
      <c r="E26" s="5" t="s">
        <v>1459</v>
      </c>
      <c r="F26" s="5" t="s">
        <v>1228</v>
      </c>
      <c r="G26" s="125" t="s">
        <v>934</v>
      </c>
      <c r="H26" s="9">
        <v>31</v>
      </c>
      <c r="I26" s="14" t="s">
        <v>1148</v>
      </c>
      <c r="J26" s="14" t="s">
        <v>1073</v>
      </c>
      <c r="K26" s="14" t="s">
        <v>1095</v>
      </c>
      <c r="L26" s="14" t="s">
        <v>1121</v>
      </c>
      <c r="M26" s="9"/>
      <c r="N26" s="14"/>
      <c r="O26" s="15"/>
      <c r="P26" s="15"/>
      <c r="Q26" s="15"/>
      <c r="R26" s="15"/>
      <c r="S26" s="15"/>
      <c r="T26" s="15"/>
      <c r="U26" s="15"/>
      <c r="V26" s="15"/>
      <c r="W26" s="15"/>
      <c r="X26" s="15"/>
      <c r="Y26" s="15"/>
      <c r="Z26" s="15"/>
      <c r="AA26" s="15"/>
      <c r="AB26" s="15"/>
      <c r="AC26" s="15"/>
      <c r="AD26" s="15"/>
      <c r="AE26" s="15"/>
      <c r="AF26" s="15"/>
    </row>
    <row r="27" spans="1:32">
      <c r="A27" s="111" t="s">
        <v>1077</v>
      </c>
      <c r="B27" s="112" t="s">
        <v>1078</v>
      </c>
      <c r="C27" s="113" t="s">
        <v>1079</v>
      </c>
      <c r="D27" s="114" t="s">
        <v>1080</v>
      </c>
      <c r="E27" s="131" t="s">
        <v>1686</v>
      </c>
      <c r="F27" s="113" t="s">
        <v>1081</v>
      </c>
      <c r="G27" s="113" t="s">
        <v>1813</v>
      </c>
      <c r="H27" s="115" t="s">
        <v>1082</v>
      </c>
      <c r="I27" s="114" t="s">
        <v>1083</v>
      </c>
      <c r="J27" s="114" t="s">
        <v>1084</v>
      </c>
      <c r="K27" s="114" t="s">
        <v>1085</v>
      </c>
      <c r="L27" s="114" t="s">
        <v>1680</v>
      </c>
      <c r="M27" s="114" t="s">
        <v>1086</v>
      </c>
      <c r="N27" s="114" t="s">
        <v>1087</v>
      </c>
      <c r="O27" s="13"/>
      <c r="P27" s="13"/>
      <c r="Q27" s="13"/>
      <c r="R27" s="13"/>
      <c r="S27" s="13"/>
      <c r="T27" s="13"/>
      <c r="U27" s="13"/>
      <c r="V27" s="13"/>
      <c r="W27" s="13"/>
      <c r="X27" s="13"/>
      <c r="Y27" s="13"/>
      <c r="Z27" s="13"/>
      <c r="AA27" s="13"/>
      <c r="AB27" s="13"/>
      <c r="AC27" s="13"/>
    </row>
    <row r="28" spans="1:32" ht="13.5" customHeight="1">
      <c r="A28" s="9"/>
      <c r="B28" s="109">
        <v>45139</v>
      </c>
      <c r="C28" s="125" t="s">
        <v>1684</v>
      </c>
      <c r="D28" s="116" t="s">
        <v>1145</v>
      </c>
      <c r="E28" s="5" t="s">
        <v>1301</v>
      </c>
      <c r="F28" s="5" t="s">
        <v>1302</v>
      </c>
      <c r="G28" s="125" t="s">
        <v>934</v>
      </c>
      <c r="H28" s="9"/>
      <c r="I28" s="14"/>
      <c r="J28" s="14"/>
      <c r="K28" s="14"/>
      <c r="L28" s="14"/>
      <c r="M28" s="9"/>
      <c r="N28" s="14"/>
      <c r="O28" s="15"/>
      <c r="P28" s="15"/>
      <c r="Q28" s="15"/>
      <c r="R28" s="15"/>
      <c r="S28" s="15"/>
      <c r="T28" s="15"/>
      <c r="U28" s="15"/>
      <c r="V28" s="15"/>
      <c r="W28" s="15"/>
      <c r="X28" s="15"/>
      <c r="Y28" s="15"/>
      <c r="Z28" s="15"/>
      <c r="AA28" s="15"/>
      <c r="AB28" s="15"/>
      <c r="AC28" s="15"/>
      <c r="AD28" s="15"/>
      <c r="AE28" s="15"/>
      <c r="AF28" s="15"/>
    </row>
    <row r="29" spans="1:32" ht="13.5" customHeight="1">
      <c r="A29" s="9">
        <v>1</v>
      </c>
      <c r="B29" s="109">
        <v>45139</v>
      </c>
      <c r="C29" s="125" t="s">
        <v>1684</v>
      </c>
      <c r="D29" s="116" t="s">
        <v>1145</v>
      </c>
      <c r="E29" s="5" t="s">
        <v>1462</v>
      </c>
      <c r="F29" s="5" t="s">
        <v>1463</v>
      </c>
      <c r="G29" s="5" t="s">
        <v>9</v>
      </c>
      <c r="H29" s="9"/>
      <c r="I29" s="14" t="s">
        <v>1148</v>
      </c>
      <c r="J29" s="14" t="s">
        <v>1073</v>
      </c>
      <c r="K29" s="14" t="s">
        <v>1095</v>
      </c>
      <c r="L29" s="14" t="s">
        <v>1121</v>
      </c>
      <c r="M29" s="9"/>
      <c r="N29" s="14"/>
      <c r="O29" s="15"/>
      <c r="P29" s="15"/>
      <c r="Q29" s="15"/>
      <c r="R29" s="15"/>
      <c r="S29" s="15"/>
      <c r="T29" s="15"/>
      <c r="U29" s="15"/>
      <c r="V29" s="15"/>
      <c r="W29" s="15"/>
      <c r="X29" s="15"/>
      <c r="Y29" s="15"/>
      <c r="Z29" s="15"/>
      <c r="AA29" s="15"/>
      <c r="AB29" s="15"/>
      <c r="AC29" s="15"/>
      <c r="AD29" s="15"/>
      <c r="AE29" s="15"/>
      <c r="AF29" s="15"/>
    </row>
    <row r="30" spans="1:32" ht="13.5" customHeight="1">
      <c r="A30" s="9">
        <v>1</v>
      </c>
      <c r="B30" s="109">
        <v>45139</v>
      </c>
      <c r="C30" s="125" t="s">
        <v>1684</v>
      </c>
      <c r="D30" s="116" t="s">
        <v>1145</v>
      </c>
      <c r="E30" s="5" t="s">
        <v>1462</v>
      </c>
      <c r="F30" s="5" t="s">
        <v>1463</v>
      </c>
      <c r="G30" s="5" t="s">
        <v>9</v>
      </c>
      <c r="H30" s="9">
        <v>95</v>
      </c>
      <c r="I30" s="14" t="s">
        <v>1114</v>
      </c>
      <c r="J30" s="14" t="s">
        <v>1073</v>
      </c>
      <c r="K30" s="14" t="s">
        <v>1095</v>
      </c>
      <c r="L30" s="14" t="s">
        <v>1172</v>
      </c>
      <c r="M30" s="9"/>
      <c r="N30" s="14"/>
      <c r="O30" s="15"/>
      <c r="P30" s="15"/>
      <c r="Q30" s="15"/>
      <c r="R30" s="15"/>
      <c r="S30" s="15"/>
      <c r="T30" s="15"/>
      <c r="U30" s="15"/>
      <c r="V30" s="15"/>
      <c r="W30" s="15"/>
      <c r="X30" s="15"/>
      <c r="Y30" s="15"/>
      <c r="Z30" s="15"/>
      <c r="AA30" s="15"/>
      <c r="AB30" s="15"/>
      <c r="AC30" s="15"/>
      <c r="AD30" s="15"/>
      <c r="AE30" s="15"/>
      <c r="AF30" s="15"/>
    </row>
    <row r="31" spans="1:32" ht="13.5" customHeight="1">
      <c r="A31" s="9">
        <v>1</v>
      </c>
      <c r="B31" s="109">
        <v>45139</v>
      </c>
      <c r="C31" s="125" t="s">
        <v>1684</v>
      </c>
      <c r="D31" s="116" t="s">
        <v>1145</v>
      </c>
      <c r="E31" s="5" t="s">
        <v>1462</v>
      </c>
      <c r="F31" s="5" t="s">
        <v>1463</v>
      </c>
      <c r="G31" s="5" t="s">
        <v>9</v>
      </c>
      <c r="H31" s="9"/>
      <c r="I31" s="14" t="s">
        <v>1168</v>
      </c>
      <c r="J31" s="14" t="s">
        <v>1073</v>
      </c>
      <c r="K31" s="14" t="s">
        <v>1095</v>
      </c>
      <c r="L31" s="14" t="s">
        <v>1172</v>
      </c>
      <c r="M31" s="9"/>
      <c r="N31" s="14"/>
      <c r="O31" s="15"/>
      <c r="P31" s="15"/>
      <c r="Q31" s="15"/>
      <c r="R31" s="15"/>
      <c r="S31" s="15"/>
      <c r="T31" s="15"/>
      <c r="U31" s="15"/>
      <c r="V31" s="15"/>
      <c r="W31" s="15"/>
      <c r="X31" s="15"/>
      <c r="Y31" s="15"/>
      <c r="Z31" s="15"/>
      <c r="AA31" s="15"/>
      <c r="AB31" s="15"/>
      <c r="AC31" s="15"/>
      <c r="AD31" s="15"/>
      <c r="AE31" s="15"/>
      <c r="AF31" s="15"/>
    </row>
    <row r="32" spans="1:32" ht="13.5" customHeight="1">
      <c r="A32" s="9">
        <v>1</v>
      </c>
      <c r="B32" s="109">
        <v>45139</v>
      </c>
      <c r="C32" s="5" t="s">
        <v>1683</v>
      </c>
      <c r="D32" s="116" t="s">
        <v>1145</v>
      </c>
      <c r="E32" s="17" t="s">
        <v>1460</v>
      </c>
      <c r="F32" s="17" t="s">
        <v>1461</v>
      </c>
      <c r="G32" s="5" t="s">
        <v>9</v>
      </c>
      <c r="H32" s="9">
        <v>7</v>
      </c>
      <c r="I32" s="14" t="s">
        <v>1170</v>
      </c>
      <c r="J32" s="14" t="s">
        <v>1073</v>
      </c>
      <c r="K32" s="14" t="s">
        <v>1095</v>
      </c>
      <c r="L32" s="14" t="s">
        <v>1090</v>
      </c>
      <c r="M32" s="9"/>
      <c r="N32" s="14"/>
      <c r="O32" s="15"/>
      <c r="P32" s="15"/>
      <c r="Q32" s="15"/>
      <c r="R32" s="15"/>
      <c r="S32" s="15"/>
      <c r="T32" s="15"/>
      <c r="U32" s="15"/>
      <c r="V32" s="15"/>
      <c r="W32" s="15"/>
      <c r="X32" s="15"/>
      <c r="Y32" s="15"/>
      <c r="Z32" s="15"/>
      <c r="AA32" s="15"/>
      <c r="AB32" s="15"/>
      <c r="AC32" s="15"/>
      <c r="AD32" s="15"/>
      <c r="AE32" s="15"/>
      <c r="AF32" s="15"/>
    </row>
    <row r="33" spans="1:32" ht="13.5" customHeight="1">
      <c r="A33" s="9">
        <v>3</v>
      </c>
      <c r="B33" s="109">
        <v>45139</v>
      </c>
      <c r="C33" s="5" t="s">
        <v>1683</v>
      </c>
      <c r="D33" s="116" t="s">
        <v>1145</v>
      </c>
      <c r="E33" s="5" t="s">
        <v>1498</v>
      </c>
      <c r="F33" s="5" t="s">
        <v>1499</v>
      </c>
      <c r="G33" s="5" t="s">
        <v>286</v>
      </c>
      <c r="H33" s="9">
        <v>17</v>
      </c>
      <c r="I33" s="14" t="s">
        <v>1168</v>
      </c>
      <c r="J33" s="14" t="s">
        <v>1073</v>
      </c>
      <c r="K33" s="14" t="s">
        <v>1095</v>
      </c>
      <c r="L33" s="14" t="s">
        <v>1143</v>
      </c>
      <c r="M33" s="9"/>
      <c r="N33" s="14"/>
      <c r="O33" s="15"/>
      <c r="P33" s="15"/>
      <c r="Q33" s="15"/>
      <c r="R33" s="15"/>
      <c r="S33" s="15"/>
      <c r="T33" s="15"/>
      <c r="U33" s="15"/>
      <c r="V33" s="15"/>
      <c r="W33" s="15"/>
      <c r="X33" s="15"/>
      <c r="Y33" s="15"/>
      <c r="Z33" s="15"/>
      <c r="AA33" s="15"/>
      <c r="AB33" s="15"/>
      <c r="AC33" s="15"/>
      <c r="AD33" s="15"/>
      <c r="AE33" s="15"/>
      <c r="AF33" s="15"/>
    </row>
    <row r="34" spans="1:32" ht="13.5" customHeight="1">
      <c r="A34" s="9">
        <v>3</v>
      </c>
      <c r="B34" s="109">
        <v>45139</v>
      </c>
      <c r="C34" s="5" t="s">
        <v>1683</v>
      </c>
      <c r="D34" s="116" t="s">
        <v>1145</v>
      </c>
      <c r="E34" s="5" t="s">
        <v>1504</v>
      </c>
      <c r="F34" s="5" t="s">
        <v>1505</v>
      </c>
      <c r="G34" s="5" t="s">
        <v>294</v>
      </c>
      <c r="H34" s="9">
        <v>45</v>
      </c>
      <c r="I34" s="14" t="s">
        <v>1168</v>
      </c>
      <c r="J34" s="14" t="s">
        <v>1073</v>
      </c>
      <c r="K34" s="14" t="s">
        <v>1095</v>
      </c>
      <c r="L34" s="14" t="s">
        <v>1108</v>
      </c>
      <c r="M34" s="9"/>
      <c r="N34" s="14"/>
      <c r="O34" s="15"/>
      <c r="P34" s="15"/>
      <c r="Q34" s="15"/>
      <c r="R34" s="15"/>
      <c r="S34" s="15"/>
      <c r="T34" s="15"/>
      <c r="U34" s="15"/>
      <c r="V34" s="15"/>
      <c r="W34" s="15"/>
      <c r="X34" s="15"/>
      <c r="Y34" s="15"/>
      <c r="Z34" s="15"/>
      <c r="AA34" s="15"/>
      <c r="AB34" s="15"/>
      <c r="AC34" s="15"/>
      <c r="AD34" s="15"/>
      <c r="AE34" s="15"/>
      <c r="AF34" s="15"/>
    </row>
    <row r="35" spans="1:32" ht="13.5" customHeight="1">
      <c r="A35" s="9">
        <v>4</v>
      </c>
      <c r="B35" s="109">
        <v>45139</v>
      </c>
      <c r="C35" s="5" t="s">
        <v>1683</v>
      </c>
      <c r="D35" s="116" t="s">
        <v>1145</v>
      </c>
      <c r="E35" s="17" t="s">
        <v>1368</v>
      </c>
      <c r="F35" s="17" t="s">
        <v>1369</v>
      </c>
      <c r="G35" s="19" t="s">
        <v>119</v>
      </c>
      <c r="H35" s="9">
        <v>10</v>
      </c>
      <c r="I35" s="14" t="s">
        <v>1170</v>
      </c>
      <c r="J35" s="14" t="s">
        <v>1073</v>
      </c>
      <c r="K35" s="14" t="s">
        <v>1095</v>
      </c>
      <c r="L35" s="14" t="s">
        <v>1165</v>
      </c>
      <c r="M35" s="9"/>
      <c r="N35" s="14"/>
      <c r="O35" s="15"/>
      <c r="P35" s="15"/>
      <c r="Q35" s="15"/>
      <c r="R35" s="15"/>
      <c r="S35" s="15"/>
      <c r="T35" s="15"/>
      <c r="U35" s="15"/>
      <c r="V35" s="15"/>
      <c r="W35" s="15"/>
      <c r="X35" s="15"/>
      <c r="Y35" s="15"/>
      <c r="Z35" s="15"/>
      <c r="AA35" s="15"/>
      <c r="AB35" s="15"/>
      <c r="AC35" s="15"/>
      <c r="AD35" s="15"/>
      <c r="AE35" s="15"/>
      <c r="AF35" s="15"/>
    </row>
    <row r="36" spans="1:32" ht="13.5" customHeight="1">
      <c r="A36" s="9">
        <v>4</v>
      </c>
      <c r="B36" s="109">
        <v>45139</v>
      </c>
      <c r="C36" s="5" t="s">
        <v>1683</v>
      </c>
      <c r="D36" s="116" t="s">
        <v>1145</v>
      </c>
      <c r="E36" s="5" t="s">
        <v>1352</v>
      </c>
      <c r="F36" s="5" t="s">
        <v>1353</v>
      </c>
      <c r="G36" s="5" t="s">
        <v>112</v>
      </c>
      <c r="H36" s="9">
        <v>61</v>
      </c>
      <c r="I36" s="14" t="s">
        <v>1170</v>
      </c>
      <c r="J36" s="14" t="s">
        <v>1073</v>
      </c>
      <c r="K36" s="14" t="s">
        <v>1095</v>
      </c>
      <c r="L36" s="14" t="s">
        <v>1172</v>
      </c>
      <c r="M36" s="9"/>
      <c r="N36" s="14"/>
      <c r="O36" s="15"/>
      <c r="P36" s="15"/>
      <c r="Q36" s="15"/>
      <c r="R36" s="15"/>
      <c r="S36" s="15"/>
      <c r="T36" s="15"/>
      <c r="U36" s="15"/>
      <c r="V36" s="15"/>
      <c r="W36" s="15"/>
      <c r="X36" s="15"/>
      <c r="Y36" s="15"/>
      <c r="Z36" s="15"/>
      <c r="AA36" s="15"/>
      <c r="AB36" s="15"/>
      <c r="AC36" s="15"/>
      <c r="AD36" s="15"/>
      <c r="AE36" s="15"/>
      <c r="AF36" s="15"/>
    </row>
    <row r="37" spans="1:32" ht="13.5" customHeight="1">
      <c r="A37" s="9">
        <v>5</v>
      </c>
      <c r="B37" s="109">
        <v>45139</v>
      </c>
      <c r="C37" s="5" t="s">
        <v>1683</v>
      </c>
      <c r="D37" s="116" t="s">
        <v>1145</v>
      </c>
      <c r="E37" s="5" t="s">
        <v>1245</v>
      </c>
      <c r="F37" s="5" t="s">
        <v>1246</v>
      </c>
      <c r="G37" s="125" t="s">
        <v>934</v>
      </c>
      <c r="H37" s="9"/>
      <c r="I37" s="14" t="s">
        <v>1148</v>
      </c>
      <c r="J37" s="14" t="s">
        <v>1073</v>
      </c>
      <c r="K37" s="14" t="s">
        <v>1095</v>
      </c>
      <c r="L37" s="14" t="s">
        <v>1172</v>
      </c>
      <c r="M37" s="9"/>
      <c r="N37" s="14"/>
      <c r="O37" s="15"/>
      <c r="P37" s="15"/>
      <c r="Q37" s="15"/>
      <c r="R37" s="15"/>
      <c r="S37" s="15"/>
      <c r="T37" s="15"/>
      <c r="U37" s="15"/>
      <c r="V37" s="15"/>
      <c r="W37" s="15"/>
      <c r="X37" s="15"/>
      <c r="Y37" s="15"/>
      <c r="Z37" s="15"/>
      <c r="AA37" s="15"/>
      <c r="AB37" s="15"/>
      <c r="AC37" s="15"/>
      <c r="AD37" s="15"/>
      <c r="AE37" s="15"/>
      <c r="AF37" s="15"/>
    </row>
    <row r="38" spans="1:32" ht="13.5" customHeight="1">
      <c r="A38" s="9">
        <v>3</v>
      </c>
      <c r="B38" s="109">
        <v>45139</v>
      </c>
      <c r="C38" s="5" t="s">
        <v>1683</v>
      </c>
      <c r="D38" s="116" t="s">
        <v>1145</v>
      </c>
      <c r="E38" s="5" t="s">
        <v>1205</v>
      </c>
      <c r="F38" s="5" t="s">
        <v>1206</v>
      </c>
      <c r="G38" s="5" t="s">
        <v>28</v>
      </c>
      <c r="H38" s="9">
        <v>55</v>
      </c>
      <c r="I38" s="14" t="s">
        <v>1148</v>
      </c>
      <c r="J38" s="14" t="s">
        <v>1073</v>
      </c>
      <c r="K38" s="14" t="s">
        <v>1095</v>
      </c>
      <c r="L38" s="14" t="s">
        <v>1108</v>
      </c>
      <c r="M38" s="9"/>
      <c r="N38" s="14"/>
      <c r="O38" s="15"/>
      <c r="P38" s="15"/>
      <c r="Q38" s="15"/>
      <c r="R38" s="15"/>
      <c r="S38" s="15"/>
      <c r="T38" s="15"/>
      <c r="U38" s="15"/>
      <c r="V38" s="15"/>
      <c r="W38" s="15"/>
      <c r="X38" s="15"/>
      <c r="Y38" s="15"/>
      <c r="Z38" s="15"/>
      <c r="AA38" s="15"/>
      <c r="AB38" s="15"/>
      <c r="AC38" s="15"/>
      <c r="AD38" s="15"/>
      <c r="AE38" s="15"/>
      <c r="AF38" s="15"/>
    </row>
    <row r="39" spans="1:32" ht="13.5" customHeight="1">
      <c r="A39" s="9">
        <v>5</v>
      </c>
      <c r="B39" s="109">
        <v>45139</v>
      </c>
      <c r="C39" s="5" t="s">
        <v>1683</v>
      </c>
      <c r="D39" s="116" t="s">
        <v>1145</v>
      </c>
      <c r="E39" s="5" t="s">
        <v>1477</v>
      </c>
      <c r="F39" s="5" t="s">
        <v>1478</v>
      </c>
      <c r="G39" s="5" t="s">
        <v>252</v>
      </c>
      <c r="H39" s="9">
        <v>40</v>
      </c>
      <c r="I39" s="14" t="s">
        <v>1170</v>
      </c>
      <c r="J39" s="14" t="s">
        <v>1073</v>
      </c>
      <c r="K39" s="14" t="s">
        <v>1095</v>
      </c>
      <c r="L39" s="14" t="s">
        <v>1108</v>
      </c>
      <c r="M39" s="9"/>
      <c r="N39" s="14"/>
      <c r="O39" s="15"/>
      <c r="P39" s="15"/>
      <c r="Q39" s="15"/>
      <c r="R39" s="15"/>
      <c r="S39" s="15"/>
      <c r="T39" s="15"/>
      <c r="U39" s="15"/>
      <c r="V39" s="15"/>
      <c r="W39" s="15"/>
      <c r="X39" s="15"/>
      <c r="Y39" s="15"/>
      <c r="Z39" s="15"/>
      <c r="AA39" s="15"/>
      <c r="AB39" s="15"/>
      <c r="AC39" s="15"/>
      <c r="AD39" s="15"/>
      <c r="AE39" s="15"/>
      <c r="AF39" s="15"/>
    </row>
    <row r="40" spans="1:32" ht="13.5" customHeight="1">
      <c r="A40" s="9">
        <v>4</v>
      </c>
      <c r="B40" s="109">
        <v>45139</v>
      </c>
      <c r="C40" s="5" t="s">
        <v>1682</v>
      </c>
      <c r="D40" s="116" t="s">
        <v>1145</v>
      </c>
      <c r="E40" s="5" t="s">
        <v>1267</v>
      </c>
      <c r="F40" s="5" t="s">
        <v>1268</v>
      </c>
      <c r="G40" s="125" t="s">
        <v>934</v>
      </c>
      <c r="H40" s="9"/>
      <c r="I40" s="14" t="s">
        <v>1114</v>
      </c>
      <c r="J40" s="14" t="s">
        <v>1073</v>
      </c>
      <c r="K40" s="14" t="s">
        <v>1095</v>
      </c>
      <c r="L40" s="14" t="s">
        <v>1090</v>
      </c>
      <c r="M40" s="9"/>
      <c r="N40" s="14"/>
      <c r="O40" s="15"/>
      <c r="P40" s="15"/>
      <c r="Q40" s="15"/>
      <c r="R40" s="15"/>
      <c r="S40" s="15"/>
      <c r="T40" s="15"/>
      <c r="U40" s="15"/>
      <c r="V40" s="15"/>
      <c r="W40" s="15"/>
      <c r="X40" s="15"/>
      <c r="Y40" s="15"/>
      <c r="Z40" s="15"/>
      <c r="AA40" s="15"/>
      <c r="AB40" s="15"/>
      <c r="AC40" s="15"/>
      <c r="AD40" s="15"/>
      <c r="AE40" s="15"/>
      <c r="AF40" s="15"/>
    </row>
    <row r="41" spans="1:32" ht="13.5" customHeight="1">
      <c r="A41" s="9">
        <v>4</v>
      </c>
      <c r="B41" s="109">
        <v>45139</v>
      </c>
      <c r="C41" s="5" t="s">
        <v>1682</v>
      </c>
      <c r="D41" s="116" t="s">
        <v>1145</v>
      </c>
      <c r="E41" s="5" t="s">
        <v>1267</v>
      </c>
      <c r="F41" s="5" t="s">
        <v>1268</v>
      </c>
      <c r="G41" s="125" t="s">
        <v>934</v>
      </c>
      <c r="H41" s="9"/>
      <c r="I41" s="14" t="s">
        <v>1168</v>
      </c>
      <c r="J41" s="14" t="s">
        <v>1073</v>
      </c>
      <c r="K41" s="14" t="s">
        <v>1095</v>
      </c>
      <c r="L41" s="14" t="s">
        <v>1090</v>
      </c>
      <c r="M41" s="9"/>
      <c r="N41" s="14"/>
      <c r="O41" s="15"/>
      <c r="P41" s="15"/>
      <c r="Q41" s="15"/>
      <c r="R41" s="15"/>
      <c r="S41" s="15"/>
      <c r="T41" s="15"/>
      <c r="U41" s="15"/>
      <c r="V41" s="15"/>
      <c r="W41" s="15"/>
      <c r="X41" s="15"/>
      <c r="Y41" s="15"/>
      <c r="Z41" s="15"/>
      <c r="AA41" s="15"/>
      <c r="AB41" s="15"/>
      <c r="AC41" s="15"/>
      <c r="AD41" s="15"/>
      <c r="AE41" s="15"/>
      <c r="AF41" s="15"/>
    </row>
    <row r="42" spans="1:32" ht="13.5" customHeight="1">
      <c r="A42" s="9">
        <v>5</v>
      </c>
      <c r="B42" s="109">
        <v>45139</v>
      </c>
      <c r="C42" s="5" t="s">
        <v>1682</v>
      </c>
      <c r="D42" s="116" t="s">
        <v>1145</v>
      </c>
      <c r="E42" s="5" t="s">
        <v>1267</v>
      </c>
      <c r="F42" s="5" t="s">
        <v>1268</v>
      </c>
      <c r="G42" s="125" t="s">
        <v>934</v>
      </c>
      <c r="H42" s="9"/>
      <c r="I42" s="14" t="s">
        <v>1148</v>
      </c>
      <c r="J42" s="14" t="s">
        <v>1073</v>
      </c>
      <c r="K42" s="14" t="s">
        <v>1095</v>
      </c>
      <c r="L42" s="14" t="s">
        <v>1119</v>
      </c>
      <c r="M42" s="9"/>
      <c r="N42" s="14"/>
      <c r="O42" s="15"/>
      <c r="P42" s="15"/>
      <c r="Q42" s="15"/>
      <c r="R42" s="15"/>
      <c r="S42" s="15"/>
      <c r="T42" s="15"/>
      <c r="U42" s="15"/>
      <c r="V42" s="15"/>
      <c r="W42" s="15"/>
      <c r="X42" s="15"/>
      <c r="Y42" s="15"/>
      <c r="Z42" s="15"/>
      <c r="AA42" s="15"/>
      <c r="AB42" s="15"/>
      <c r="AC42" s="15"/>
      <c r="AD42" s="15"/>
      <c r="AE42" s="15"/>
      <c r="AF42" s="15"/>
    </row>
    <row r="43" spans="1:32">
      <c r="A43" s="111" t="s">
        <v>1077</v>
      </c>
      <c r="B43" s="112" t="s">
        <v>1078</v>
      </c>
      <c r="C43" s="113" t="s">
        <v>1079</v>
      </c>
      <c r="D43" s="114" t="s">
        <v>1080</v>
      </c>
      <c r="E43" s="131" t="s">
        <v>1686</v>
      </c>
      <c r="F43" s="113" t="s">
        <v>1081</v>
      </c>
      <c r="G43" s="113" t="s">
        <v>1813</v>
      </c>
      <c r="H43" s="115" t="s">
        <v>1082</v>
      </c>
      <c r="I43" s="114" t="s">
        <v>1083</v>
      </c>
      <c r="J43" s="114" t="s">
        <v>1084</v>
      </c>
      <c r="K43" s="114" t="s">
        <v>1085</v>
      </c>
      <c r="L43" s="114" t="s">
        <v>1680</v>
      </c>
      <c r="M43" s="114" t="s">
        <v>1086</v>
      </c>
      <c r="N43" s="114" t="s">
        <v>1087</v>
      </c>
      <c r="O43" s="13"/>
      <c r="P43" s="13"/>
      <c r="Q43" s="13"/>
      <c r="R43" s="13"/>
      <c r="S43" s="13"/>
      <c r="T43" s="13"/>
      <c r="U43" s="13"/>
      <c r="V43" s="13"/>
      <c r="W43" s="13"/>
      <c r="X43" s="13"/>
      <c r="Y43" s="13"/>
      <c r="Z43" s="13"/>
      <c r="AA43" s="13"/>
      <c r="AB43" s="13"/>
      <c r="AC43" s="13"/>
    </row>
    <row r="44" spans="1:32" ht="13.5" customHeight="1">
      <c r="A44" s="9"/>
      <c r="B44" s="109">
        <v>45140</v>
      </c>
      <c r="C44" s="5" t="s">
        <v>1684</v>
      </c>
      <c r="D44" s="116" t="s">
        <v>1145</v>
      </c>
      <c r="E44" s="5" t="s">
        <v>1704</v>
      </c>
      <c r="F44" s="5" t="s">
        <v>1705</v>
      </c>
      <c r="G44" s="125" t="s">
        <v>1759</v>
      </c>
      <c r="H44" s="9"/>
      <c r="I44" s="14"/>
      <c r="J44" s="14"/>
      <c r="K44" s="14"/>
      <c r="L44" s="14"/>
      <c r="M44" s="9"/>
      <c r="N44" s="14"/>
      <c r="O44" s="15"/>
      <c r="P44" s="15"/>
      <c r="Q44" s="15"/>
      <c r="R44" s="15"/>
      <c r="S44" s="15"/>
      <c r="T44" s="15"/>
      <c r="U44" s="15"/>
      <c r="V44" s="15"/>
      <c r="W44" s="15"/>
      <c r="X44" s="15"/>
      <c r="Y44" s="15"/>
      <c r="Z44" s="15"/>
      <c r="AA44" s="15"/>
      <c r="AB44" s="15"/>
      <c r="AC44" s="15"/>
      <c r="AD44" s="15"/>
      <c r="AE44" s="15"/>
      <c r="AF44" s="15"/>
    </row>
    <row r="45" spans="1:32" ht="13.5" customHeight="1">
      <c r="A45" s="9">
        <v>4</v>
      </c>
      <c r="B45" s="109">
        <v>45140</v>
      </c>
      <c r="C45" s="5" t="s">
        <v>1684</v>
      </c>
      <c r="D45" s="116" t="s">
        <v>1145</v>
      </c>
      <c r="E45" s="5" t="s">
        <v>1512</v>
      </c>
      <c r="F45" s="5" t="s">
        <v>1386</v>
      </c>
      <c r="G45" s="125" t="s">
        <v>934</v>
      </c>
      <c r="H45" s="9"/>
      <c r="I45" s="14" t="s">
        <v>1168</v>
      </c>
      <c r="J45" s="14" t="s">
        <v>1073</v>
      </c>
      <c r="K45" s="14" t="s">
        <v>1095</v>
      </c>
      <c r="L45" s="14" t="s">
        <v>1108</v>
      </c>
      <c r="M45" s="9"/>
      <c r="N45" s="14"/>
      <c r="O45" s="15"/>
      <c r="P45" s="15"/>
      <c r="Q45" s="15"/>
      <c r="R45" s="15"/>
      <c r="S45" s="15"/>
      <c r="T45" s="15"/>
      <c r="U45" s="15"/>
      <c r="V45" s="15"/>
      <c r="W45" s="15"/>
      <c r="X45" s="15"/>
      <c r="Y45" s="15"/>
      <c r="Z45" s="15"/>
      <c r="AA45" s="15"/>
      <c r="AB45" s="15"/>
      <c r="AC45" s="15"/>
      <c r="AD45" s="15"/>
      <c r="AE45" s="15"/>
      <c r="AF45" s="15"/>
    </row>
    <row r="46" spans="1:32" ht="13.5" customHeight="1">
      <c r="A46" s="9">
        <v>4</v>
      </c>
      <c r="B46" s="109">
        <v>45140</v>
      </c>
      <c r="C46" s="5" t="s">
        <v>1684</v>
      </c>
      <c r="D46" s="116" t="s">
        <v>1145</v>
      </c>
      <c r="E46" s="5" t="s">
        <v>1385</v>
      </c>
      <c r="F46" s="5" t="s">
        <v>1386</v>
      </c>
      <c r="G46" s="125" t="s">
        <v>934</v>
      </c>
      <c r="H46" s="9"/>
      <c r="I46" s="14" t="s">
        <v>1114</v>
      </c>
      <c r="J46" s="14" t="s">
        <v>1073</v>
      </c>
      <c r="K46" s="14" t="s">
        <v>1095</v>
      </c>
      <c r="L46" s="14" t="s">
        <v>1108</v>
      </c>
      <c r="M46" s="9"/>
      <c r="N46" s="14"/>
      <c r="O46" s="15"/>
      <c r="P46" s="15"/>
      <c r="Q46" s="15"/>
      <c r="R46" s="15"/>
      <c r="S46" s="15"/>
      <c r="T46" s="15"/>
      <c r="U46" s="15"/>
      <c r="V46" s="15"/>
      <c r="W46" s="15"/>
      <c r="X46" s="15"/>
      <c r="Y46" s="15"/>
      <c r="Z46" s="15"/>
      <c r="AA46" s="15"/>
      <c r="AB46" s="15"/>
      <c r="AC46" s="15"/>
      <c r="AD46" s="15"/>
      <c r="AE46" s="15"/>
      <c r="AF46" s="15"/>
    </row>
    <row r="47" spans="1:32" ht="13.5" customHeight="1">
      <c r="A47" s="9">
        <v>4</v>
      </c>
      <c r="B47" s="109">
        <v>45140</v>
      </c>
      <c r="C47" s="5" t="s">
        <v>1684</v>
      </c>
      <c r="D47" s="116" t="s">
        <v>1145</v>
      </c>
      <c r="E47" s="5" t="s">
        <v>1512</v>
      </c>
      <c r="F47" s="5" t="s">
        <v>1386</v>
      </c>
      <c r="G47" s="125" t="s">
        <v>934</v>
      </c>
      <c r="H47" s="9"/>
      <c r="I47" s="14" t="s">
        <v>1148</v>
      </c>
      <c r="J47" s="14" t="s">
        <v>1073</v>
      </c>
      <c r="K47" s="14" t="s">
        <v>1095</v>
      </c>
      <c r="L47" s="14" t="s">
        <v>1127</v>
      </c>
      <c r="M47" s="9"/>
      <c r="N47" s="14"/>
      <c r="O47" s="15"/>
      <c r="P47" s="15"/>
      <c r="Q47" s="15"/>
      <c r="R47" s="15"/>
      <c r="S47" s="15"/>
      <c r="T47" s="15"/>
      <c r="U47" s="15"/>
      <c r="V47" s="15"/>
      <c r="W47" s="15"/>
      <c r="X47" s="15"/>
      <c r="Y47" s="15"/>
      <c r="Z47" s="15"/>
      <c r="AA47" s="15"/>
      <c r="AB47" s="15"/>
      <c r="AC47" s="15"/>
      <c r="AD47" s="15"/>
      <c r="AE47" s="15"/>
      <c r="AF47" s="15"/>
    </row>
    <row r="48" spans="1:32" ht="13.5" customHeight="1">
      <c r="A48" s="9">
        <v>3</v>
      </c>
      <c r="B48" s="109">
        <v>45140</v>
      </c>
      <c r="C48" s="5" t="s">
        <v>1683</v>
      </c>
      <c r="D48" s="116" t="s">
        <v>1145</v>
      </c>
      <c r="E48" s="5" t="s">
        <v>1426</v>
      </c>
      <c r="F48" s="5" t="s">
        <v>1427</v>
      </c>
      <c r="G48" s="125" t="s">
        <v>934</v>
      </c>
      <c r="H48" s="9">
        <v>13</v>
      </c>
      <c r="I48" s="14" t="s">
        <v>1170</v>
      </c>
      <c r="J48" s="14" t="s">
        <v>1073</v>
      </c>
      <c r="K48" s="14" t="s">
        <v>1095</v>
      </c>
      <c r="L48" s="14" t="s">
        <v>1127</v>
      </c>
      <c r="M48" s="9"/>
      <c r="N48" s="14"/>
      <c r="O48" s="15"/>
      <c r="P48" s="15"/>
      <c r="Q48" s="15"/>
      <c r="R48" s="15"/>
      <c r="S48" s="15"/>
      <c r="T48" s="15"/>
      <c r="U48" s="15"/>
      <c r="V48" s="15"/>
      <c r="W48" s="15"/>
      <c r="X48" s="15"/>
      <c r="Y48" s="15"/>
      <c r="Z48" s="15"/>
      <c r="AA48" s="15"/>
      <c r="AB48" s="15"/>
      <c r="AC48" s="15"/>
      <c r="AD48" s="15"/>
      <c r="AE48" s="15"/>
      <c r="AF48" s="15"/>
    </row>
    <row r="49" spans="1:32" ht="13.5" customHeight="1">
      <c r="A49" s="9">
        <v>3</v>
      </c>
      <c r="B49" s="109">
        <v>45140</v>
      </c>
      <c r="C49" s="5" t="s">
        <v>1683</v>
      </c>
      <c r="D49" s="116" t="s">
        <v>1145</v>
      </c>
      <c r="E49" s="17" t="s">
        <v>1370</v>
      </c>
      <c r="F49" s="17" t="s">
        <v>1371</v>
      </c>
      <c r="G49" s="19" t="s">
        <v>120</v>
      </c>
      <c r="H49" s="9">
        <v>7</v>
      </c>
      <c r="I49" s="14" t="s">
        <v>1168</v>
      </c>
      <c r="J49" s="14" t="s">
        <v>1073</v>
      </c>
      <c r="K49" s="14" t="s">
        <v>1095</v>
      </c>
      <c r="L49" s="14" t="s">
        <v>1165</v>
      </c>
      <c r="M49" s="9"/>
      <c r="N49" s="14"/>
      <c r="O49" s="15"/>
      <c r="P49" s="15"/>
      <c r="Q49" s="15"/>
      <c r="R49" s="15"/>
      <c r="S49" s="15"/>
      <c r="T49" s="15"/>
      <c r="U49" s="15"/>
      <c r="V49" s="15"/>
      <c r="W49" s="15"/>
      <c r="X49" s="15"/>
      <c r="Y49" s="15"/>
      <c r="Z49" s="15"/>
      <c r="AA49" s="15"/>
      <c r="AB49" s="15"/>
      <c r="AC49" s="15"/>
      <c r="AD49" s="15"/>
      <c r="AE49" s="15"/>
      <c r="AF49" s="15"/>
    </row>
    <row r="50" spans="1:32" ht="13.5" customHeight="1">
      <c r="A50" s="9">
        <v>4</v>
      </c>
      <c r="B50" s="109">
        <v>45140</v>
      </c>
      <c r="C50" s="5" t="s">
        <v>1683</v>
      </c>
      <c r="D50" s="116" t="s">
        <v>1145</v>
      </c>
      <c r="E50" s="5" t="s">
        <v>1486</v>
      </c>
      <c r="F50" s="5" t="s">
        <v>1487</v>
      </c>
      <c r="G50" s="125" t="s">
        <v>934</v>
      </c>
      <c r="H50" s="9">
        <v>47</v>
      </c>
      <c r="I50" s="14" t="s">
        <v>1168</v>
      </c>
      <c r="J50" s="14" t="s">
        <v>1073</v>
      </c>
      <c r="K50" s="14" t="s">
        <v>1095</v>
      </c>
      <c r="L50" s="14" t="s">
        <v>1119</v>
      </c>
      <c r="M50" s="9"/>
      <c r="N50" s="14"/>
      <c r="O50" s="15"/>
      <c r="P50" s="15"/>
      <c r="Q50" s="15"/>
      <c r="R50" s="15"/>
      <c r="S50" s="15"/>
      <c r="T50" s="15"/>
      <c r="U50" s="15"/>
      <c r="V50" s="15"/>
      <c r="W50" s="15"/>
      <c r="X50" s="15"/>
      <c r="Y50" s="15"/>
      <c r="Z50" s="15"/>
      <c r="AA50" s="15"/>
      <c r="AB50" s="15"/>
      <c r="AC50" s="15"/>
      <c r="AD50" s="15"/>
      <c r="AE50" s="15"/>
      <c r="AF50" s="15"/>
    </row>
    <row r="51" spans="1:32" ht="13.5" customHeight="1">
      <c r="A51" s="9">
        <v>5</v>
      </c>
      <c r="B51" s="109">
        <v>45140</v>
      </c>
      <c r="C51" s="5" t="s">
        <v>1683</v>
      </c>
      <c r="D51" s="116" t="s">
        <v>1145</v>
      </c>
      <c r="E51" s="17" t="s">
        <v>1531</v>
      </c>
      <c r="F51" s="17" t="s">
        <v>1101</v>
      </c>
      <c r="G51" s="19" t="s">
        <v>324</v>
      </c>
      <c r="H51" s="9">
        <v>7</v>
      </c>
      <c r="I51" s="14" t="s">
        <v>1170</v>
      </c>
      <c r="J51" s="14" t="s">
        <v>1073</v>
      </c>
      <c r="K51" s="14" t="s">
        <v>1095</v>
      </c>
      <c r="L51" s="14" t="s">
        <v>1090</v>
      </c>
      <c r="M51" s="9"/>
      <c r="N51" s="14"/>
      <c r="O51" s="15"/>
      <c r="P51" s="15"/>
      <c r="Q51" s="15"/>
      <c r="R51" s="15"/>
      <c r="S51" s="15"/>
      <c r="T51" s="15"/>
      <c r="U51" s="15"/>
      <c r="V51" s="15"/>
      <c r="W51" s="15"/>
      <c r="X51" s="15"/>
      <c r="Y51" s="15"/>
      <c r="Z51" s="15"/>
      <c r="AA51" s="15"/>
      <c r="AB51" s="15"/>
      <c r="AC51" s="15"/>
      <c r="AD51" s="15"/>
      <c r="AE51" s="15"/>
      <c r="AF51" s="15"/>
    </row>
    <row r="52" spans="1:32" ht="13.5" customHeight="1">
      <c r="A52" s="9">
        <v>2</v>
      </c>
      <c r="B52" s="109">
        <v>45140</v>
      </c>
      <c r="C52" s="5" t="s">
        <v>1683</v>
      </c>
      <c r="D52" s="116" t="s">
        <v>1145</v>
      </c>
      <c r="E52" s="5" t="s">
        <v>1407</v>
      </c>
      <c r="F52" s="5" t="s">
        <v>1408</v>
      </c>
      <c r="G52" s="5" t="s">
        <v>357</v>
      </c>
      <c r="H52" s="9">
        <v>81</v>
      </c>
      <c r="I52" s="14" t="s">
        <v>1148</v>
      </c>
      <c r="J52" s="14" t="s">
        <v>1073</v>
      </c>
      <c r="K52" s="14" t="s">
        <v>1095</v>
      </c>
      <c r="L52" s="14" t="s">
        <v>1119</v>
      </c>
      <c r="M52" s="9"/>
      <c r="N52" s="14"/>
      <c r="O52" s="15"/>
      <c r="P52" s="15"/>
      <c r="Q52" s="15"/>
      <c r="R52" s="15"/>
      <c r="S52" s="15"/>
      <c r="T52" s="15"/>
      <c r="U52" s="15"/>
      <c r="V52" s="15"/>
      <c r="W52" s="15"/>
      <c r="X52" s="15"/>
      <c r="Y52" s="15"/>
      <c r="Z52" s="15"/>
      <c r="AA52" s="15"/>
      <c r="AB52" s="15"/>
      <c r="AC52" s="15"/>
      <c r="AD52" s="15"/>
      <c r="AE52" s="15"/>
      <c r="AF52" s="15"/>
    </row>
    <row r="53" spans="1:32" ht="13.5" customHeight="1">
      <c r="A53" s="9">
        <v>5</v>
      </c>
      <c r="B53" s="109">
        <v>45140</v>
      </c>
      <c r="C53" s="5" t="s">
        <v>1683</v>
      </c>
      <c r="D53" s="116" t="s">
        <v>1145</v>
      </c>
      <c r="E53" s="5" t="s">
        <v>1542</v>
      </c>
      <c r="F53" s="5" t="s">
        <v>1543</v>
      </c>
      <c r="G53" s="5" t="s">
        <v>326</v>
      </c>
      <c r="H53" s="9">
        <v>9</v>
      </c>
      <c r="I53" s="14" t="s">
        <v>1170</v>
      </c>
      <c r="J53" s="14" t="s">
        <v>1073</v>
      </c>
      <c r="K53" s="14" t="s">
        <v>1095</v>
      </c>
      <c r="L53" s="14" t="s">
        <v>1143</v>
      </c>
      <c r="M53" s="9"/>
      <c r="N53" s="14"/>
      <c r="O53" s="15"/>
      <c r="P53" s="15"/>
      <c r="Q53" s="15"/>
      <c r="R53" s="15"/>
      <c r="S53" s="15"/>
      <c r="T53" s="15"/>
      <c r="U53" s="15"/>
      <c r="V53" s="15"/>
      <c r="W53" s="15"/>
      <c r="X53" s="15"/>
      <c r="Y53" s="15"/>
      <c r="Z53" s="15"/>
      <c r="AA53" s="15"/>
      <c r="AB53" s="15"/>
      <c r="AC53" s="15"/>
      <c r="AD53" s="15"/>
      <c r="AE53" s="15"/>
      <c r="AF53" s="15"/>
    </row>
    <row r="54" spans="1:32" ht="13.5" customHeight="1">
      <c r="A54" s="9">
        <v>5</v>
      </c>
      <c r="B54" s="109">
        <v>45140</v>
      </c>
      <c r="C54" s="5" t="s">
        <v>1682</v>
      </c>
      <c r="D54" s="116" t="s">
        <v>1145</v>
      </c>
      <c r="E54" s="5" t="s">
        <v>1197</v>
      </c>
      <c r="F54" s="5" t="s">
        <v>1198</v>
      </c>
      <c r="G54" s="5" t="s">
        <v>30</v>
      </c>
      <c r="H54" s="9"/>
      <c r="I54" s="14" t="s">
        <v>1170</v>
      </c>
      <c r="J54" s="14" t="s">
        <v>1073</v>
      </c>
      <c r="K54" s="14" t="s">
        <v>1095</v>
      </c>
      <c r="L54" s="14" t="s">
        <v>1121</v>
      </c>
      <c r="M54" s="9"/>
      <c r="N54" s="14"/>
      <c r="O54" s="15"/>
      <c r="P54" s="15"/>
      <c r="Q54" s="15"/>
      <c r="R54" s="15"/>
      <c r="S54" s="15"/>
      <c r="T54" s="15"/>
      <c r="U54" s="15"/>
      <c r="V54" s="15"/>
      <c r="W54" s="15"/>
      <c r="X54" s="15"/>
      <c r="Y54" s="15"/>
      <c r="Z54" s="15"/>
      <c r="AA54" s="15"/>
      <c r="AB54" s="15"/>
      <c r="AC54" s="15"/>
      <c r="AD54" s="15"/>
      <c r="AE54" s="15"/>
      <c r="AF54" s="15"/>
    </row>
    <row r="55" spans="1:32" ht="13.5" customHeight="1">
      <c r="A55" s="9">
        <v>5</v>
      </c>
      <c r="B55" s="109">
        <v>45140</v>
      </c>
      <c r="C55" s="5" t="s">
        <v>1682</v>
      </c>
      <c r="D55" s="116" t="s">
        <v>1145</v>
      </c>
      <c r="E55" s="5" t="s">
        <v>1197</v>
      </c>
      <c r="F55" s="5" t="s">
        <v>1198</v>
      </c>
      <c r="G55" s="5" t="s">
        <v>30</v>
      </c>
      <c r="H55" s="9"/>
      <c r="I55" s="14" t="s">
        <v>1114</v>
      </c>
      <c r="J55" s="14" t="s">
        <v>1073</v>
      </c>
      <c r="K55" s="14" t="s">
        <v>1095</v>
      </c>
      <c r="L55" s="14" t="s">
        <v>1121</v>
      </c>
      <c r="M55" s="9"/>
      <c r="N55" s="14"/>
      <c r="O55" s="15"/>
      <c r="P55" s="15"/>
      <c r="Q55" s="15"/>
      <c r="R55" s="15"/>
      <c r="S55" s="15"/>
      <c r="T55" s="15"/>
      <c r="U55" s="15"/>
      <c r="V55" s="15"/>
      <c r="W55" s="15"/>
      <c r="X55" s="15"/>
      <c r="Y55" s="15"/>
      <c r="Z55" s="15"/>
      <c r="AA55" s="15"/>
      <c r="AB55" s="15"/>
      <c r="AC55" s="15"/>
      <c r="AD55" s="15"/>
      <c r="AE55" s="15"/>
      <c r="AF55" s="15"/>
    </row>
    <row r="56" spans="1:32" ht="13.5" customHeight="1">
      <c r="A56" s="9">
        <v>5</v>
      </c>
      <c r="B56" s="109">
        <v>45140</v>
      </c>
      <c r="C56" s="5" t="s">
        <v>1682</v>
      </c>
      <c r="D56" s="116" t="s">
        <v>1145</v>
      </c>
      <c r="E56" s="5" t="s">
        <v>1197</v>
      </c>
      <c r="F56" s="5" t="s">
        <v>1198</v>
      </c>
      <c r="G56" s="5" t="s">
        <v>30</v>
      </c>
      <c r="H56" s="9">
        <v>45</v>
      </c>
      <c r="I56" s="14" t="s">
        <v>1168</v>
      </c>
      <c r="J56" s="14" t="s">
        <v>1073</v>
      </c>
      <c r="K56" s="14" t="s">
        <v>1095</v>
      </c>
      <c r="L56" s="14" t="s">
        <v>1121</v>
      </c>
      <c r="M56" s="9"/>
      <c r="N56" s="14"/>
      <c r="O56" s="15"/>
      <c r="P56" s="15"/>
      <c r="Q56" s="15"/>
      <c r="R56" s="15"/>
      <c r="S56" s="15"/>
      <c r="T56" s="15"/>
      <c r="U56" s="15"/>
      <c r="V56" s="15"/>
      <c r="W56" s="15"/>
      <c r="X56" s="15"/>
      <c r="Y56" s="15"/>
      <c r="Z56" s="15"/>
      <c r="AA56" s="15"/>
      <c r="AB56" s="15"/>
      <c r="AC56" s="15"/>
      <c r="AD56" s="15"/>
      <c r="AE56" s="15"/>
      <c r="AF56" s="15"/>
    </row>
    <row r="57" spans="1:32" ht="13.5" customHeight="1">
      <c r="A57" s="9">
        <v>5</v>
      </c>
      <c r="B57" s="109">
        <v>45140</v>
      </c>
      <c r="C57" s="5" t="s">
        <v>1682</v>
      </c>
      <c r="D57" s="116" t="s">
        <v>1145</v>
      </c>
      <c r="E57" s="5" t="s">
        <v>1197</v>
      </c>
      <c r="F57" s="5" t="s">
        <v>1198</v>
      </c>
      <c r="G57" s="5" t="s">
        <v>30</v>
      </c>
      <c r="H57" s="9"/>
      <c r="I57" s="14" t="s">
        <v>1148</v>
      </c>
      <c r="J57" s="14" t="s">
        <v>1073</v>
      </c>
      <c r="K57" s="14" t="s">
        <v>1095</v>
      </c>
      <c r="L57" s="14" t="s">
        <v>1090</v>
      </c>
      <c r="M57" s="9"/>
      <c r="N57" s="14"/>
      <c r="O57" s="15"/>
      <c r="P57" s="15"/>
      <c r="Q57" s="15"/>
      <c r="R57" s="15"/>
      <c r="S57" s="15"/>
      <c r="T57" s="15"/>
      <c r="U57" s="15"/>
      <c r="V57" s="15"/>
      <c r="W57" s="15"/>
      <c r="X57" s="15"/>
      <c r="Y57" s="15"/>
      <c r="Z57" s="15"/>
      <c r="AA57" s="15"/>
      <c r="AB57" s="15"/>
      <c r="AC57" s="15"/>
      <c r="AD57" s="15"/>
      <c r="AE57" s="15"/>
      <c r="AF57" s="15"/>
    </row>
    <row r="58" spans="1:32">
      <c r="A58" s="111" t="s">
        <v>1077</v>
      </c>
      <c r="B58" s="112" t="s">
        <v>1078</v>
      </c>
      <c r="C58" s="113" t="s">
        <v>1079</v>
      </c>
      <c r="D58" s="114" t="s">
        <v>1080</v>
      </c>
      <c r="E58" s="131" t="s">
        <v>1686</v>
      </c>
      <c r="F58" s="113" t="s">
        <v>1081</v>
      </c>
      <c r="G58" s="113" t="s">
        <v>1813</v>
      </c>
      <c r="H58" s="115" t="s">
        <v>1082</v>
      </c>
      <c r="I58" s="114" t="s">
        <v>1083</v>
      </c>
      <c r="J58" s="114" t="s">
        <v>1084</v>
      </c>
      <c r="K58" s="114" t="s">
        <v>1085</v>
      </c>
      <c r="L58" s="114" t="s">
        <v>1680</v>
      </c>
      <c r="M58" s="114" t="s">
        <v>1086</v>
      </c>
      <c r="N58" s="114" t="s">
        <v>1087</v>
      </c>
      <c r="O58" s="13"/>
      <c r="P58" s="13"/>
      <c r="Q58" s="13"/>
      <c r="R58" s="13"/>
      <c r="S58" s="13"/>
      <c r="T58" s="13"/>
      <c r="U58" s="13"/>
      <c r="V58" s="13"/>
      <c r="W58" s="13"/>
      <c r="X58" s="13"/>
      <c r="Y58" s="13"/>
      <c r="Z58" s="13"/>
      <c r="AA58" s="13"/>
      <c r="AB58" s="13"/>
      <c r="AC58" s="13"/>
    </row>
    <row r="59" spans="1:32" ht="13.5" customHeight="1">
      <c r="A59" s="9">
        <v>4</v>
      </c>
      <c r="B59" s="109">
        <v>45141</v>
      </c>
      <c r="C59" s="5" t="s">
        <v>1684</v>
      </c>
      <c r="D59" s="116" t="s">
        <v>1145</v>
      </c>
      <c r="E59" s="5" t="s">
        <v>1438</v>
      </c>
      <c r="F59" s="5" t="s">
        <v>1439</v>
      </c>
      <c r="G59" s="5" t="s">
        <v>192</v>
      </c>
      <c r="H59" s="9">
        <v>21</v>
      </c>
      <c r="I59" s="14" t="s">
        <v>1148</v>
      </c>
      <c r="J59" s="14" t="s">
        <v>1073</v>
      </c>
      <c r="K59" s="14" t="s">
        <v>1095</v>
      </c>
      <c r="L59" s="14" t="s">
        <v>1165</v>
      </c>
      <c r="M59" s="9"/>
      <c r="N59" s="14"/>
      <c r="O59" s="15"/>
      <c r="P59" s="15"/>
      <c r="Q59" s="15"/>
      <c r="R59" s="15"/>
      <c r="S59" s="15"/>
      <c r="T59" s="15"/>
      <c r="U59" s="15"/>
      <c r="V59" s="15"/>
      <c r="W59" s="15"/>
      <c r="X59" s="15"/>
      <c r="Y59" s="15"/>
      <c r="Z59" s="15"/>
      <c r="AA59" s="15"/>
      <c r="AB59" s="15"/>
      <c r="AC59" s="15"/>
      <c r="AD59" s="15"/>
      <c r="AE59" s="15"/>
      <c r="AF59" s="15"/>
    </row>
    <row r="60" spans="1:32" ht="13.5" customHeight="1">
      <c r="A60" s="9"/>
      <c r="B60" s="109">
        <v>45141</v>
      </c>
      <c r="C60" s="5" t="s">
        <v>1684</v>
      </c>
      <c r="D60" s="116" t="s">
        <v>1145</v>
      </c>
      <c r="E60" s="5" t="s">
        <v>1703</v>
      </c>
      <c r="F60" s="5" t="s">
        <v>1702</v>
      </c>
      <c r="G60" s="5" t="s">
        <v>217</v>
      </c>
      <c r="H60" s="9">
        <v>15</v>
      </c>
      <c r="I60" s="14"/>
      <c r="J60" s="14"/>
      <c r="K60" s="14"/>
      <c r="L60" s="14"/>
      <c r="M60" s="9"/>
      <c r="N60" s="14"/>
      <c r="O60" s="15"/>
      <c r="P60" s="15"/>
      <c r="Q60" s="15"/>
      <c r="R60" s="15"/>
      <c r="S60" s="15"/>
      <c r="T60" s="15"/>
      <c r="U60" s="15"/>
      <c r="V60" s="15"/>
      <c r="W60" s="15"/>
      <c r="X60" s="15"/>
      <c r="Y60" s="15"/>
      <c r="Z60" s="15"/>
      <c r="AA60" s="15"/>
      <c r="AB60" s="15"/>
      <c r="AC60" s="15"/>
      <c r="AD60" s="15"/>
      <c r="AE60" s="15"/>
      <c r="AF60" s="15"/>
    </row>
    <row r="61" spans="1:32" ht="13.5" customHeight="1">
      <c r="A61" s="9">
        <v>4</v>
      </c>
      <c r="B61" s="109">
        <v>45141</v>
      </c>
      <c r="C61" s="5" t="s">
        <v>1684</v>
      </c>
      <c r="D61" s="116" t="s">
        <v>1145</v>
      </c>
      <c r="E61" s="5" t="s">
        <v>1309</v>
      </c>
      <c r="F61" s="5" t="s">
        <v>1072</v>
      </c>
      <c r="G61" s="5" t="s">
        <v>934</v>
      </c>
      <c r="H61" s="9"/>
      <c r="I61" s="14" t="s">
        <v>1168</v>
      </c>
      <c r="J61" s="14" t="s">
        <v>1073</v>
      </c>
      <c r="K61" s="14" t="s">
        <v>1095</v>
      </c>
      <c r="L61" s="14" t="s">
        <v>1108</v>
      </c>
      <c r="M61" s="9"/>
      <c r="N61" s="14"/>
      <c r="O61" s="15"/>
      <c r="P61" s="15"/>
      <c r="Q61" s="15"/>
      <c r="R61" s="15"/>
      <c r="S61" s="15"/>
      <c r="T61" s="15"/>
      <c r="U61" s="15"/>
      <c r="V61" s="15"/>
      <c r="W61" s="15"/>
      <c r="X61" s="15"/>
      <c r="Y61" s="15"/>
      <c r="Z61" s="15"/>
      <c r="AA61" s="15"/>
      <c r="AB61" s="15"/>
      <c r="AC61" s="15"/>
      <c r="AD61" s="15"/>
      <c r="AE61" s="15"/>
      <c r="AF61" s="15"/>
    </row>
    <row r="62" spans="1:32" ht="13.5" customHeight="1">
      <c r="A62" s="9">
        <v>4</v>
      </c>
      <c r="B62" s="109">
        <v>45141</v>
      </c>
      <c r="C62" s="5" t="s">
        <v>1684</v>
      </c>
      <c r="D62" s="116" t="s">
        <v>1145</v>
      </c>
      <c r="E62" s="5" t="s">
        <v>1309</v>
      </c>
      <c r="F62" s="5" t="s">
        <v>1072</v>
      </c>
      <c r="G62" s="5" t="s">
        <v>934</v>
      </c>
      <c r="H62" s="9"/>
      <c r="I62" s="14" t="s">
        <v>1114</v>
      </c>
      <c r="J62" s="14" t="s">
        <v>1073</v>
      </c>
      <c r="K62" s="14" t="s">
        <v>1095</v>
      </c>
      <c r="L62" s="14" t="s">
        <v>1108</v>
      </c>
      <c r="M62" s="9"/>
      <c r="N62" s="14"/>
      <c r="O62" s="15"/>
      <c r="P62" s="15"/>
      <c r="Q62" s="15"/>
      <c r="R62" s="15"/>
      <c r="S62" s="15"/>
      <c r="T62" s="15"/>
      <c r="U62" s="15"/>
      <c r="V62" s="15"/>
      <c r="W62" s="15"/>
      <c r="X62" s="15"/>
      <c r="Y62" s="15"/>
      <c r="Z62" s="15"/>
      <c r="AA62" s="15"/>
      <c r="AB62" s="15"/>
      <c r="AC62" s="15"/>
      <c r="AD62" s="15"/>
      <c r="AE62" s="15"/>
      <c r="AF62" s="15"/>
    </row>
    <row r="63" spans="1:32" ht="13.5" customHeight="1">
      <c r="A63" s="9">
        <v>4</v>
      </c>
      <c r="B63" s="109">
        <v>45141</v>
      </c>
      <c r="C63" s="5" t="s">
        <v>1684</v>
      </c>
      <c r="D63" s="116" t="s">
        <v>1145</v>
      </c>
      <c r="E63" s="5" t="s">
        <v>1309</v>
      </c>
      <c r="F63" s="5" t="s">
        <v>1072</v>
      </c>
      <c r="G63" s="5" t="s">
        <v>934</v>
      </c>
      <c r="H63" s="9"/>
      <c r="I63" s="14" t="s">
        <v>1148</v>
      </c>
      <c r="J63" s="14" t="s">
        <v>1073</v>
      </c>
      <c r="K63" s="14" t="s">
        <v>1095</v>
      </c>
      <c r="L63" s="14" t="s">
        <v>1143</v>
      </c>
      <c r="M63" s="9"/>
      <c r="N63" s="14"/>
      <c r="O63" s="15"/>
      <c r="P63" s="15"/>
      <c r="Q63" s="15"/>
      <c r="R63" s="15"/>
      <c r="S63" s="15"/>
      <c r="T63" s="15"/>
      <c r="U63" s="15"/>
      <c r="V63" s="15"/>
      <c r="W63" s="15"/>
      <c r="X63" s="15"/>
      <c r="Y63" s="15"/>
      <c r="Z63" s="15"/>
      <c r="AA63" s="15"/>
      <c r="AB63" s="15"/>
      <c r="AC63" s="15"/>
      <c r="AD63" s="15"/>
      <c r="AE63" s="15"/>
      <c r="AF63" s="15"/>
    </row>
    <row r="64" spans="1:32" ht="13.5" customHeight="1">
      <c r="A64" s="9">
        <v>2</v>
      </c>
      <c r="B64" s="109">
        <v>45141</v>
      </c>
      <c r="C64" s="5" t="s">
        <v>1683</v>
      </c>
      <c r="D64" s="116" t="s">
        <v>1145</v>
      </c>
      <c r="E64" s="17" t="s">
        <v>1465</v>
      </c>
      <c r="F64" s="17" t="s">
        <v>1466</v>
      </c>
      <c r="G64" s="19" t="s">
        <v>225</v>
      </c>
      <c r="H64" s="9">
        <v>19</v>
      </c>
      <c r="I64" s="14" t="s">
        <v>1170</v>
      </c>
      <c r="J64" s="14" t="s">
        <v>1073</v>
      </c>
      <c r="K64" s="14" t="s">
        <v>1095</v>
      </c>
      <c r="L64" s="14" t="s">
        <v>1165</v>
      </c>
      <c r="M64" s="9"/>
      <c r="N64" s="14"/>
      <c r="O64" s="15"/>
      <c r="P64" s="15"/>
      <c r="Q64" s="15"/>
      <c r="R64" s="15"/>
      <c r="S64" s="15"/>
      <c r="T64" s="15"/>
      <c r="U64" s="15"/>
      <c r="V64" s="15"/>
      <c r="W64" s="15"/>
      <c r="X64" s="15"/>
      <c r="Y64" s="15"/>
      <c r="Z64" s="15"/>
      <c r="AA64" s="15"/>
      <c r="AB64" s="15"/>
      <c r="AC64" s="15"/>
      <c r="AD64" s="15"/>
      <c r="AE64" s="15"/>
      <c r="AF64" s="15"/>
    </row>
    <row r="65" spans="1:32" ht="13.5" customHeight="1">
      <c r="A65" s="9">
        <v>2</v>
      </c>
      <c r="B65" s="109">
        <v>45141</v>
      </c>
      <c r="C65" s="5" t="s">
        <v>1683</v>
      </c>
      <c r="D65" s="116" t="s">
        <v>1145</v>
      </c>
      <c r="E65" s="5" t="s">
        <v>1536</v>
      </c>
      <c r="F65" s="5" t="s">
        <v>1537</v>
      </c>
      <c r="G65" s="5" t="s">
        <v>326</v>
      </c>
      <c r="H65" s="9">
        <v>19</v>
      </c>
      <c r="I65" s="14" t="s">
        <v>1168</v>
      </c>
      <c r="J65" s="14" t="s">
        <v>1073</v>
      </c>
      <c r="K65" s="14" t="s">
        <v>1095</v>
      </c>
      <c r="L65" s="14" t="s">
        <v>1143</v>
      </c>
      <c r="M65" s="9"/>
      <c r="N65" s="14"/>
      <c r="O65" s="15"/>
      <c r="P65" s="15"/>
      <c r="Q65" s="15"/>
      <c r="R65" s="15"/>
      <c r="S65" s="15"/>
      <c r="T65" s="15"/>
      <c r="U65" s="15"/>
      <c r="V65" s="15"/>
      <c r="W65" s="15"/>
      <c r="X65" s="15"/>
      <c r="Y65" s="15"/>
      <c r="Z65" s="15"/>
      <c r="AA65" s="15"/>
      <c r="AB65" s="15"/>
      <c r="AC65" s="15"/>
      <c r="AD65" s="15"/>
      <c r="AE65" s="15"/>
      <c r="AF65" s="15"/>
    </row>
    <row r="66" spans="1:32" ht="13.5" customHeight="1">
      <c r="A66" s="9">
        <v>3</v>
      </c>
      <c r="B66" s="109">
        <v>45141</v>
      </c>
      <c r="C66" s="5" t="s">
        <v>1683</v>
      </c>
      <c r="D66" s="116" t="s">
        <v>1145</v>
      </c>
      <c r="E66" s="5" t="s">
        <v>1449</v>
      </c>
      <c r="F66" s="5" t="s">
        <v>1450</v>
      </c>
      <c r="G66" s="5" t="s">
        <v>213</v>
      </c>
      <c r="H66" s="9">
        <v>10</v>
      </c>
      <c r="I66" s="14" t="s">
        <v>1170</v>
      </c>
      <c r="J66" s="14" t="s">
        <v>1073</v>
      </c>
      <c r="K66" s="14" t="s">
        <v>1095</v>
      </c>
      <c r="L66" s="14" t="s">
        <v>1143</v>
      </c>
      <c r="M66" s="9"/>
      <c r="N66" s="14"/>
      <c r="O66" s="15"/>
      <c r="P66" s="15"/>
      <c r="Q66" s="15"/>
      <c r="R66" s="15"/>
      <c r="S66" s="15"/>
      <c r="T66" s="15"/>
      <c r="U66" s="15"/>
      <c r="V66" s="15"/>
      <c r="W66" s="15"/>
      <c r="X66" s="15"/>
      <c r="Y66" s="15"/>
      <c r="Z66" s="15"/>
      <c r="AA66" s="15"/>
      <c r="AB66" s="15"/>
      <c r="AC66" s="15"/>
      <c r="AD66" s="15"/>
      <c r="AE66" s="15"/>
      <c r="AF66" s="15"/>
    </row>
    <row r="67" spans="1:32" ht="13.5" customHeight="1">
      <c r="A67" s="9">
        <v>4</v>
      </c>
      <c r="B67" s="109">
        <v>45141</v>
      </c>
      <c r="C67" s="5" t="s">
        <v>1683</v>
      </c>
      <c r="D67" s="116" t="s">
        <v>1145</v>
      </c>
      <c r="E67" s="5" t="s">
        <v>1453</v>
      </c>
      <c r="F67" s="5" t="s">
        <v>1454</v>
      </c>
      <c r="G67" s="5" t="s">
        <v>934</v>
      </c>
      <c r="H67" s="9">
        <v>47</v>
      </c>
      <c r="I67" s="14" t="s">
        <v>1168</v>
      </c>
      <c r="J67" s="14" t="s">
        <v>1073</v>
      </c>
      <c r="K67" s="14" t="s">
        <v>1095</v>
      </c>
      <c r="L67" s="14" t="s">
        <v>1119</v>
      </c>
      <c r="M67" s="9"/>
      <c r="N67" s="14"/>
      <c r="O67" s="15"/>
      <c r="P67" s="15"/>
      <c r="Q67" s="15"/>
      <c r="R67" s="15"/>
      <c r="S67" s="15"/>
      <c r="T67" s="15"/>
      <c r="U67" s="15"/>
      <c r="V67" s="15"/>
      <c r="W67" s="15"/>
      <c r="X67" s="15"/>
      <c r="Y67" s="15"/>
      <c r="Z67" s="15"/>
      <c r="AA67" s="15"/>
      <c r="AB67" s="15"/>
      <c r="AC67" s="15"/>
      <c r="AD67" s="15"/>
      <c r="AE67" s="15"/>
      <c r="AF67" s="15"/>
    </row>
    <row r="68" spans="1:32" ht="13.5" customHeight="1">
      <c r="A68" s="9">
        <v>4</v>
      </c>
      <c r="B68" s="109">
        <v>45141</v>
      </c>
      <c r="C68" s="5" t="s">
        <v>1683</v>
      </c>
      <c r="D68" s="116" t="s">
        <v>1145</v>
      </c>
      <c r="E68" s="17" t="s">
        <v>1374</v>
      </c>
      <c r="F68" s="17" t="s">
        <v>1375</v>
      </c>
      <c r="G68" s="5" t="s">
        <v>124</v>
      </c>
      <c r="H68" s="9">
        <v>8</v>
      </c>
      <c r="I68" s="14" t="s">
        <v>1168</v>
      </c>
      <c r="J68" s="14" t="s">
        <v>1073</v>
      </c>
      <c r="K68" s="14" t="s">
        <v>1095</v>
      </c>
      <c r="L68" s="14" t="s">
        <v>1165</v>
      </c>
      <c r="M68" s="9"/>
      <c r="N68" s="14"/>
      <c r="O68" s="15"/>
      <c r="P68" s="15"/>
      <c r="Q68" s="15"/>
      <c r="R68" s="15"/>
      <c r="S68" s="15"/>
      <c r="T68" s="15"/>
      <c r="U68" s="15"/>
      <c r="V68" s="15"/>
      <c r="W68" s="15"/>
      <c r="X68" s="15"/>
      <c r="Y68" s="15"/>
      <c r="Z68" s="15"/>
      <c r="AA68" s="15"/>
      <c r="AB68" s="15"/>
      <c r="AC68" s="15"/>
      <c r="AD68" s="15"/>
      <c r="AE68" s="15"/>
      <c r="AF68" s="15"/>
    </row>
    <row r="69" spans="1:32" ht="13.5" customHeight="1">
      <c r="A69" s="9">
        <v>5</v>
      </c>
      <c r="B69" s="109">
        <v>45141</v>
      </c>
      <c r="C69" s="5" t="s">
        <v>1683</v>
      </c>
      <c r="D69" s="116" t="s">
        <v>1145</v>
      </c>
      <c r="E69" s="5" t="s">
        <v>1488</v>
      </c>
      <c r="F69" s="5" t="s">
        <v>1489</v>
      </c>
      <c r="G69" s="5" t="s">
        <v>273</v>
      </c>
      <c r="H69" s="9">
        <v>71</v>
      </c>
      <c r="I69" s="14" t="s">
        <v>1170</v>
      </c>
      <c r="J69" s="14" t="s">
        <v>1073</v>
      </c>
      <c r="K69" s="14" t="s">
        <v>1095</v>
      </c>
      <c r="L69" s="14" t="s">
        <v>1119</v>
      </c>
      <c r="M69" s="9"/>
      <c r="N69" s="14"/>
      <c r="O69" s="15"/>
      <c r="P69" s="15"/>
      <c r="Q69" s="15"/>
      <c r="R69" s="15"/>
      <c r="S69" s="15"/>
      <c r="T69" s="15"/>
      <c r="U69" s="15"/>
      <c r="V69" s="15"/>
      <c r="W69" s="15"/>
      <c r="X69" s="15"/>
      <c r="Y69" s="15"/>
      <c r="Z69" s="15"/>
      <c r="AA69" s="15"/>
      <c r="AB69" s="15"/>
      <c r="AC69" s="15"/>
      <c r="AD69" s="15"/>
      <c r="AE69" s="15"/>
      <c r="AF69" s="15"/>
    </row>
    <row r="70" spans="1:32" ht="13.5" customHeight="1">
      <c r="A70" s="9">
        <v>5</v>
      </c>
      <c r="B70" s="109">
        <v>45141</v>
      </c>
      <c r="C70" s="5" t="s">
        <v>1683</v>
      </c>
      <c r="D70" s="116" t="s">
        <v>1145</v>
      </c>
      <c r="E70" s="5" t="s">
        <v>1203</v>
      </c>
      <c r="F70" s="5" t="s">
        <v>1204</v>
      </c>
      <c r="G70" s="5" t="s">
        <v>28</v>
      </c>
      <c r="H70" s="9">
        <v>75</v>
      </c>
      <c r="I70" s="14" t="s">
        <v>1148</v>
      </c>
      <c r="J70" s="14" t="s">
        <v>1073</v>
      </c>
      <c r="K70" s="14" t="s">
        <v>1095</v>
      </c>
      <c r="L70" s="14" t="s">
        <v>1172</v>
      </c>
      <c r="M70" s="9"/>
      <c r="N70" s="14"/>
      <c r="O70" s="15"/>
      <c r="P70" s="15"/>
      <c r="Q70" s="15"/>
      <c r="R70" s="15"/>
      <c r="S70" s="15"/>
      <c r="T70" s="15"/>
      <c r="U70" s="15"/>
      <c r="V70" s="15"/>
      <c r="W70" s="15"/>
      <c r="X70" s="15"/>
      <c r="Y70" s="15"/>
      <c r="Z70" s="15"/>
      <c r="AA70" s="15"/>
      <c r="AB70" s="15"/>
      <c r="AC70" s="15"/>
      <c r="AD70" s="15"/>
      <c r="AE70" s="15"/>
      <c r="AF70" s="15"/>
    </row>
    <row r="71" spans="1:32" ht="13.5" customHeight="1">
      <c r="A71" s="9">
        <v>2</v>
      </c>
      <c r="B71" s="109">
        <v>45141</v>
      </c>
      <c r="C71" s="5" t="s">
        <v>1683</v>
      </c>
      <c r="D71" s="116" t="s">
        <v>1145</v>
      </c>
      <c r="E71" s="5" t="s">
        <v>1271</v>
      </c>
      <c r="F71" s="5" t="s">
        <v>1272</v>
      </c>
      <c r="G71" s="5" t="s">
        <v>357</v>
      </c>
      <c r="H71" s="9">
        <v>5</v>
      </c>
      <c r="I71" s="14" t="s">
        <v>1148</v>
      </c>
      <c r="J71" s="14" t="s">
        <v>1073</v>
      </c>
      <c r="K71" s="14" t="s">
        <v>1095</v>
      </c>
      <c r="L71" s="14" t="s">
        <v>1121</v>
      </c>
      <c r="M71" s="9"/>
      <c r="N71" s="14"/>
      <c r="O71" s="15"/>
      <c r="P71" s="15"/>
      <c r="Q71" s="15"/>
      <c r="R71" s="15"/>
      <c r="S71" s="15"/>
      <c r="T71" s="15"/>
      <c r="U71" s="15"/>
      <c r="V71" s="15"/>
      <c r="W71" s="15"/>
      <c r="X71" s="15"/>
      <c r="Y71" s="15"/>
      <c r="Z71" s="15"/>
      <c r="AA71" s="15"/>
      <c r="AB71" s="15"/>
      <c r="AC71" s="15"/>
      <c r="AD71" s="15"/>
      <c r="AE71" s="15"/>
      <c r="AF71" s="15"/>
    </row>
    <row r="72" spans="1:32" ht="13.5" customHeight="1">
      <c r="A72" s="9">
        <v>2</v>
      </c>
      <c r="B72" s="109">
        <v>45141</v>
      </c>
      <c r="C72" s="5" t="s">
        <v>1682</v>
      </c>
      <c r="D72" s="116" t="s">
        <v>1145</v>
      </c>
      <c r="E72" s="5" t="s">
        <v>1413</v>
      </c>
      <c r="F72" s="5" t="s">
        <v>1414</v>
      </c>
      <c r="G72" s="5" t="s">
        <v>9</v>
      </c>
      <c r="H72" s="9"/>
      <c r="I72" s="14" t="s">
        <v>1114</v>
      </c>
      <c r="J72" s="14" t="s">
        <v>1073</v>
      </c>
      <c r="K72" s="14" t="s">
        <v>1095</v>
      </c>
      <c r="L72" s="14" t="s">
        <v>1165</v>
      </c>
      <c r="M72" s="9"/>
      <c r="N72" s="14"/>
      <c r="O72" s="15"/>
      <c r="P72" s="15"/>
      <c r="Q72" s="15"/>
      <c r="R72" s="15"/>
      <c r="S72" s="15"/>
      <c r="T72" s="15"/>
      <c r="U72" s="15"/>
      <c r="V72" s="15"/>
      <c r="W72" s="15"/>
      <c r="X72" s="15"/>
      <c r="Y72" s="15"/>
      <c r="Z72" s="15"/>
      <c r="AA72" s="15"/>
      <c r="AB72" s="15"/>
      <c r="AC72" s="15"/>
      <c r="AD72" s="15"/>
      <c r="AE72" s="15"/>
      <c r="AF72" s="15"/>
    </row>
    <row r="73" spans="1:32" ht="13.5" customHeight="1">
      <c r="A73" s="9">
        <v>2</v>
      </c>
      <c r="B73" s="109">
        <v>45141</v>
      </c>
      <c r="C73" s="5" t="s">
        <v>1682</v>
      </c>
      <c r="D73" s="116" t="s">
        <v>1145</v>
      </c>
      <c r="E73" s="5" t="s">
        <v>1279</v>
      </c>
      <c r="F73" s="5" t="s">
        <v>1280</v>
      </c>
      <c r="G73" s="5" t="s">
        <v>9</v>
      </c>
      <c r="H73" s="9">
        <v>45</v>
      </c>
      <c r="I73" s="14" t="s">
        <v>1170</v>
      </c>
      <c r="J73" s="14" t="s">
        <v>1073</v>
      </c>
      <c r="K73" s="14" t="s">
        <v>1095</v>
      </c>
      <c r="L73" s="14" t="s">
        <v>1108</v>
      </c>
      <c r="M73" s="9"/>
      <c r="N73" s="14"/>
      <c r="O73" s="15"/>
      <c r="P73" s="15"/>
      <c r="Q73" s="15"/>
      <c r="R73" s="15"/>
      <c r="S73" s="15"/>
      <c r="T73" s="15"/>
      <c r="U73" s="15"/>
      <c r="V73" s="15"/>
      <c r="W73" s="15"/>
      <c r="X73" s="15"/>
      <c r="Y73" s="15"/>
      <c r="Z73" s="15"/>
      <c r="AA73" s="15"/>
      <c r="AB73" s="15"/>
      <c r="AC73" s="15"/>
      <c r="AD73" s="15"/>
      <c r="AE73" s="15"/>
      <c r="AF73" s="15"/>
    </row>
    <row r="74" spans="1:32" ht="13.5" customHeight="1">
      <c r="A74" s="9">
        <v>5</v>
      </c>
      <c r="B74" s="109">
        <v>45141</v>
      </c>
      <c r="C74" s="5" t="s">
        <v>1682</v>
      </c>
      <c r="D74" s="116" t="s">
        <v>1145</v>
      </c>
      <c r="E74" s="5" t="s">
        <v>1175</v>
      </c>
      <c r="F74" s="5" t="s">
        <v>1176</v>
      </c>
      <c r="G74" s="5" t="s">
        <v>934</v>
      </c>
      <c r="H74" s="9">
        <v>44</v>
      </c>
      <c r="I74" s="14" t="s">
        <v>1170</v>
      </c>
      <c r="J74" s="14" t="s">
        <v>1073</v>
      </c>
      <c r="K74" s="14" t="s">
        <v>1095</v>
      </c>
      <c r="L74" s="14" t="s">
        <v>1172</v>
      </c>
      <c r="M74" s="9"/>
      <c r="N74" s="14"/>
      <c r="O74" s="15"/>
      <c r="P74" s="15"/>
      <c r="Q74" s="15"/>
      <c r="R74" s="15"/>
      <c r="S74" s="15"/>
      <c r="T74" s="15"/>
      <c r="U74" s="15"/>
      <c r="V74" s="15"/>
      <c r="W74" s="15"/>
      <c r="X74" s="15"/>
      <c r="Y74" s="15"/>
      <c r="Z74" s="15"/>
      <c r="AA74" s="15"/>
      <c r="AB74" s="15"/>
      <c r="AC74" s="15"/>
      <c r="AD74" s="15"/>
      <c r="AE74" s="15"/>
      <c r="AF74" s="15"/>
    </row>
    <row r="75" spans="1:32" ht="13.5" customHeight="1">
      <c r="A75" s="9">
        <v>5</v>
      </c>
      <c r="B75" s="109">
        <v>45141</v>
      </c>
      <c r="C75" s="5" t="s">
        <v>1682</v>
      </c>
      <c r="D75" s="116" t="s">
        <v>1145</v>
      </c>
      <c r="E75" s="5" t="s">
        <v>1175</v>
      </c>
      <c r="F75" s="5" t="s">
        <v>1176</v>
      </c>
      <c r="G75" s="5" t="s">
        <v>934</v>
      </c>
      <c r="H75" s="9"/>
      <c r="I75" s="14" t="s">
        <v>1114</v>
      </c>
      <c r="J75" s="14" t="s">
        <v>1073</v>
      </c>
      <c r="K75" s="14" t="s">
        <v>1095</v>
      </c>
      <c r="L75" s="14" t="s">
        <v>1172</v>
      </c>
      <c r="M75" s="9"/>
      <c r="N75" s="14"/>
      <c r="O75" s="15"/>
      <c r="P75" s="15"/>
      <c r="Q75" s="15"/>
      <c r="R75" s="15"/>
      <c r="S75" s="15"/>
      <c r="T75" s="15"/>
      <c r="U75" s="15"/>
      <c r="V75" s="15"/>
      <c r="W75" s="15"/>
      <c r="X75" s="15"/>
      <c r="Y75" s="15"/>
      <c r="Z75" s="15"/>
      <c r="AA75" s="15"/>
      <c r="AB75" s="15"/>
      <c r="AC75" s="15"/>
      <c r="AD75" s="15"/>
      <c r="AE75" s="15"/>
      <c r="AF75" s="15"/>
    </row>
    <row r="76" spans="1:32" ht="13.5" customHeight="1">
      <c r="A76" s="9">
        <v>5</v>
      </c>
      <c r="B76" s="109">
        <v>45141</v>
      </c>
      <c r="C76" s="5" t="s">
        <v>1682</v>
      </c>
      <c r="D76" s="116" t="s">
        <v>1145</v>
      </c>
      <c r="E76" s="5" t="s">
        <v>1175</v>
      </c>
      <c r="F76" s="5" t="s">
        <v>1176</v>
      </c>
      <c r="G76" s="5" t="s">
        <v>934</v>
      </c>
      <c r="H76" s="9"/>
      <c r="I76" s="14" t="s">
        <v>1168</v>
      </c>
      <c r="J76" s="14" t="s">
        <v>1073</v>
      </c>
      <c r="K76" s="14" t="s">
        <v>1095</v>
      </c>
      <c r="L76" s="14" t="s">
        <v>1172</v>
      </c>
      <c r="M76" s="9"/>
      <c r="N76" s="14"/>
      <c r="O76" s="15"/>
      <c r="P76" s="15"/>
      <c r="Q76" s="15"/>
      <c r="R76" s="15"/>
      <c r="S76" s="15"/>
      <c r="T76" s="15"/>
      <c r="U76" s="15"/>
      <c r="V76" s="15"/>
      <c r="W76" s="15"/>
      <c r="X76" s="15"/>
      <c r="Y76" s="15"/>
      <c r="Z76" s="15"/>
      <c r="AA76" s="15"/>
      <c r="AB76" s="15"/>
      <c r="AC76" s="15"/>
      <c r="AD76" s="15"/>
      <c r="AE76" s="15"/>
      <c r="AF76" s="15"/>
    </row>
    <row r="77" spans="1:32" ht="13.5" customHeight="1">
      <c r="A77" s="9">
        <v>5</v>
      </c>
      <c r="B77" s="109">
        <v>45141</v>
      </c>
      <c r="C77" s="5" t="s">
        <v>1682</v>
      </c>
      <c r="D77" s="116" t="s">
        <v>1145</v>
      </c>
      <c r="E77" s="5" t="s">
        <v>1175</v>
      </c>
      <c r="F77" s="5" t="s">
        <v>1176</v>
      </c>
      <c r="G77" s="5" t="s">
        <v>934</v>
      </c>
      <c r="H77" s="9"/>
      <c r="I77" s="14" t="s">
        <v>1148</v>
      </c>
      <c r="J77" s="14" t="s">
        <v>1073</v>
      </c>
      <c r="K77" s="14" t="s">
        <v>1095</v>
      </c>
      <c r="L77" s="14" t="s">
        <v>1172</v>
      </c>
      <c r="M77" s="9"/>
      <c r="N77" s="14"/>
      <c r="O77" s="15"/>
      <c r="P77" s="15"/>
      <c r="Q77" s="15"/>
      <c r="R77" s="15"/>
      <c r="S77" s="15"/>
      <c r="T77" s="15"/>
      <c r="U77" s="15"/>
      <c r="V77" s="15"/>
      <c r="W77" s="15"/>
      <c r="X77" s="15"/>
      <c r="Y77" s="15"/>
      <c r="Z77" s="15"/>
      <c r="AA77" s="15"/>
      <c r="AB77" s="15"/>
      <c r="AC77" s="15"/>
      <c r="AD77" s="15"/>
      <c r="AE77" s="15"/>
      <c r="AF77" s="15"/>
    </row>
    <row r="78" spans="1:32">
      <c r="A78" s="111" t="s">
        <v>1077</v>
      </c>
      <c r="B78" s="112" t="s">
        <v>1078</v>
      </c>
      <c r="C78" s="113" t="s">
        <v>1079</v>
      </c>
      <c r="D78" s="114" t="s">
        <v>1080</v>
      </c>
      <c r="E78" s="131" t="s">
        <v>1686</v>
      </c>
      <c r="F78" s="113" t="s">
        <v>1081</v>
      </c>
      <c r="G78" s="113" t="s">
        <v>1813</v>
      </c>
      <c r="H78" s="115" t="s">
        <v>1082</v>
      </c>
      <c r="I78" s="114" t="s">
        <v>1083</v>
      </c>
      <c r="J78" s="114" t="s">
        <v>1084</v>
      </c>
      <c r="K78" s="114" t="s">
        <v>1085</v>
      </c>
      <c r="L78" s="114" t="s">
        <v>1680</v>
      </c>
      <c r="M78" s="114" t="s">
        <v>1086</v>
      </c>
      <c r="N78" s="114" t="s">
        <v>1087</v>
      </c>
      <c r="O78" s="13"/>
      <c r="P78" s="13"/>
      <c r="Q78" s="13"/>
      <c r="R78" s="13"/>
      <c r="S78" s="13"/>
      <c r="T78" s="13"/>
      <c r="U78" s="13"/>
      <c r="V78" s="13"/>
      <c r="W78" s="13"/>
      <c r="X78" s="13"/>
      <c r="Y78" s="13"/>
      <c r="Z78" s="13"/>
      <c r="AA78" s="13"/>
      <c r="AB78" s="13"/>
      <c r="AC78" s="13"/>
    </row>
    <row r="79" spans="1:32" ht="13.5" customHeight="1">
      <c r="A79" s="9">
        <v>4</v>
      </c>
      <c r="B79" s="109">
        <v>45142</v>
      </c>
      <c r="C79" s="5" t="s">
        <v>1684</v>
      </c>
      <c r="D79" s="116" t="s">
        <v>1145</v>
      </c>
      <c r="E79" s="5" t="s">
        <v>1347</v>
      </c>
      <c r="F79" s="5" t="s">
        <v>1348</v>
      </c>
      <c r="G79" s="5" t="s">
        <v>934</v>
      </c>
      <c r="H79" s="9">
        <v>278</v>
      </c>
      <c r="I79" s="14" t="s">
        <v>1148</v>
      </c>
      <c r="J79" s="14" t="s">
        <v>1073</v>
      </c>
      <c r="K79" s="14" t="s">
        <v>1095</v>
      </c>
      <c r="L79" s="14" t="s">
        <v>1165</v>
      </c>
      <c r="M79" s="9"/>
      <c r="N79" s="14"/>
      <c r="O79" s="15"/>
      <c r="P79" s="15"/>
      <c r="Q79" s="15"/>
      <c r="R79" s="15"/>
      <c r="S79" s="15"/>
      <c r="T79" s="15"/>
      <c r="U79" s="15"/>
      <c r="V79" s="15"/>
      <c r="W79" s="15"/>
      <c r="X79" s="15"/>
      <c r="Y79" s="15"/>
      <c r="Z79" s="15"/>
      <c r="AA79" s="15"/>
      <c r="AB79" s="15"/>
      <c r="AC79" s="15"/>
      <c r="AD79" s="15"/>
      <c r="AE79" s="15"/>
      <c r="AF79" s="15"/>
    </row>
    <row r="80" spans="1:32" ht="13.5" customHeight="1">
      <c r="A80" s="9">
        <v>4</v>
      </c>
      <c r="B80" s="109">
        <v>45142</v>
      </c>
      <c r="C80" s="5" t="s">
        <v>1684</v>
      </c>
      <c r="D80" s="116" t="s">
        <v>1145</v>
      </c>
      <c r="E80" s="5" t="s">
        <v>1347</v>
      </c>
      <c r="F80" s="5" t="s">
        <v>1348</v>
      </c>
      <c r="G80" s="5" t="s">
        <v>934</v>
      </c>
      <c r="H80" s="9">
        <v>78</v>
      </c>
      <c r="I80" s="14" t="s">
        <v>1114</v>
      </c>
      <c r="J80" s="14" t="s">
        <v>1073</v>
      </c>
      <c r="K80" s="14" t="s">
        <v>1095</v>
      </c>
      <c r="L80" s="14" t="s">
        <v>1119</v>
      </c>
      <c r="M80" s="9"/>
      <c r="N80" s="14"/>
      <c r="O80" s="15"/>
      <c r="P80" s="15"/>
      <c r="Q80" s="15"/>
      <c r="R80" s="15"/>
      <c r="S80" s="15"/>
      <c r="T80" s="15"/>
      <c r="U80" s="15"/>
      <c r="V80" s="15"/>
      <c r="W80" s="15"/>
      <c r="X80" s="15"/>
      <c r="Y80" s="15"/>
      <c r="Z80" s="15"/>
      <c r="AA80" s="15"/>
      <c r="AB80" s="15"/>
      <c r="AC80" s="15"/>
      <c r="AD80" s="15"/>
      <c r="AE80" s="15"/>
      <c r="AF80" s="15"/>
    </row>
    <row r="81" spans="1:32" ht="13.5" customHeight="1">
      <c r="A81" s="9">
        <v>4</v>
      </c>
      <c r="B81" s="109">
        <v>45142</v>
      </c>
      <c r="C81" s="5" t="s">
        <v>1684</v>
      </c>
      <c r="D81" s="116" t="s">
        <v>1145</v>
      </c>
      <c r="E81" s="17" t="s">
        <v>1285</v>
      </c>
      <c r="F81" s="17" t="s">
        <v>1286</v>
      </c>
      <c r="G81" s="5" t="s">
        <v>60</v>
      </c>
      <c r="H81" s="9">
        <v>33</v>
      </c>
      <c r="I81" s="14" t="s">
        <v>1168</v>
      </c>
      <c r="J81" s="14" t="s">
        <v>1073</v>
      </c>
      <c r="K81" s="14" t="s">
        <v>1095</v>
      </c>
      <c r="L81" s="14" t="s">
        <v>1108</v>
      </c>
      <c r="M81" s="9"/>
      <c r="N81" s="14"/>
      <c r="O81" s="15"/>
      <c r="P81" s="15"/>
      <c r="Q81" s="15"/>
      <c r="R81" s="15"/>
      <c r="S81" s="15"/>
      <c r="T81" s="15"/>
      <c r="U81" s="15"/>
      <c r="V81" s="15"/>
      <c r="W81" s="15"/>
      <c r="X81" s="15"/>
      <c r="Y81" s="15"/>
      <c r="Z81" s="15"/>
      <c r="AA81" s="15"/>
      <c r="AB81" s="15"/>
      <c r="AC81" s="15"/>
      <c r="AD81" s="15"/>
      <c r="AE81" s="15"/>
      <c r="AF81" s="15"/>
    </row>
    <row r="82" spans="1:32" ht="13.5" customHeight="1">
      <c r="A82" s="9">
        <v>3</v>
      </c>
      <c r="B82" s="109">
        <v>45142</v>
      </c>
      <c r="C82" s="5" t="s">
        <v>1683</v>
      </c>
      <c r="D82" s="116" t="s">
        <v>1145</v>
      </c>
      <c r="E82" s="5" t="s">
        <v>1307</v>
      </c>
      <c r="F82" s="5" t="s">
        <v>1308</v>
      </c>
      <c r="G82" s="5" t="s">
        <v>69</v>
      </c>
      <c r="H82" s="9">
        <v>15</v>
      </c>
      <c r="I82" s="14" t="s">
        <v>1168</v>
      </c>
      <c r="J82" s="14" t="s">
        <v>1073</v>
      </c>
      <c r="K82" s="14" t="s">
        <v>1095</v>
      </c>
      <c r="L82" s="14" t="s">
        <v>1119</v>
      </c>
      <c r="M82" s="9"/>
      <c r="N82" s="14"/>
      <c r="O82" s="15"/>
      <c r="P82" s="15"/>
      <c r="Q82" s="15"/>
      <c r="R82" s="15"/>
      <c r="S82" s="15"/>
      <c r="T82" s="15"/>
      <c r="U82" s="15"/>
      <c r="V82" s="15"/>
      <c r="W82" s="15"/>
      <c r="X82" s="15"/>
      <c r="Y82" s="15"/>
      <c r="Z82" s="15"/>
      <c r="AA82" s="15"/>
      <c r="AB82" s="15"/>
      <c r="AC82" s="15"/>
      <c r="AD82" s="15"/>
      <c r="AE82" s="15"/>
      <c r="AF82" s="15"/>
    </row>
    <row r="83" spans="1:32" ht="13.5" customHeight="1">
      <c r="A83" s="9">
        <v>3</v>
      </c>
      <c r="B83" s="109">
        <v>45142</v>
      </c>
      <c r="C83" s="5" t="s">
        <v>1683</v>
      </c>
      <c r="D83" s="116" t="s">
        <v>1145</v>
      </c>
      <c r="E83" s="5" t="s">
        <v>1405</v>
      </c>
      <c r="F83" s="5" t="s">
        <v>1406</v>
      </c>
      <c r="G83" s="5" t="s">
        <v>256</v>
      </c>
      <c r="H83" s="9">
        <v>33</v>
      </c>
      <c r="I83" s="14" t="s">
        <v>1148</v>
      </c>
      <c r="J83" s="14" t="s">
        <v>1073</v>
      </c>
      <c r="K83" s="14" t="s">
        <v>1095</v>
      </c>
      <c r="L83" s="14" t="s">
        <v>1143</v>
      </c>
      <c r="M83" s="9"/>
      <c r="N83" s="14"/>
      <c r="O83" s="15"/>
      <c r="P83" s="15"/>
      <c r="Q83" s="15"/>
      <c r="R83" s="15"/>
      <c r="S83" s="15"/>
      <c r="T83" s="15"/>
      <c r="U83" s="15"/>
      <c r="V83" s="15"/>
      <c r="W83" s="15"/>
      <c r="X83" s="15"/>
      <c r="Y83" s="15"/>
      <c r="Z83" s="15"/>
      <c r="AA83" s="15"/>
      <c r="AB83" s="15"/>
      <c r="AC83" s="15"/>
      <c r="AD83" s="15"/>
      <c r="AE83" s="15"/>
      <c r="AF83" s="15"/>
    </row>
    <row r="84" spans="1:32" ht="13.5" customHeight="1">
      <c r="A84" s="9">
        <v>5</v>
      </c>
      <c r="B84" s="109">
        <v>45142</v>
      </c>
      <c r="C84" s="5" t="s">
        <v>1683</v>
      </c>
      <c r="D84" s="116" t="s">
        <v>1145</v>
      </c>
      <c r="E84" s="5" t="s">
        <v>1540</v>
      </c>
      <c r="F84" s="5" t="s">
        <v>1541</v>
      </c>
      <c r="G84" s="5" t="s">
        <v>326</v>
      </c>
      <c r="H84" s="9">
        <v>59</v>
      </c>
      <c r="I84" s="14" t="s">
        <v>1170</v>
      </c>
      <c r="J84" s="14" t="s">
        <v>1073</v>
      </c>
      <c r="K84" s="14" t="s">
        <v>1095</v>
      </c>
      <c r="L84" s="14" t="s">
        <v>1172</v>
      </c>
      <c r="M84" s="9"/>
      <c r="N84" s="14"/>
      <c r="O84" s="15"/>
      <c r="P84" s="15"/>
      <c r="Q84" s="15"/>
      <c r="R84" s="15"/>
      <c r="S84" s="15"/>
      <c r="T84" s="15"/>
      <c r="U84" s="15"/>
      <c r="V84" s="15"/>
      <c r="W84" s="15"/>
      <c r="X84" s="15"/>
      <c r="Y84" s="15"/>
      <c r="Z84" s="15"/>
      <c r="AA84" s="15"/>
      <c r="AB84" s="15"/>
      <c r="AC84" s="15"/>
      <c r="AD84" s="15"/>
      <c r="AE84" s="15"/>
      <c r="AF84" s="15"/>
    </row>
    <row r="85" spans="1:32" ht="13.5" customHeight="1">
      <c r="A85" s="127"/>
      <c r="B85" s="109">
        <v>45142</v>
      </c>
      <c r="C85" s="5" t="s">
        <v>1683</v>
      </c>
      <c r="D85" s="116" t="s">
        <v>1145</v>
      </c>
      <c r="E85" s="5" t="s">
        <v>1394</v>
      </c>
      <c r="F85" s="5" t="s">
        <v>1395</v>
      </c>
      <c r="G85" s="5" t="s">
        <v>934</v>
      </c>
      <c r="H85" s="9">
        <v>6</v>
      </c>
      <c r="I85" s="14" t="s">
        <v>1148</v>
      </c>
      <c r="J85" s="14" t="s">
        <v>1073</v>
      </c>
      <c r="K85" s="14" t="s">
        <v>1095</v>
      </c>
      <c r="L85" s="14" t="s">
        <v>1119</v>
      </c>
      <c r="M85" s="9"/>
      <c r="N85" s="14"/>
      <c r="O85" s="15"/>
      <c r="P85" s="15"/>
      <c r="Q85" s="15"/>
      <c r="R85" s="15"/>
      <c r="S85" s="15"/>
      <c r="T85" s="15"/>
      <c r="U85" s="15"/>
      <c r="V85" s="15"/>
      <c r="W85" s="15"/>
      <c r="X85" s="15"/>
      <c r="Y85" s="15"/>
      <c r="Z85" s="15"/>
      <c r="AA85" s="15"/>
      <c r="AB85" s="15"/>
      <c r="AC85" s="15"/>
      <c r="AD85" s="15"/>
      <c r="AE85" s="15"/>
      <c r="AF85" s="15"/>
    </row>
    <row r="86" spans="1:32" ht="13.5" customHeight="1">
      <c r="A86" s="9">
        <v>2</v>
      </c>
      <c r="B86" s="109">
        <v>45142</v>
      </c>
      <c r="C86" s="5" t="s">
        <v>1683</v>
      </c>
      <c r="D86" s="116" t="s">
        <v>1145</v>
      </c>
      <c r="E86" s="5" t="s">
        <v>1479</v>
      </c>
      <c r="F86" s="5" t="s">
        <v>1480</v>
      </c>
      <c r="G86" s="5" t="s">
        <v>256</v>
      </c>
      <c r="H86" s="9">
        <v>8</v>
      </c>
      <c r="I86" s="14" t="s">
        <v>1148</v>
      </c>
      <c r="J86" s="14" t="s">
        <v>1073</v>
      </c>
      <c r="K86" s="14" t="s">
        <v>1095</v>
      </c>
      <c r="L86" s="14" t="s">
        <v>1127</v>
      </c>
      <c r="M86" s="9"/>
      <c r="N86" s="14"/>
      <c r="O86" s="15"/>
      <c r="P86" s="15"/>
      <c r="Q86" s="15"/>
      <c r="R86" s="15"/>
      <c r="S86" s="15"/>
      <c r="T86" s="15"/>
      <c r="U86" s="15"/>
      <c r="V86" s="15"/>
      <c r="W86" s="15"/>
      <c r="X86" s="15"/>
      <c r="Y86" s="15"/>
      <c r="Z86" s="15"/>
      <c r="AA86" s="15"/>
      <c r="AB86" s="15"/>
      <c r="AC86" s="15"/>
      <c r="AD86" s="15"/>
      <c r="AE86" s="15"/>
      <c r="AF86" s="15"/>
    </row>
    <row r="87" spans="1:32" ht="13.5" customHeight="1">
      <c r="A87" s="9">
        <v>4</v>
      </c>
      <c r="B87" s="109">
        <v>45142</v>
      </c>
      <c r="C87" s="5" t="s">
        <v>1683</v>
      </c>
      <c r="D87" s="116" t="s">
        <v>1145</v>
      </c>
      <c r="E87" s="5" t="s">
        <v>1475</v>
      </c>
      <c r="F87" s="5" t="s">
        <v>1476</v>
      </c>
      <c r="G87" s="5" t="s">
        <v>248</v>
      </c>
      <c r="H87" s="9">
        <v>12</v>
      </c>
      <c r="I87" s="14" t="s">
        <v>1170</v>
      </c>
      <c r="J87" s="14" t="s">
        <v>1073</v>
      </c>
      <c r="K87" s="14" t="s">
        <v>1095</v>
      </c>
      <c r="L87" s="14" t="s">
        <v>1127</v>
      </c>
      <c r="M87" s="9"/>
      <c r="N87" s="14"/>
      <c r="O87" s="15"/>
      <c r="P87" s="15"/>
      <c r="Q87" s="15"/>
      <c r="R87" s="15"/>
      <c r="S87" s="15"/>
      <c r="T87" s="15"/>
      <c r="U87" s="15"/>
      <c r="V87" s="15"/>
      <c r="W87" s="15"/>
      <c r="X87" s="15"/>
      <c r="Y87" s="15"/>
      <c r="Z87" s="15"/>
      <c r="AA87" s="15"/>
      <c r="AB87" s="15"/>
      <c r="AC87" s="15"/>
      <c r="AD87" s="15"/>
      <c r="AE87" s="15"/>
      <c r="AF87" s="15"/>
    </row>
    <row r="88" spans="1:32" ht="13.5" customHeight="1">
      <c r="A88" s="9">
        <v>1</v>
      </c>
      <c r="B88" s="109">
        <v>45142</v>
      </c>
      <c r="C88" s="5" t="s">
        <v>1683</v>
      </c>
      <c r="D88" s="116" t="s">
        <v>1145</v>
      </c>
      <c r="E88" s="5" t="s">
        <v>1411</v>
      </c>
      <c r="F88" s="5" t="s">
        <v>1304</v>
      </c>
      <c r="G88" s="5" t="s">
        <v>162</v>
      </c>
      <c r="H88" s="9">
        <v>70</v>
      </c>
      <c r="I88" s="14" t="s">
        <v>1170</v>
      </c>
      <c r="J88" s="14" t="s">
        <v>1073</v>
      </c>
      <c r="K88" s="14" t="s">
        <v>1095</v>
      </c>
      <c r="L88" s="14" t="s">
        <v>1119</v>
      </c>
      <c r="M88" s="9"/>
      <c r="N88" s="14"/>
      <c r="O88" s="15"/>
      <c r="P88" s="15"/>
      <c r="Q88" s="15"/>
      <c r="R88" s="15"/>
      <c r="S88" s="15"/>
      <c r="T88" s="15"/>
      <c r="U88" s="15"/>
      <c r="V88" s="15"/>
      <c r="W88" s="15"/>
      <c r="X88" s="15"/>
      <c r="Y88" s="15"/>
      <c r="Z88" s="15"/>
      <c r="AA88" s="15"/>
      <c r="AB88" s="15"/>
      <c r="AC88" s="15"/>
      <c r="AD88" s="15"/>
      <c r="AE88" s="15"/>
      <c r="AF88" s="15"/>
    </row>
    <row r="89" spans="1:32" ht="13.5" customHeight="1">
      <c r="A89" s="9">
        <v>1</v>
      </c>
      <c r="B89" s="109">
        <v>45142</v>
      </c>
      <c r="C89" s="5" t="s">
        <v>1683</v>
      </c>
      <c r="D89" s="116" t="s">
        <v>1145</v>
      </c>
      <c r="E89" s="5" t="s">
        <v>1435</v>
      </c>
      <c r="F89" s="5" t="s">
        <v>1314</v>
      </c>
      <c r="G89" s="5" t="s">
        <v>9</v>
      </c>
      <c r="H89" s="9">
        <v>60</v>
      </c>
      <c r="I89" s="14" t="s">
        <v>1148</v>
      </c>
      <c r="J89" s="14" t="s">
        <v>1073</v>
      </c>
      <c r="K89" s="14" t="s">
        <v>1095</v>
      </c>
      <c r="L89" s="14" t="s">
        <v>1108</v>
      </c>
      <c r="M89" s="9"/>
      <c r="N89" s="14"/>
      <c r="O89" s="15"/>
      <c r="P89" s="15"/>
      <c r="Q89" s="15"/>
      <c r="R89" s="15"/>
      <c r="S89" s="15"/>
      <c r="T89" s="15"/>
      <c r="U89" s="15"/>
      <c r="V89" s="15"/>
      <c r="W89" s="15"/>
      <c r="X89" s="15"/>
      <c r="Y89" s="15"/>
      <c r="Z89" s="15"/>
      <c r="AA89" s="15"/>
      <c r="AB89" s="15"/>
      <c r="AC89" s="15"/>
      <c r="AD89" s="15"/>
      <c r="AE89" s="15"/>
      <c r="AF89" s="15"/>
    </row>
    <row r="90" spans="1:32" ht="13.5" customHeight="1">
      <c r="A90" s="9">
        <v>3</v>
      </c>
      <c r="B90" s="109">
        <v>45142</v>
      </c>
      <c r="C90" s="5" t="s">
        <v>1682</v>
      </c>
      <c r="D90" s="116" t="s">
        <v>1145</v>
      </c>
      <c r="E90" s="5" t="s">
        <v>1146</v>
      </c>
      <c r="F90" s="5" t="s">
        <v>1147</v>
      </c>
      <c r="G90" s="5" t="s">
        <v>232</v>
      </c>
      <c r="H90" s="9"/>
      <c r="I90" s="14" t="s">
        <v>1148</v>
      </c>
      <c r="J90" s="14" t="s">
        <v>1073</v>
      </c>
      <c r="K90" s="14" t="s">
        <v>1095</v>
      </c>
      <c r="L90" s="14" t="s">
        <v>1121</v>
      </c>
      <c r="M90" s="9"/>
      <c r="N90" s="14"/>
      <c r="O90" s="15"/>
      <c r="P90" s="24"/>
      <c r="Q90" s="24"/>
      <c r="R90" s="24"/>
      <c r="S90" s="24"/>
      <c r="T90" s="24"/>
      <c r="U90" s="24"/>
      <c r="V90" s="24"/>
      <c r="W90" s="24"/>
      <c r="X90" s="24"/>
      <c r="Y90" s="24"/>
      <c r="Z90" s="24"/>
      <c r="AA90" s="24"/>
      <c r="AB90" s="24"/>
      <c r="AC90" s="24"/>
      <c r="AD90" s="24"/>
      <c r="AE90" s="24"/>
      <c r="AF90" s="24"/>
    </row>
    <row r="91" spans="1:32" ht="13.5" customHeight="1">
      <c r="A91" s="9">
        <v>4</v>
      </c>
      <c r="B91" s="109">
        <v>45142</v>
      </c>
      <c r="C91" s="5" t="s">
        <v>1682</v>
      </c>
      <c r="D91" s="116" t="s">
        <v>1145</v>
      </c>
      <c r="E91" s="5" t="s">
        <v>1149</v>
      </c>
      <c r="F91" s="5" t="s">
        <v>1150</v>
      </c>
      <c r="G91" s="5" t="s">
        <v>232</v>
      </c>
      <c r="H91" s="9"/>
      <c r="I91" s="14" t="s">
        <v>1170</v>
      </c>
      <c r="J91" s="14" t="s">
        <v>1073</v>
      </c>
      <c r="K91" s="14" t="s">
        <v>1095</v>
      </c>
      <c r="L91" s="14" t="s">
        <v>1121</v>
      </c>
      <c r="M91" s="9"/>
      <c r="N91" s="14"/>
      <c r="O91" s="15"/>
      <c r="P91" s="15"/>
      <c r="Q91" s="15"/>
      <c r="R91" s="15"/>
      <c r="S91" s="15"/>
      <c r="T91" s="15"/>
      <c r="U91" s="15"/>
      <c r="V91" s="15"/>
      <c r="W91" s="15"/>
      <c r="X91" s="15"/>
      <c r="Y91" s="15"/>
      <c r="Z91" s="15"/>
      <c r="AA91" s="15"/>
      <c r="AB91" s="15"/>
      <c r="AC91" s="15"/>
      <c r="AD91" s="15"/>
      <c r="AE91" s="15"/>
      <c r="AF91" s="15"/>
    </row>
    <row r="92" spans="1:32" ht="13.5" customHeight="1">
      <c r="A92" s="9">
        <v>4</v>
      </c>
      <c r="B92" s="109">
        <v>45142</v>
      </c>
      <c r="C92" s="5" t="s">
        <v>1682</v>
      </c>
      <c r="D92" s="116" t="s">
        <v>1145</v>
      </c>
      <c r="E92" s="5" t="s">
        <v>1149</v>
      </c>
      <c r="F92" s="5" t="s">
        <v>1150</v>
      </c>
      <c r="G92" s="5" t="s">
        <v>232</v>
      </c>
      <c r="H92" s="9"/>
      <c r="I92" s="14" t="s">
        <v>1168</v>
      </c>
      <c r="J92" s="14" t="s">
        <v>1073</v>
      </c>
      <c r="K92" s="14" t="s">
        <v>1095</v>
      </c>
      <c r="L92" s="14" t="s">
        <v>1121</v>
      </c>
      <c r="M92" s="9"/>
      <c r="N92" s="14"/>
      <c r="O92" s="15"/>
      <c r="P92" s="15"/>
      <c r="Q92" s="15"/>
      <c r="R92" s="15"/>
      <c r="S92" s="15"/>
      <c r="T92" s="15"/>
      <c r="U92" s="15"/>
      <c r="V92" s="15"/>
      <c r="W92" s="15"/>
      <c r="X92" s="15"/>
      <c r="Y92" s="15"/>
      <c r="Z92" s="15"/>
      <c r="AA92" s="15"/>
      <c r="AB92" s="15"/>
      <c r="AC92" s="15"/>
      <c r="AD92" s="15"/>
      <c r="AE92" s="15"/>
      <c r="AF92" s="15"/>
    </row>
    <row r="93" spans="1:32" ht="13.5" customHeight="1">
      <c r="A93" s="9">
        <v>4</v>
      </c>
      <c r="B93" s="109">
        <v>45142</v>
      </c>
      <c r="C93" s="5" t="s">
        <v>1682</v>
      </c>
      <c r="D93" s="116" t="s">
        <v>1145</v>
      </c>
      <c r="E93" s="5" t="s">
        <v>1149</v>
      </c>
      <c r="F93" s="5" t="s">
        <v>1150</v>
      </c>
      <c r="G93" s="5" t="s">
        <v>232</v>
      </c>
      <c r="H93" s="9">
        <v>22</v>
      </c>
      <c r="I93" s="14" t="s">
        <v>1114</v>
      </c>
      <c r="J93" s="14" t="s">
        <v>1073</v>
      </c>
      <c r="K93" s="14" t="s">
        <v>1095</v>
      </c>
      <c r="L93" s="14" t="s">
        <v>1121</v>
      </c>
      <c r="M93" s="9"/>
      <c r="N93" s="14"/>
      <c r="O93" s="15"/>
      <c r="P93" s="15"/>
      <c r="Q93" s="15"/>
      <c r="R93" s="15"/>
      <c r="S93" s="15"/>
      <c r="T93" s="15"/>
      <c r="U93" s="15"/>
      <c r="V93" s="15"/>
      <c r="W93" s="15"/>
      <c r="X93" s="15"/>
      <c r="Y93" s="15"/>
      <c r="Z93" s="15"/>
      <c r="AA93" s="15"/>
      <c r="AB93" s="15"/>
      <c r="AC93" s="15"/>
      <c r="AD93" s="15"/>
      <c r="AE93" s="15"/>
      <c r="AF93" s="15"/>
    </row>
    <row r="94" spans="1:32" ht="13.5" customHeight="1">
      <c r="A94" s="9">
        <v>4</v>
      </c>
      <c r="B94" s="109">
        <v>45142</v>
      </c>
      <c r="C94" s="5" t="s">
        <v>1682</v>
      </c>
      <c r="D94" s="116" t="s">
        <v>1145</v>
      </c>
      <c r="E94" s="17" t="s">
        <v>1400</v>
      </c>
      <c r="F94" s="17" t="s">
        <v>1252</v>
      </c>
      <c r="G94" s="19" t="s">
        <v>1042</v>
      </c>
      <c r="H94" s="9">
        <v>19</v>
      </c>
      <c r="I94" s="14" t="s">
        <v>1170</v>
      </c>
      <c r="J94" s="14" t="s">
        <v>1073</v>
      </c>
      <c r="K94" s="14" t="s">
        <v>1095</v>
      </c>
      <c r="L94" s="14" t="s">
        <v>1165</v>
      </c>
      <c r="M94" s="9"/>
      <c r="N94" s="14"/>
      <c r="O94" s="15"/>
      <c r="P94" s="15"/>
      <c r="Q94" s="15"/>
      <c r="R94" s="15"/>
      <c r="S94" s="15"/>
      <c r="T94" s="15"/>
      <c r="U94" s="15"/>
      <c r="V94" s="15"/>
      <c r="W94" s="15"/>
      <c r="X94" s="15"/>
      <c r="Y94" s="15"/>
      <c r="Z94" s="15"/>
      <c r="AA94" s="15"/>
      <c r="AB94" s="15"/>
      <c r="AC94" s="15"/>
      <c r="AD94" s="15"/>
      <c r="AE94" s="15"/>
      <c r="AF94" s="15"/>
    </row>
    <row r="95" spans="1:32">
      <c r="A95" s="111" t="s">
        <v>1077</v>
      </c>
      <c r="B95" s="112" t="s">
        <v>1078</v>
      </c>
      <c r="C95" s="113" t="s">
        <v>1079</v>
      </c>
      <c r="D95" s="114" t="s">
        <v>1080</v>
      </c>
      <c r="E95" s="131" t="s">
        <v>1686</v>
      </c>
      <c r="F95" s="113" t="s">
        <v>1081</v>
      </c>
      <c r="G95" s="113" t="s">
        <v>1813</v>
      </c>
      <c r="H95" s="115" t="s">
        <v>1082</v>
      </c>
      <c r="I95" s="114" t="s">
        <v>1083</v>
      </c>
      <c r="J95" s="114" t="s">
        <v>1084</v>
      </c>
      <c r="K95" s="114" t="s">
        <v>1085</v>
      </c>
      <c r="L95" s="114" t="s">
        <v>1680</v>
      </c>
      <c r="M95" s="114" t="s">
        <v>1086</v>
      </c>
      <c r="N95" s="114" t="s">
        <v>1087</v>
      </c>
      <c r="O95" s="13"/>
      <c r="P95" s="13"/>
      <c r="Q95" s="13"/>
      <c r="R95" s="13"/>
      <c r="S95" s="13"/>
      <c r="T95" s="13"/>
      <c r="U95" s="13"/>
      <c r="V95" s="13"/>
      <c r="W95" s="13"/>
      <c r="X95" s="13"/>
      <c r="Y95" s="13"/>
      <c r="Z95" s="13"/>
      <c r="AA95" s="13"/>
      <c r="AB95" s="13"/>
      <c r="AC95" s="13"/>
    </row>
    <row r="96" spans="1:32" ht="13.5" customHeight="1">
      <c r="A96" s="9">
        <v>2</v>
      </c>
      <c r="B96" s="109">
        <v>45145</v>
      </c>
      <c r="C96" s="5" t="s">
        <v>1684</v>
      </c>
      <c r="D96" s="116" t="s">
        <v>1145</v>
      </c>
      <c r="E96" s="5" t="s">
        <v>1325</v>
      </c>
      <c r="F96" s="5" t="s">
        <v>1326</v>
      </c>
      <c r="G96" s="5" t="s">
        <v>934</v>
      </c>
      <c r="H96" s="9"/>
      <c r="I96" s="14" t="s">
        <v>1168</v>
      </c>
      <c r="J96" s="14" t="s">
        <v>1071</v>
      </c>
      <c r="K96" s="14" t="s">
        <v>1095</v>
      </c>
      <c r="L96" s="14" t="s">
        <v>1127</v>
      </c>
      <c r="M96" s="9"/>
      <c r="N96" s="14"/>
      <c r="O96" s="15"/>
      <c r="P96" s="15"/>
      <c r="Q96" s="15"/>
      <c r="R96" s="15"/>
      <c r="S96" s="15"/>
      <c r="T96" s="15"/>
      <c r="U96" s="15"/>
      <c r="V96" s="15"/>
      <c r="W96" s="15"/>
      <c r="X96" s="15"/>
      <c r="Y96" s="15"/>
      <c r="Z96" s="15"/>
      <c r="AA96" s="15"/>
      <c r="AB96" s="15"/>
      <c r="AC96" s="15"/>
      <c r="AD96" s="15"/>
      <c r="AE96" s="15"/>
      <c r="AF96" s="15"/>
    </row>
    <row r="97" spans="1:32" ht="13.5" customHeight="1">
      <c r="A97" s="9">
        <v>2</v>
      </c>
      <c r="B97" s="109">
        <v>45145</v>
      </c>
      <c r="C97" s="5" t="s">
        <v>1684</v>
      </c>
      <c r="D97" s="116" t="s">
        <v>1145</v>
      </c>
      <c r="E97" s="5" t="s">
        <v>1196</v>
      </c>
      <c r="F97" s="5" t="s">
        <v>1171</v>
      </c>
      <c r="G97" s="5" t="s">
        <v>376</v>
      </c>
      <c r="H97" s="9">
        <v>10</v>
      </c>
      <c r="I97" s="14" t="s">
        <v>1114</v>
      </c>
      <c r="J97" s="14" t="s">
        <v>1073</v>
      </c>
      <c r="K97" s="14" t="s">
        <v>1095</v>
      </c>
      <c r="L97" s="14" t="s">
        <v>1119</v>
      </c>
      <c r="M97" s="9"/>
      <c r="N97" s="14"/>
      <c r="O97" s="15"/>
      <c r="P97" s="15"/>
      <c r="Q97" s="15"/>
      <c r="R97" s="15"/>
      <c r="S97" s="15"/>
      <c r="T97" s="15"/>
      <c r="U97" s="15"/>
      <c r="V97" s="15"/>
      <c r="W97" s="15"/>
      <c r="X97" s="15"/>
      <c r="Y97" s="15"/>
      <c r="Z97" s="15"/>
      <c r="AA97" s="15"/>
      <c r="AB97" s="15"/>
      <c r="AC97" s="15"/>
      <c r="AD97" s="15"/>
      <c r="AE97" s="15"/>
      <c r="AF97" s="15"/>
    </row>
    <row r="98" spans="1:32" ht="13.5" customHeight="1">
      <c r="A98" s="9">
        <v>3</v>
      </c>
      <c r="B98" s="109">
        <v>45145</v>
      </c>
      <c r="C98" s="5" t="s">
        <v>1684</v>
      </c>
      <c r="D98" s="116" t="s">
        <v>1145</v>
      </c>
      <c r="E98" s="5" t="s">
        <v>1196</v>
      </c>
      <c r="F98" s="5" t="s">
        <v>1171</v>
      </c>
      <c r="G98" s="5" t="s">
        <v>376</v>
      </c>
      <c r="H98" s="9"/>
      <c r="I98" s="14" t="s">
        <v>1148</v>
      </c>
      <c r="J98" s="14" t="s">
        <v>1073</v>
      </c>
      <c r="K98" s="14" t="s">
        <v>1095</v>
      </c>
      <c r="L98" s="14" t="s">
        <v>1119</v>
      </c>
      <c r="M98" s="9"/>
      <c r="N98" s="14"/>
      <c r="O98" s="15"/>
      <c r="P98" s="15"/>
      <c r="Q98" s="15"/>
      <c r="R98" s="15"/>
      <c r="S98" s="15"/>
      <c r="T98" s="15"/>
      <c r="U98" s="15"/>
      <c r="V98" s="15"/>
      <c r="W98" s="15"/>
      <c r="X98" s="15"/>
      <c r="Y98" s="15"/>
      <c r="Z98" s="15"/>
      <c r="AA98" s="15"/>
      <c r="AB98" s="15"/>
      <c r="AC98" s="15"/>
      <c r="AD98" s="15"/>
      <c r="AE98" s="15"/>
      <c r="AF98" s="15"/>
    </row>
    <row r="99" spans="1:32" ht="13.5" customHeight="1">
      <c r="A99" s="9">
        <v>2</v>
      </c>
      <c r="B99" s="109">
        <v>45145</v>
      </c>
      <c r="C99" s="5" t="s">
        <v>1683</v>
      </c>
      <c r="D99" s="116" t="s">
        <v>1145</v>
      </c>
      <c r="E99" s="5" t="s">
        <v>1161</v>
      </c>
      <c r="F99" s="5" t="s">
        <v>1162</v>
      </c>
      <c r="G99" s="5" t="s">
        <v>934</v>
      </c>
      <c r="H99" s="9">
        <v>60</v>
      </c>
      <c r="I99" s="14" t="s">
        <v>1148</v>
      </c>
      <c r="J99" s="14" t="s">
        <v>1073</v>
      </c>
      <c r="K99" s="14" t="s">
        <v>1095</v>
      </c>
      <c r="L99" s="14" t="s">
        <v>1143</v>
      </c>
      <c r="M99" s="9"/>
      <c r="N99" s="14"/>
      <c r="O99" s="15"/>
      <c r="P99" s="15"/>
      <c r="Q99" s="15"/>
      <c r="R99" s="15"/>
      <c r="S99" s="15"/>
      <c r="T99" s="15"/>
      <c r="U99" s="15"/>
      <c r="V99" s="15"/>
      <c r="W99" s="15"/>
      <c r="X99" s="15"/>
      <c r="Y99" s="15"/>
      <c r="Z99" s="15"/>
      <c r="AA99" s="15"/>
      <c r="AB99" s="15"/>
      <c r="AC99" s="15"/>
      <c r="AD99" s="15"/>
      <c r="AE99" s="15"/>
      <c r="AF99" s="15"/>
    </row>
    <row r="100" spans="1:32" ht="13.5" customHeight="1">
      <c r="A100" s="9">
        <v>3</v>
      </c>
      <c r="B100" s="109">
        <v>45145</v>
      </c>
      <c r="C100" s="5" t="s">
        <v>1683</v>
      </c>
      <c r="D100" s="116" t="s">
        <v>1145</v>
      </c>
      <c r="E100" s="5" t="s">
        <v>1496</v>
      </c>
      <c r="F100" s="5" t="s">
        <v>1497</v>
      </c>
      <c r="G100" s="5" t="s">
        <v>284</v>
      </c>
      <c r="H100" s="9">
        <v>14</v>
      </c>
      <c r="I100" s="14" t="s">
        <v>1168</v>
      </c>
      <c r="J100" s="14" t="s">
        <v>1073</v>
      </c>
      <c r="K100" s="14" t="s">
        <v>1095</v>
      </c>
      <c r="L100" s="14" t="s">
        <v>1143</v>
      </c>
      <c r="M100" s="9"/>
      <c r="N100" s="14"/>
      <c r="O100" s="15"/>
      <c r="P100" s="15"/>
      <c r="Q100" s="15"/>
      <c r="R100" s="15"/>
      <c r="S100" s="15"/>
      <c r="T100" s="15"/>
      <c r="U100" s="15"/>
      <c r="V100" s="15"/>
      <c r="W100" s="15"/>
      <c r="X100" s="15"/>
      <c r="Y100" s="15"/>
      <c r="Z100" s="15"/>
      <c r="AA100" s="15"/>
      <c r="AB100" s="15"/>
      <c r="AC100" s="15"/>
      <c r="AD100" s="15"/>
      <c r="AE100" s="15"/>
      <c r="AF100" s="15"/>
    </row>
    <row r="101" spans="1:32" ht="13.5" customHeight="1">
      <c r="A101" s="9">
        <v>4</v>
      </c>
      <c r="B101" s="109">
        <v>45145</v>
      </c>
      <c r="C101" s="5" t="s">
        <v>1683</v>
      </c>
      <c r="D101" s="116" t="s">
        <v>1145</v>
      </c>
      <c r="E101" s="5" t="s">
        <v>1538</v>
      </c>
      <c r="F101" s="5" t="s">
        <v>1539</v>
      </c>
      <c r="G101" s="5" t="s">
        <v>326</v>
      </c>
      <c r="H101" s="9">
        <v>12</v>
      </c>
      <c r="I101" s="14" t="s">
        <v>1170</v>
      </c>
      <c r="J101" s="14" t="s">
        <v>1073</v>
      </c>
      <c r="K101" s="14" t="s">
        <v>1095</v>
      </c>
      <c r="L101" s="14" t="s">
        <v>1127</v>
      </c>
      <c r="M101" s="9"/>
      <c r="N101" s="14"/>
      <c r="O101" s="15"/>
      <c r="P101" s="15"/>
      <c r="Q101" s="15"/>
      <c r="R101" s="15"/>
      <c r="S101" s="15"/>
      <c r="T101" s="15"/>
      <c r="U101" s="15"/>
      <c r="V101" s="15"/>
      <c r="W101" s="15"/>
      <c r="X101" s="15"/>
      <c r="Y101" s="15"/>
      <c r="Z101" s="15"/>
      <c r="AA101" s="15"/>
      <c r="AB101" s="15"/>
      <c r="AC101" s="15"/>
      <c r="AD101" s="15"/>
      <c r="AE101" s="15"/>
      <c r="AF101" s="15"/>
    </row>
    <row r="102" spans="1:32" ht="13.5" customHeight="1">
      <c r="A102" s="9">
        <v>4</v>
      </c>
      <c r="B102" s="109">
        <v>45145</v>
      </c>
      <c r="C102" s="5" t="s">
        <v>1683</v>
      </c>
      <c r="D102" s="116" t="s">
        <v>1145</v>
      </c>
      <c r="E102" s="17" t="s">
        <v>1467</v>
      </c>
      <c r="F102" s="17" t="s">
        <v>1468</v>
      </c>
      <c r="G102" s="19" t="s">
        <v>343</v>
      </c>
      <c r="H102" s="9">
        <v>9</v>
      </c>
      <c r="I102" s="14" t="s">
        <v>1168</v>
      </c>
      <c r="J102" s="14" t="s">
        <v>1073</v>
      </c>
      <c r="K102" s="14" t="s">
        <v>1095</v>
      </c>
      <c r="L102" s="14" t="s">
        <v>1165</v>
      </c>
      <c r="M102" s="9"/>
      <c r="N102" s="14"/>
      <c r="O102" s="15"/>
      <c r="P102" s="15"/>
      <c r="Q102" s="15"/>
      <c r="R102" s="15"/>
      <c r="S102" s="15"/>
      <c r="T102" s="15"/>
      <c r="U102" s="15"/>
      <c r="V102" s="15"/>
      <c r="W102" s="15"/>
      <c r="X102" s="15"/>
      <c r="Y102" s="15"/>
      <c r="Z102" s="15"/>
      <c r="AA102" s="15"/>
      <c r="AB102" s="15"/>
      <c r="AC102" s="15"/>
      <c r="AD102" s="15"/>
      <c r="AE102" s="15"/>
      <c r="AF102" s="15"/>
    </row>
    <row r="103" spans="1:32" ht="13.5" customHeight="1">
      <c r="A103" s="9">
        <v>3</v>
      </c>
      <c r="B103" s="109">
        <v>45145</v>
      </c>
      <c r="C103" s="5" t="s">
        <v>1683</v>
      </c>
      <c r="D103" s="116" t="s">
        <v>1145</v>
      </c>
      <c r="E103" s="5" t="s">
        <v>1359</v>
      </c>
      <c r="F103" s="5" t="s">
        <v>1360</v>
      </c>
      <c r="G103" s="5" t="s">
        <v>112</v>
      </c>
      <c r="H103" s="9">
        <v>47</v>
      </c>
      <c r="I103" s="14" t="s">
        <v>1170</v>
      </c>
      <c r="J103" s="14" t="s">
        <v>1073</v>
      </c>
      <c r="K103" s="14" t="s">
        <v>1095</v>
      </c>
      <c r="L103" s="14" t="s">
        <v>1108</v>
      </c>
      <c r="M103" s="9"/>
      <c r="N103" s="14"/>
      <c r="O103" s="15"/>
      <c r="P103" s="15"/>
      <c r="Q103" s="15"/>
      <c r="R103" s="15"/>
      <c r="S103" s="15"/>
      <c r="T103" s="15"/>
      <c r="U103" s="15"/>
      <c r="V103" s="15"/>
      <c r="W103" s="15"/>
      <c r="X103" s="15"/>
      <c r="Y103" s="15"/>
      <c r="Z103" s="15"/>
      <c r="AA103" s="15"/>
      <c r="AB103" s="15"/>
      <c r="AC103" s="15"/>
      <c r="AD103" s="15"/>
      <c r="AE103" s="15"/>
      <c r="AF103" s="15"/>
    </row>
    <row r="104" spans="1:32" ht="13.5" customHeight="1">
      <c r="A104" s="9">
        <v>2</v>
      </c>
      <c r="B104" s="109">
        <v>45145</v>
      </c>
      <c r="C104" s="5" t="s">
        <v>1682</v>
      </c>
      <c r="D104" s="116" t="s">
        <v>1145</v>
      </c>
      <c r="E104" s="5" t="s">
        <v>1464</v>
      </c>
      <c r="F104" s="5" t="s">
        <v>1239</v>
      </c>
      <c r="G104" s="5" t="s">
        <v>934</v>
      </c>
      <c r="H104" s="9">
        <v>279</v>
      </c>
      <c r="I104" s="14" t="s">
        <v>1114</v>
      </c>
      <c r="J104" s="14" t="s">
        <v>1073</v>
      </c>
      <c r="K104" s="14" t="s">
        <v>1095</v>
      </c>
      <c r="L104" s="14" t="s">
        <v>1165</v>
      </c>
      <c r="M104" s="9"/>
      <c r="N104" s="14"/>
      <c r="O104" s="15"/>
      <c r="P104" s="15"/>
      <c r="Q104" s="15"/>
      <c r="R104" s="15"/>
      <c r="S104" s="15"/>
      <c r="T104" s="15"/>
      <c r="U104" s="15"/>
      <c r="V104" s="15"/>
      <c r="W104" s="15"/>
      <c r="X104" s="15"/>
      <c r="Y104" s="15"/>
      <c r="Z104" s="15"/>
      <c r="AA104" s="15"/>
      <c r="AB104" s="15"/>
      <c r="AC104" s="15"/>
      <c r="AD104" s="15"/>
      <c r="AE104" s="15"/>
      <c r="AF104" s="15"/>
    </row>
    <row r="105" spans="1:32" ht="13.5" customHeight="1">
      <c r="A105" s="9">
        <v>5</v>
      </c>
      <c r="B105" s="109">
        <v>45145</v>
      </c>
      <c r="C105" s="5" t="s">
        <v>1682</v>
      </c>
      <c r="D105" s="116" t="s">
        <v>1145</v>
      </c>
      <c r="E105" s="5" t="s">
        <v>1249</v>
      </c>
      <c r="F105" s="5" t="s">
        <v>1183</v>
      </c>
      <c r="G105" s="5" t="s">
        <v>1042</v>
      </c>
      <c r="H105" s="9"/>
      <c r="I105" s="14" t="s">
        <v>1170</v>
      </c>
      <c r="J105" s="14" t="s">
        <v>1073</v>
      </c>
      <c r="K105" s="14" t="s">
        <v>1095</v>
      </c>
      <c r="L105" s="14" t="s">
        <v>1090</v>
      </c>
      <c r="M105" s="9"/>
      <c r="N105" s="14"/>
      <c r="O105" s="15"/>
      <c r="P105" s="15"/>
      <c r="Q105" s="15"/>
      <c r="R105" s="15"/>
      <c r="S105" s="15"/>
      <c r="T105" s="15"/>
      <c r="U105" s="15"/>
      <c r="V105" s="15"/>
      <c r="W105" s="15"/>
      <c r="X105" s="15"/>
      <c r="Y105" s="15"/>
      <c r="Z105" s="15"/>
      <c r="AA105" s="15"/>
      <c r="AB105" s="15"/>
      <c r="AC105" s="15"/>
      <c r="AD105" s="15"/>
      <c r="AE105" s="15"/>
      <c r="AF105" s="15"/>
    </row>
    <row r="106" spans="1:32" ht="13.5" customHeight="1">
      <c r="A106" s="9">
        <v>5</v>
      </c>
      <c r="B106" s="109">
        <v>45145</v>
      </c>
      <c r="C106" s="5" t="s">
        <v>1682</v>
      </c>
      <c r="D106" s="116" t="s">
        <v>1145</v>
      </c>
      <c r="E106" s="5" t="s">
        <v>1249</v>
      </c>
      <c r="F106" s="5" t="s">
        <v>1183</v>
      </c>
      <c r="G106" s="5" t="s">
        <v>1042</v>
      </c>
      <c r="H106" s="9">
        <v>38</v>
      </c>
      <c r="I106" s="14" t="s">
        <v>1114</v>
      </c>
      <c r="J106" s="14" t="s">
        <v>1073</v>
      </c>
      <c r="K106" s="14" t="s">
        <v>1095</v>
      </c>
      <c r="L106" s="14" t="s">
        <v>1090</v>
      </c>
      <c r="M106" s="9"/>
      <c r="N106" s="14"/>
      <c r="O106" s="15"/>
      <c r="P106" s="15"/>
      <c r="Q106" s="15"/>
      <c r="R106" s="15"/>
      <c r="S106" s="15"/>
      <c r="T106" s="15"/>
      <c r="U106" s="15"/>
      <c r="V106" s="15"/>
      <c r="W106" s="15"/>
      <c r="X106" s="15"/>
      <c r="Y106" s="15"/>
      <c r="Z106" s="15"/>
      <c r="AA106" s="15"/>
      <c r="AB106" s="15"/>
      <c r="AC106" s="15"/>
      <c r="AD106" s="15"/>
      <c r="AE106" s="15"/>
      <c r="AF106" s="15"/>
    </row>
    <row r="107" spans="1:32" ht="13.5" customHeight="1">
      <c r="A107" s="9">
        <v>5</v>
      </c>
      <c r="B107" s="109">
        <v>45145</v>
      </c>
      <c r="C107" s="5" t="s">
        <v>1682</v>
      </c>
      <c r="D107" s="116" t="s">
        <v>1145</v>
      </c>
      <c r="E107" s="5" t="s">
        <v>1249</v>
      </c>
      <c r="F107" s="5" t="s">
        <v>1183</v>
      </c>
      <c r="G107" s="5" t="s">
        <v>1042</v>
      </c>
      <c r="H107" s="9"/>
      <c r="I107" s="14" t="s">
        <v>1148</v>
      </c>
      <c r="J107" s="14" t="s">
        <v>1073</v>
      </c>
      <c r="K107" s="14" t="s">
        <v>1095</v>
      </c>
      <c r="L107" s="14" t="s">
        <v>1090</v>
      </c>
      <c r="M107" s="9"/>
      <c r="N107" s="14"/>
      <c r="O107" s="15"/>
      <c r="P107" s="15"/>
      <c r="Q107" s="15"/>
      <c r="R107" s="15"/>
      <c r="S107" s="15"/>
      <c r="T107" s="15"/>
      <c r="U107" s="15"/>
      <c r="V107" s="15"/>
      <c r="W107" s="15"/>
      <c r="X107" s="15"/>
      <c r="Y107" s="15"/>
      <c r="Z107" s="15"/>
      <c r="AA107" s="15"/>
      <c r="AB107" s="15"/>
      <c r="AC107" s="15"/>
      <c r="AD107" s="15"/>
      <c r="AE107" s="15"/>
      <c r="AF107" s="15"/>
    </row>
    <row r="108" spans="1:32" ht="13.5" customHeight="1">
      <c r="A108" s="9">
        <v>5</v>
      </c>
      <c r="B108" s="109">
        <v>45145</v>
      </c>
      <c r="C108" s="5" t="s">
        <v>1682</v>
      </c>
      <c r="D108" s="116" t="s">
        <v>1145</v>
      </c>
      <c r="E108" s="5" t="s">
        <v>1249</v>
      </c>
      <c r="F108" s="5" t="s">
        <v>1183</v>
      </c>
      <c r="G108" s="5" t="s">
        <v>1042</v>
      </c>
      <c r="H108" s="9"/>
      <c r="I108" s="14" t="s">
        <v>1168</v>
      </c>
      <c r="J108" s="14" t="s">
        <v>1073</v>
      </c>
      <c r="K108" s="14" t="s">
        <v>1095</v>
      </c>
      <c r="L108" s="14" t="s">
        <v>1090</v>
      </c>
      <c r="M108" s="9"/>
      <c r="N108" s="14"/>
      <c r="O108" s="15"/>
      <c r="P108" s="15"/>
      <c r="Q108" s="15"/>
      <c r="R108" s="15"/>
      <c r="S108" s="15"/>
      <c r="T108" s="15"/>
      <c r="U108" s="15"/>
      <c r="V108" s="15"/>
      <c r="W108" s="15"/>
      <c r="X108" s="15"/>
      <c r="Y108" s="15"/>
      <c r="Z108" s="15"/>
      <c r="AA108" s="15"/>
      <c r="AB108" s="15"/>
      <c r="AC108" s="15"/>
      <c r="AD108" s="15"/>
      <c r="AE108" s="15"/>
      <c r="AF108" s="15"/>
    </row>
    <row r="109" spans="1:32" ht="13.5" customHeight="1">
      <c r="A109" s="9">
        <v>2</v>
      </c>
      <c r="B109" s="109">
        <v>45145</v>
      </c>
      <c r="C109" s="125" t="s">
        <v>1682</v>
      </c>
      <c r="D109" s="116" t="s">
        <v>1145</v>
      </c>
      <c r="E109" s="5" t="s">
        <v>1156</v>
      </c>
      <c r="F109" s="5" t="s">
        <v>1157</v>
      </c>
      <c r="G109" s="5" t="s">
        <v>1037</v>
      </c>
      <c r="H109" s="9"/>
      <c r="I109" s="14" t="s">
        <v>1170</v>
      </c>
      <c r="J109" s="14" t="s">
        <v>1073</v>
      </c>
      <c r="K109" s="14" t="s">
        <v>1095</v>
      </c>
      <c r="L109" s="14" t="s">
        <v>1121</v>
      </c>
      <c r="M109" s="9"/>
      <c r="N109" s="14"/>
      <c r="O109" s="15"/>
      <c r="P109" s="15"/>
      <c r="Q109" s="15"/>
      <c r="R109" s="15"/>
      <c r="S109" s="15"/>
      <c r="T109" s="15"/>
      <c r="U109" s="15"/>
      <c r="V109" s="15"/>
      <c r="W109" s="15"/>
      <c r="X109" s="15"/>
      <c r="Y109" s="15"/>
      <c r="Z109" s="15"/>
      <c r="AA109" s="15"/>
      <c r="AB109" s="15"/>
      <c r="AC109" s="15"/>
      <c r="AD109" s="15"/>
      <c r="AE109" s="15"/>
      <c r="AF109" s="15"/>
    </row>
    <row r="110" spans="1:32" ht="13.5" customHeight="1">
      <c r="A110" s="9">
        <v>4</v>
      </c>
      <c r="B110" s="109">
        <v>45145</v>
      </c>
      <c r="C110" s="125" t="s">
        <v>1682</v>
      </c>
      <c r="D110" s="116" t="s">
        <v>1145</v>
      </c>
      <c r="E110" s="5" t="s">
        <v>1156</v>
      </c>
      <c r="F110" s="5" t="s">
        <v>1157</v>
      </c>
      <c r="G110" s="5" t="s">
        <v>1037</v>
      </c>
      <c r="H110" s="9">
        <v>31</v>
      </c>
      <c r="I110" s="14" t="s">
        <v>1114</v>
      </c>
      <c r="J110" s="14" t="s">
        <v>1073</v>
      </c>
      <c r="K110" s="14" t="s">
        <v>1095</v>
      </c>
      <c r="L110" s="14" t="s">
        <v>1121</v>
      </c>
      <c r="M110" s="9"/>
      <c r="N110" s="14"/>
      <c r="O110" s="15"/>
      <c r="P110" s="15"/>
      <c r="Q110" s="15"/>
      <c r="R110" s="15"/>
      <c r="S110" s="15"/>
      <c r="T110" s="15"/>
      <c r="U110" s="15"/>
      <c r="V110" s="15"/>
      <c r="W110" s="15"/>
      <c r="X110" s="15"/>
      <c r="Y110" s="15"/>
      <c r="Z110" s="15"/>
      <c r="AA110" s="15"/>
      <c r="AB110" s="15"/>
      <c r="AC110" s="15"/>
      <c r="AD110" s="15"/>
      <c r="AE110" s="15"/>
      <c r="AF110" s="15"/>
    </row>
    <row r="111" spans="1:32" ht="13.5" customHeight="1">
      <c r="A111" s="9">
        <v>1</v>
      </c>
      <c r="B111" s="109">
        <v>45145</v>
      </c>
      <c r="C111" s="125" t="s">
        <v>1682</v>
      </c>
      <c r="D111" s="116" t="s">
        <v>1145</v>
      </c>
      <c r="E111" s="5" t="s">
        <v>1156</v>
      </c>
      <c r="F111" s="5" t="s">
        <v>1157</v>
      </c>
      <c r="G111" s="5" t="s">
        <v>1037</v>
      </c>
      <c r="H111" s="9"/>
      <c r="I111" s="14" t="s">
        <v>1148</v>
      </c>
      <c r="J111" s="14" t="s">
        <v>1073</v>
      </c>
      <c r="K111" s="14" t="s">
        <v>1095</v>
      </c>
      <c r="L111" s="14" t="s">
        <v>1121</v>
      </c>
      <c r="M111" s="9"/>
      <c r="N111" s="14"/>
      <c r="O111" s="15"/>
      <c r="P111" s="15"/>
      <c r="Q111" s="15"/>
      <c r="R111" s="15"/>
      <c r="S111" s="15"/>
      <c r="T111" s="15"/>
      <c r="U111" s="15"/>
      <c r="V111" s="15"/>
      <c r="W111" s="15"/>
      <c r="X111" s="15"/>
      <c r="Y111" s="15"/>
      <c r="Z111" s="15"/>
      <c r="AA111" s="15"/>
      <c r="AB111" s="15"/>
      <c r="AC111" s="15"/>
      <c r="AD111" s="15"/>
      <c r="AE111" s="15"/>
      <c r="AF111" s="15"/>
    </row>
    <row r="112" spans="1:32" ht="13.5" customHeight="1">
      <c r="A112" s="9">
        <v>4</v>
      </c>
      <c r="B112" s="109">
        <v>45145</v>
      </c>
      <c r="C112" s="125" t="s">
        <v>1682</v>
      </c>
      <c r="D112" s="116" t="s">
        <v>1145</v>
      </c>
      <c r="E112" s="5" t="s">
        <v>1156</v>
      </c>
      <c r="F112" s="5" t="s">
        <v>1157</v>
      </c>
      <c r="G112" s="5" t="s">
        <v>1037</v>
      </c>
      <c r="H112" s="9"/>
      <c r="I112" s="14" t="s">
        <v>1168</v>
      </c>
      <c r="J112" s="14" t="s">
        <v>1073</v>
      </c>
      <c r="K112" s="14" t="s">
        <v>1095</v>
      </c>
      <c r="L112" s="14" t="s">
        <v>1121</v>
      </c>
      <c r="M112" s="9"/>
      <c r="N112" s="14"/>
      <c r="O112" s="15"/>
      <c r="P112" s="15"/>
      <c r="Q112" s="15"/>
      <c r="R112" s="15"/>
      <c r="S112" s="15"/>
      <c r="T112" s="15"/>
      <c r="U112" s="15"/>
      <c r="V112" s="15"/>
      <c r="W112" s="15"/>
      <c r="X112" s="15"/>
      <c r="Y112" s="15"/>
      <c r="Z112" s="15"/>
      <c r="AA112" s="15"/>
      <c r="AB112" s="15"/>
      <c r="AC112" s="15"/>
      <c r="AD112" s="15"/>
      <c r="AE112" s="15"/>
      <c r="AF112" s="15"/>
    </row>
    <row r="113" spans="1:32">
      <c r="A113" s="111" t="s">
        <v>1077</v>
      </c>
      <c r="B113" s="112" t="s">
        <v>1078</v>
      </c>
      <c r="C113" s="113" t="s">
        <v>1079</v>
      </c>
      <c r="D113" s="114" t="s">
        <v>1080</v>
      </c>
      <c r="E113" s="131" t="s">
        <v>1686</v>
      </c>
      <c r="F113" s="113" t="s">
        <v>1081</v>
      </c>
      <c r="G113" s="113" t="s">
        <v>1813</v>
      </c>
      <c r="H113" s="115" t="s">
        <v>1082</v>
      </c>
      <c r="I113" s="114" t="s">
        <v>1083</v>
      </c>
      <c r="J113" s="114" t="s">
        <v>1084</v>
      </c>
      <c r="K113" s="114" t="s">
        <v>1085</v>
      </c>
      <c r="L113" s="114" t="s">
        <v>1680</v>
      </c>
      <c r="M113" s="114" t="s">
        <v>1086</v>
      </c>
      <c r="N113" s="114" t="s">
        <v>1087</v>
      </c>
      <c r="O113" s="13"/>
      <c r="P113" s="13"/>
      <c r="Q113" s="13"/>
      <c r="R113" s="13"/>
      <c r="S113" s="13"/>
      <c r="T113" s="13"/>
      <c r="U113" s="13"/>
      <c r="V113" s="13"/>
      <c r="W113" s="13"/>
      <c r="X113" s="13"/>
      <c r="Y113" s="13"/>
      <c r="Z113" s="13"/>
      <c r="AA113" s="13"/>
      <c r="AB113" s="13"/>
      <c r="AC113" s="13"/>
    </row>
    <row r="114" spans="1:32" ht="13.5" customHeight="1">
      <c r="A114" s="9">
        <v>2</v>
      </c>
      <c r="B114" s="109">
        <v>45146</v>
      </c>
      <c r="C114" s="5" t="s">
        <v>1684</v>
      </c>
      <c r="D114" s="116" t="s">
        <v>1145</v>
      </c>
      <c r="E114" s="5" t="s">
        <v>1256</v>
      </c>
      <c r="F114" s="5" t="s">
        <v>1257</v>
      </c>
      <c r="G114" s="5" t="s">
        <v>934</v>
      </c>
      <c r="H114" s="9">
        <v>15</v>
      </c>
      <c r="I114" s="14" t="s">
        <v>1148</v>
      </c>
      <c r="J114" s="14" t="s">
        <v>1073</v>
      </c>
      <c r="K114" s="14" t="s">
        <v>1095</v>
      </c>
      <c r="L114" s="14" t="s">
        <v>1090</v>
      </c>
      <c r="M114" s="9"/>
      <c r="N114" s="14"/>
      <c r="O114" s="15"/>
      <c r="P114" s="15"/>
      <c r="Q114" s="15"/>
      <c r="R114" s="15"/>
      <c r="S114" s="15"/>
      <c r="T114" s="15"/>
      <c r="U114" s="15"/>
      <c r="V114" s="15"/>
      <c r="W114" s="15"/>
      <c r="X114" s="15"/>
      <c r="Y114" s="15"/>
      <c r="Z114" s="15"/>
      <c r="AA114" s="15"/>
      <c r="AB114" s="15"/>
      <c r="AC114" s="15"/>
      <c r="AD114" s="15"/>
      <c r="AE114" s="15"/>
      <c r="AF114" s="15"/>
    </row>
    <row r="115" spans="1:32" ht="13.5" customHeight="1">
      <c r="A115" s="9">
        <v>2</v>
      </c>
      <c r="B115" s="109">
        <v>45146</v>
      </c>
      <c r="C115" s="5" t="s">
        <v>1684</v>
      </c>
      <c r="D115" s="116" t="s">
        <v>1145</v>
      </c>
      <c r="E115" s="5" t="s">
        <v>1343</v>
      </c>
      <c r="F115" s="5" t="s">
        <v>1344</v>
      </c>
      <c r="G115" s="5" t="s">
        <v>112</v>
      </c>
      <c r="H115" s="9">
        <v>15</v>
      </c>
      <c r="I115" s="14" t="s">
        <v>1114</v>
      </c>
      <c r="J115" s="14" t="s">
        <v>1073</v>
      </c>
      <c r="K115" s="14" t="s">
        <v>1095</v>
      </c>
      <c r="L115" s="14" t="s">
        <v>1172</v>
      </c>
      <c r="M115" s="9"/>
      <c r="N115" s="14"/>
      <c r="O115" s="15"/>
      <c r="P115" s="15"/>
      <c r="Q115" s="15"/>
      <c r="R115" s="15"/>
      <c r="S115" s="15"/>
      <c r="T115" s="15"/>
      <c r="U115" s="15"/>
      <c r="V115" s="15"/>
      <c r="W115" s="15"/>
      <c r="X115" s="15"/>
      <c r="Y115" s="15"/>
      <c r="Z115" s="15"/>
      <c r="AA115" s="15"/>
      <c r="AB115" s="15"/>
      <c r="AC115" s="15"/>
      <c r="AD115" s="15"/>
      <c r="AE115" s="15"/>
      <c r="AF115" s="15"/>
    </row>
    <row r="116" spans="1:32" ht="13.5" customHeight="1">
      <c r="A116" s="9">
        <v>2</v>
      </c>
      <c r="B116" s="109">
        <v>45146</v>
      </c>
      <c r="C116" s="5" t="s">
        <v>1684</v>
      </c>
      <c r="D116" s="116" t="s">
        <v>1145</v>
      </c>
      <c r="E116" s="5" t="s">
        <v>1343</v>
      </c>
      <c r="F116" s="5" t="s">
        <v>1344</v>
      </c>
      <c r="G116" s="5" t="s">
        <v>112</v>
      </c>
      <c r="H116" s="9"/>
      <c r="I116" s="14" t="s">
        <v>1148</v>
      </c>
      <c r="J116" s="14" t="s">
        <v>1073</v>
      </c>
      <c r="K116" s="14" t="s">
        <v>1095</v>
      </c>
      <c r="L116" s="14" t="s">
        <v>1172</v>
      </c>
      <c r="M116" s="9"/>
      <c r="N116" s="14"/>
      <c r="O116" s="15"/>
      <c r="P116" s="15"/>
      <c r="Q116" s="15"/>
      <c r="R116" s="15"/>
      <c r="S116" s="15"/>
      <c r="T116" s="15"/>
      <c r="U116" s="15"/>
      <c r="V116" s="15"/>
      <c r="W116" s="15"/>
      <c r="X116" s="15"/>
      <c r="Y116" s="15"/>
      <c r="Z116" s="15"/>
      <c r="AA116" s="15"/>
      <c r="AB116" s="15"/>
      <c r="AC116" s="15"/>
      <c r="AD116" s="15"/>
      <c r="AE116" s="15"/>
      <c r="AF116" s="15"/>
    </row>
    <row r="117" spans="1:32" ht="13.5" customHeight="1">
      <c r="A117" s="9">
        <v>2</v>
      </c>
      <c r="B117" s="109">
        <v>45146</v>
      </c>
      <c r="C117" s="5" t="s">
        <v>1684</v>
      </c>
      <c r="D117" s="116" t="s">
        <v>1145</v>
      </c>
      <c r="E117" s="5" t="s">
        <v>1343</v>
      </c>
      <c r="F117" s="5" t="s">
        <v>1344</v>
      </c>
      <c r="G117" s="5" t="s">
        <v>112</v>
      </c>
      <c r="H117" s="9"/>
      <c r="I117" s="14" t="s">
        <v>1168</v>
      </c>
      <c r="J117" s="14" t="s">
        <v>1073</v>
      </c>
      <c r="K117" s="14" t="s">
        <v>1095</v>
      </c>
      <c r="L117" s="14" t="s">
        <v>1172</v>
      </c>
      <c r="M117" s="9"/>
      <c r="N117" s="14"/>
      <c r="O117" s="15"/>
      <c r="P117" s="15"/>
      <c r="Q117" s="15"/>
      <c r="R117" s="15"/>
      <c r="S117" s="15"/>
      <c r="T117" s="15"/>
      <c r="U117" s="15"/>
      <c r="V117" s="15"/>
      <c r="W117" s="15"/>
      <c r="X117" s="15"/>
      <c r="Y117" s="15"/>
      <c r="Z117" s="15"/>
      <c r="AA117" s="15"/>
      <c r="AB117" s="15"/>
      <c r="AC117" s="15"/>
      <c r="AD117" s="15"/>
      <c r="AE117" s="15"/>
      <c r="AF117" s="15"/>
    </row>
    <row r="118" spans="1:32" ht="13.5" customHeight="1">
      <c r="A118" s="9">
        <v>2</v>
      </c>
      <c r="B118" s="109">
        <v>45146</v>
      </c>
      <c r="C118" s="5" t="s">
        <v>1684</v>
      </c>
      <c r="D118" s="116" t="s">
        <v>1145</v>
      </c>
      <c r="E118" s="5" t="s">
        <v>1343</v>
      </c>
      <c r="F118" s="5" t="s">
        <v>1344</v>
      </c>
      <c r="G118" s="5" t="s">
        <v>112</v>
      </c>
      <c r="H118" s="9"/>
      <c r="I118" s="14" t="s">
        <v>1170</v>
      </c>
      <c r="J118" s="14" t="s">
        <v>1073</v>
      </c>
      <c r="K118" s="14" t="s">
        <v>1095</v>
      </c>
      <c r="L118" s="14" t="s">
        <v>1172</v>
      </c>
      <c r="M118" s="9"/>
      <c r="N118" s="14"/>
      <c r="O118" s="15"/>
      <c r="P118" s="15"/>
      <c r="Q118" s="15"/>
      <c r="R118" s="15"/>
      <c r="S118" s="15"/>
      <c r="T118" s="15"/>
      <c r="U118" s="15"/>
      <c r="V118" s="15"/>
      <c r="W118" s="15"/>
      <c r="X118" s="15"/>
      <c r="Y118" s="15"/>
      <c r="Z118" s="15"/>
      <c r="AA118" s="15"/>
      <c r="AB118" s="15"/>
      <c r="AC118" s="15"/>
      <c r="AD118" s="15"/>
      <c r="AE118" s="15"/>
      <c r="AF118" s="15"/>
    </row>
    <row r="119" spans="1:32" ht="13.5" customHeight="1">
      <c r="A119" s="9">
        <v>3</v>
      </c>
      <c r="B119" s="109">
        <v>45146</v>
      </c>
      <c r="C119" s="5" t="s">
        <v>1684</v>
      </c>
      <c r="D119" s="116" t="s">
        <v>1145</v>
      </c>
      <c r="E119" s="5" t="s">
        <v>1334</v>
      </c>
      <c r="F119" s="5" t="s">
        <v>1335</v>
      </c>
      <c r="G119" s="5" t="s">
        <v>100</v>
      </c>
      <c r="H119" s="9"/>
      <c r="I119" s="14" t="s">
        <v>1170</v>
      </c>
      <c r="J119" s="14" t="s">
        <v>1073</v>
      </c>
      <c r="K119" s="14" t="s">
        <v>1095</v>
      </c>
      <c r="L119" s="14" t="s">
        <v>1108</v>
      </c>
      <c r="M119" s="9"/>
      <c r="N119" s="14"/>
      <c r="O119" s="15"/>
      <c r="P119" s="15"/>
      <c r="Q119" s="15"/>
      <c r="R119" s="15"/>
      <c r="S119" s="15"/>
      <c r="T119" s="15"/>
      <c r="U119" s="15"/>
      <c r="V119" s="15"/>
      <c r="W119" s="15"/>
      <c r="X119" s="15"/>
      <c r="Y119" s="15"/>
      <c r="Z119" s="15"/>
      <c r="AA119" s="15"/>
      <c r="AB119" s="15"/>
      <c r="AC119" s="15"/>
      <c r="AD119" s="15"/>
      <c r="AE119" s="15"/>
      <c r="AF119" s="15"/>
    </row>
    <row r="120" spans="1:32" ht="13.5" customHeight="1">
      <c r="A120" s="9">
        <v>4</v>
      </c>
      <c r="B120" s="109">
        <v>45146</v>
      </c>
      <c r="C120" s="5" t="s">
        <v>1684</v>
      </c>
      <c r="D120" s="116" t="s">
        <v>1145</v>
      </c>
      <c r="E120" s="5" t="s">
        <v>1261</v>
      </c>
      <c r="F120" s="5" t="s">
        <v>1262</v>
      </c>
      <c r="G120" s="5" t="s">
        <v>934</v>
      </c>
      <c r="H120" s="9"/>
      <c r="I120" s="14" t="s">
        <v>1114</v>
      </c>
      <c r="J120" s="14" t="s">
        <v>1073</v>
      </c>
      <c r="K120" s="14" t="s">
        <v>1095</v>
      </c>
      <c r="L120" s="14" t="s">
        <v>1119</v>
      </c>
      <c r="M120" s="9"/>
      <c r="N120" s="14"/>
      <c r="O120" s="15"/>
      <c r="P120" s="15"/>
      <c r="Q120" s="15"/>
      <c r="R120" s="15"/>
      <c r="S120" s="15"/>
      <c r="T120" s="15"/>
      <c r="U120" s="15"/>
      <c r="V120" s="15"/>
      <c r="W120" s="15"/>
      <c r="X120" s="15"/>
      <c r="Y120" s="15"/>
      <c r="Z120" s="15"/>
      <c r="AA120" s="15"/>
      <c r="AB120" s="15"/>
      <c r="AC120" s="15"/>
      <c r="AD120" s="15"/>
      <c r="AE120" s="15"/>
      <c r="AF120" s="15"/>
    </row>
    <row r="121" spans="1:32" ht="13.5" customHeight="1">
      <c r="A121" s="9">
        <v>3</v>
      </c>
      <c r="B121" s="109">
        <v>45146</v>
      </c>
      <c r="C121" s="5" t="s">
        <v>1684</v>
      </c>
      <c r="D121" s="116" t="s">
        <v>1145</v>
      </c>
      <c r="E121" s="17" t="s">
        <v>1398</v>
      </c>
      <c r="F121" s="17" t="s">
        <v>1179</v>
      </c>
      <c r="G121" s="5" t="s">
        <v>149</v>
      </c>
      <c r="H121" s="9">
        <v>19</v>
      </c>
      <c r="I121" s="14" t="s">
        <v>1170</v>
      </c>
      <c r="J121" s="14" t="s">
        <v>1073</v>
      </c>
      <c r="K121" s="14" t="s">
        <v>1095</v>
      </c>
      <c r="L121" s="14" t="s">
        <v>1165</v>
      </c>
      <c r="M121" s="9"/>
      <c r="N121" s="14"/>
      <c r="O121" s="15"/>
      <c r="P121" s="15"/>
      <c r="Q121" s="15"/>
      <c r="R121" s="15"/>
      <c r="S121" s="15"/>
      <c r="T121" s="15"/>
      <c r="U121" s="15"/>
      <c r="V121" s="15"/>
      <c r="W121" s="15"/>
      <c r="X121" s="15"/>
      <c r="Y121" s="15"/>
      <c r="Z121" s="15"/>
      <c r="AA121" s="15"/>
      <c r="AB121" s="15"/>
      <c r="AC121" s="15"/>
      <c r="AD121" s="15"/>
      <c r="AE121" s="15"/>
      <c r="AF121" s="15"/>
    </row>
    <row r="122" spans="1:32" ht="13.5" customHeight="1">
      <c r="A122" s="9">
        <v>4</v>
      </c>
      <c r="B122" s="109">
        <v>45146</v>
      </c>
      <c r="C122" s="5" t="s">
        <v>1684</v>
      </c>
      <c r="D122" s="116" t="s">
        <v>1145</v>
      </c>
      <c r="E122" s="5" t="s">
        <v>1312</v>
      </c>
      <c r="F122" s="5" t="s">
        <v>1313</v>
      </c>
      <c r="G122" s="5" t="s">
        <v>9</v>
      </c>
      <c r="H122" s="9">
        <v>17</v>
      </c>
      <c r="I122" s="14" t="s">
        <v>1148</v>
      </c>
      <c r="J122" s="14" t="s">
        <v>1073</v>
      </c>
      <c r="K122" s="14" t="s">
        <v>1095</v>
      </c>
      <c r="L122" s="14" t="s">
        <v>1108</v>
      </c>
      <c r="M122" s="9"/>
      <c r="N122" s="14"/>
      <c r="O122" s="15"/>
      <c r="P122" s="15"/>
      <c r="Q122" s="15"/>
      <c r="R122" s="15"/>
      <c r="S122" s="15"/>
      <c r="T122" s="15"/>
      <c r="U122" s="15"/>
      <c r="V122" s="15"/>
      <c r="W122" s="15"/>
      <c r="X122" s="15"/>
      <c r="Y122" s="15"/>
      <c r="Z122" s="15"/>
      <c r="AA122" s="15"/>
      <c r="AB122" s="15"/>
      <c r="AC122" s="15"/>
      <c r="AD122" s="15"/>
      <c r="AE122" s="15"/>
      <c r="AF122" s="15"/>
    </row>
    <row r="123" spans="1:32" ht="13.5" customHeight="1">
      <c r="A123" s="9">
        <v>4</v>
      </c>
      <c r="B123" s="109">
        <v>45146</v>
      </c>
      <c r="C123" s="5" t="s">
        <v>1684</v>
      </c>
      <c r="D123" s="116" t="s">
        <v>1145</v>
      </c>
      <c r="E123" s="5" t="s">
        <v>1482</v>
      </c>
      <c r="F123" s="5" t="s">
        <v>1483</v>
      </c>
      <c r="G123" s="5" t="s">
        <v>357</v>
      </c>
      <c r="H123" s="9">
        <v>49</v>
      </c>
      <c r="I123" s="14" t="s">
        <v>1148</v>
      </c>
      <c r="J123" s="14" t="s">
        <v>1073</v>
      </c>
      <c r="K123" s="14" t="s">
        <v>1095</v>
      </c>
      <c r="L123" s="14" t="s">
        <v>1127</v>
      </c>
      <c r="M123" s="9"/>
      <c r="N123" s="14"/>
      <c r="O123" s="15"/>
      <c r="P123" s="15"/>
      <c r="Q123" s="15"/>
      <c r="R123" s="15"/>
      <c r="S123" s="15"/>
      <c r="T123" s="15"/>
      <c r="U123" s="15"/>
      <c r="V123" s="15"/>
      <c r="W123" s="15"/>
      <c r="X123" s="15"/>
      <c r="Y123" s="15"/>
      <c r="Z123" s="15"/>
      <c r="AA123" s="15"/>
      <c r="AB123" s="15"/>
      <c r="AC123" s="15"/>
      <c r="AD123" s="15"/>
      <c r="AE123" s="15"/>
      <c r="AF123" s="15"/>
    </row>
    <row r="124" spans="1:32" ht="13.5" customHeight="1">
      <c r="A124" s="9">
        <v>3</v>
      </c>
      <c r="B124" s="109">
        <v>45146</v>
      </c>
      <c r="C124" s="5" t="s">
        <v>1683</v>
      </c>
      <c r="D124" s="116" t="s">
        <v>1145</v>
      </c>
      <c r="E124" s="5" t="s">
        <v>1200</v>
      </c>
      <c r="F124" s="5" t="s">
        <v>1201</v>
      </c>
      <c r="G124" s="5" t="s">
        <v>28</v>
      </c>
      <c r="H124" s="9">
        <v>35</v>
      </c>
      <c r="I124" s="14" t="s">
        <v>1148</v>
      </c>
      <c r="J124" s="14" t="s">
        <v>1073</v>
      </c>
      <c r="K124" s="14" t="s">
        <v>1095</v>
      </c>
      <c r="L124" s="14" t="s">
        <v>1143</v>
      </c>
      <c r="M124" s="9"/>
      <c r="N124" s="14"/>
      <c r="O124" s="15"/>
      <c r="P124" s="15"/>
      <c r="Q124" s="15"/>
      <c r="R124" s="15"/>
      <c r="S124" s="15"/>
      <c r="T124" s="15"/>
      <c r="U124" s="15"/>
      <c r="V124" s="15"/>
      <c r="W124" s="15"/>
      <c r="X124" s="15"/>
      <c r="Y124" s="15"/>
      <c r="Z124" s="15"/>
      <c r="AA124" s="15"/>
      <c r="AB124" s="15"/>
      <c r="AC124" s="15"/>
      <c r="AD124" s="15"/>
      <c r="AE124" s="15"/>
      <c r="AF124" s="15"/>
    </row>
    <row r="125" spans="1:32" ht="13.5" customHeight="1">
      <c r="A125" s="9">
        <v>3</v>
      </c>
      <c r="B125" s="109">
        <v>45146</v>
      </c>
      <c r="C125" s="5" t="s">
        <v>1683</v>
      </c>
      <c r="D125" s="116" t="s">
        <v>1145</v>
      </c>
      <c r="E125" s="5" t="s">
        <v>1561</v>
      </c>
      <c r="F125" s="5" t="s">
        <v>1562</v>
      </c>
      <c r="G125" s="5" t="s">
        <v>356</v>
      </c>
      <c r="H125" s="9">
        <v>49</v>
      </c>
      <c r="I125" s="14" t="s">
        <v>1168</v>
      </c>
      <c r="J125" s="14" t="s">
        <v>1073</v>
      </c>
      <c r="K125" s="14" t="s">
        <v>1095</v>
      </c>
      <c r="L125" s="14" t="s">
        <v>1119</v>
      </c>
      <c r="M125" s="9"/>
      <c r="N125" s="14"/>
      <c r="O125" s="15"/>
      <c r="P125" s="15"/>
      <c r="Q125" s="15"/>
      <c r="R125" s="15"/>
      <c r="S125" s="15"/>
      <c r="T125" s="15"/>
      <c r="U125" s="15"/>
      <c r="V125" s="15"/>
      <c r="W125" s="15"/>
      <c r="X125" s="15"/>
      <c r="Y125" s="15"/>
      <c r="Z125" s="15"/>
      <c r="AA125" s="15"/>
      <c r="AB125" s="15"/>
      <c r="AC125" s="15"/>
      <c r="AD125" s="15"/>
      <c r="AE125" s="15"/>
      <c r="AF125" s="15"/>
    </row>
    <row r="126" spans="1:32" ht="13.5" customHeight="1">
      <c r="A126" s="9">
        <v>4</v>
      </c>
      <c r="B126" s="109">
        <v>45146</v>
      </c>
      <c r="C126" s="5" t="s">
        <v>1683</v>
      </c>
      <c r="D126" s="116" t="s">
        <v>1145</v>
      </c>
      <c r="E126" s="5" t="s">
        <v>1288</v>
      </c>
      <c r="F126" s="5" t="s">
        <v>1289</v>
      </c>
      <c r="G126" s="5" t="s">
        <v>62</v>
      </c>
      <c r="H126" s="9">
        <v>60</v>
      </c>
      <c r="I126" s="14" t="s">
        <v>1170</v>
      </c>
      <c r="J126" s="14" t="s">
        <v>1073</v>
      </c>
      <c r="K126" s="14" t="s">
        <v>1095</v>
      </c>
      <c r="L126" s="14" t="s">
        <v>1119</v>
      </c>
      <c r="M126" s="9"/>
      <c r="N126" s="14"/>
      <c r="O126" s="15"/>
      <c r="P126" s="15"/>
      <c r="Q126" s="15"/>
      <c r="R126" s="15"/>
      <c r="S126" s="15"/>
      <c r="T126" s="15"/>
      <c r="U126" s="15"/>
      <c r="V126" s="15"/>
      <c r="W126" s="15"/>
      <c r="X126" s="15"/>
      <c r="Y126" s="15"/>
      <c r="Z126" s="15"/>
      <c r="AA126" s="15"/>
      <c r="AB126" s="15"/>
      <c r="AC126" s="15"/>
      <c r="AD126" s="15"/>
      <c r="AE126" s="15"/>
      <c r="AF126" s="15"/>
    </row>
    <row r="127" spans="1:32" ht="13.5" customHeight="1">
      <c r="A127" s="9">
        <v>4</v>
      </c>
      <c r="B127" s="109">
        <v>45146</v>
      </c>
      <c r="C127" s="5" t="s">
        <v>1683</v>
      </c>
      <c r="D127" s="116" t="s">
        <v>1145</v>
      </c>
      <c r="E127" s="5" t="s">
        <v>1529</v>
      </c>
      <c r="F127" s="5" t="s">
        <v>1530</v>
      </c>
      <c r="G127" s="5" t="s">
        <v>324</v>
      </c>
      <c r="H127" s="9">
        <v>14</v>
      </c>
      <c r="I127" s="14" t="s">
        <v>1170</v>
      </c>
      <c r="J127" s="14" t="s">
        <v>1073</v>
      </c>
      <c r="K127" s="14" t="s">
        <v>1095</v>
      </c>
      <c r="L127" s="14" t="s">
        <v>1127</v>
      </c>
      <c r="M127" s="9"/>
      <c r="N127" s="14"/>
      <c r="O127" s="15"/>
      <c r="P127" s="15"/>
      <c r="Q127" s="15"/>
      <c r="R127" s="15"/>
      <c r="S127" s="15"/>
      <c r="T127" s="15"/>
      <c r="U127" s="15"/>
      <c r="V127" s="15"/>
      <c r="W127" s="15"/>
      <c r="X127" s="15"/>
      <c r="Y127" s="15"/>
      <c r="Z127" s="15"/>
      <c r="AA127" s="15"/>
      <c r="AB127" s="15"/>
      <c r="AC127" s="15"/>
      <c r="AD127" s="15"/>
      <c r="AE127" s="15"/>
      <c r="AF127" s="15"/>
    </row>
    <row r="128" spans="1:32" ht="13.5" customHeight="1">
      <c r="A128" s="9">
        <v>4</v>
      </c>
      <c r="B128" s="109">
        <v>45146</v>
      </c>
      <c r="C128" s="5" t="s">
        <v>1683</v>
      </c>
      <c r="D128" s="116" t="s">
        <v>1145</v>
      </c>
      <c r="E128" s="5" t="s">
        <v>1502</v>
      </c>
      <c r="F128" s="5" t="s">
        <v>1503</v>
      </c>
      <c r="G128" s="5" t="s">
        <v>288</v>
      </c>
      <c r="H128" s="9">
        <v>50</v>
      </c>
      <c r="I128" s="14" t="s">
        <v>1168</v>
      </c>
      <c r="J128" s="14" t="s">
        <v>1073</v>
      </c>
      <c r="K128" s="14" t="s">
        <v>1095</v>
      </c>
      <c r="L128" s="14" t="s">
        <v>1108</v>
      </c>
      <c r="M128" s="9"/>
      <c r="N128" s="14"/>
      <c r="O128" s="15"/>
      <c r="P128" s="15"/>
      <c r="Q128" s="15"/>
      <c r="R128" s="15"/>
      <c r="S128" s="15"/>
      <c r="T128" s="15"/>
      <c r="U128" s="15"/>
      <c r="V128" s="15"/>
      <c r="W128" s="15"/>
      <c r="X128" s="15"/>
      <c r="Y128" s="15"/>
      <c r="Z128" s="15"/>
      <c r="AA128" s="15"/>
      <c r="AB128" s="15"/>
      <c r="AC128" s="15"/>
      <c r="AD128" s="15"/>
      <c r="AE128" s="15"/>
      <c r="AF128" s="15"/>
    </row>
    <row r="129" spans="1:32" ht="13.5" customHeight="1">
      <c r="A129" s="9">
        <v>2</v>
      </c>
      <c r="B129" s="109">
        <v>45146</v>
      </c>
      <c r="C129" s="5" t="s">
        <v>1682</v>
      </c>
      <c r="D129" s="116" t="s">
        <v>1145</v>
      </c>
      <c r="E129" s="5" t="s">
        <v>1287</v>
      </c>
      <c r="F129" s="5" t="s">
        <v>1270</v>
      </c>
      <c r="G129" s="5" t="s">
        <v>934</v>
      </c>
      <c r="H129" s="9">
        <v>8</v>
      </c>
      <c r="I129" s="14" t="s">
        <v>1114</v>
      </c>
      <c r="J129" s="14" t="s">
        <v>1073</v>
      </c>
      <c r="K129" s="14" t="s">
        <v>1095</v>
      </c>
      <c r="L129" s="14" t="s">
        <v>1121</v>
      </c>
      <c r="M129" s="9"/>
      <c r="N129" s="14"/>
      <c r="O129" s="15"/>
      <c r="P129" s="15"/>
      <c r="Q129" s="15"/>
      <c r="R129" s="15"/>
      <c r="S129" s="15"/>
      <c r="T129" s="15"/>
      <c r="U129" s="15"/>
      <c r="V129" s="15"/>
      <c r="W129" s="15"/>
      <c r="X129" s="15"/>
      <c r="Y129" s="15"/>
      <c r="Z129" s="15"/>
      <c r="AA129" s="15"/>
      <c r="AB129" s="15"/>
      <c r="AC129" s="15"/>
      <c r="AD129" s="15"/>
      <c r="AE129" s="15"/>
      <c r="AF129" s="15"/>
    </row>
    <row r="130" spans="1:32" ht="13.5" customHeight="1">
      <c r="A130" s="9">
        <v>4</v>
      </c>
      <c r="B130" s="109">
        <v>45146</v>
      </c>
      <c r="C130" s="5" t="s">
        <v>1682</v>
      </c>
      <c r="D130" s="116" t="s">
        <v>1145</v>
      </c>
      <c r="E130" s="5" t="s">
        <v>1305</v>
      </c>
      <c r="F130" s="5" t="s">
        <v>1306</v>
      </c>
      <c r="G130" s="5" t="s">
        <v>304</v>
      </c>
      <c r="H130" s="9">
        <v>36</v>
      </c>
      <c r="I130" s="14" t="s">
        <v>1114</v>
      </c>
      <c r="J130" s="14" t="s">
        <v>1073</v>
      </c>
      <c r="K130" s="14" t="s">
        <v>1095</v>
      </c>
      <c r="L130" s="14" t="s">
        <v>1165</v>
      </c>
      <c r="M130" s="9"/>
      <c r="N130" s="14"/>
      <c r="O130" s="15"/>
      <c r="P130" s="15"/>
      <c r="Q130" s="15"/>
      <c r="R130" s="15"/>
      <c r="S130" s="15"/>
      <c r="T130" s="15"/>
      <c r="U130" s="15"/>
      <c r="V130" s="15"/>
      <c r="W130" s="15"/>
      <c r="X130" s="15"/>
      <c r="Y130" s="15"/>
      <c r="Z130" s="15"/>
      <c r="AA130" s="15"/>
      <c r="AB130" s="15"/>
      <c r="AC130" s="15"/>
      <c r="AD130" s="15"/>
      <c r="AE130" s="15"/>
      <c r="AF130" s="15"/>
    </row>
    <row r="131" spans="1:32" ht="13.5" customHeight="1">
      <c r="A131" s="9">
        <v>4</v>
      </c>
      <c r="B131" s="109">
        <v>45146</v>
      </c>
      <c r="C131" s="5" t="s">
        <v>1682</v>
      </c>
      <c r="D131" s="116" t="s">
        <v>1145</v>
      </c>
      <c r="E131" s="5" t="s">
        <v>1305</v>
      </c>
      <c r="F131" s="5" t="s">
        <v>1306</v>
      </c>
      <c r="G131" s="5" t="s">
        <v>304</v>
      </c>
      <c r="H131" s="9"/>
      <c r="I131" s="14" t="s">
        <v>1148</v>
      </c>
      <c r="J131" s="14" t="s">
        <v>1073</v>
      </c>
      <c r="K131" s="14" t="s">
        <v>1095</v>
      </c>
      <c r="L131" s="14" t="s">
        <v>1165</v>
      </c>
      <c r="M131" s="9"/>
      <c r="N131" s="14"/>
      <c r="O131" s="15"/>
      <c r="P131" s="15"/>
      <c r="Q131" s="15"/>
      <c r="R131" s="15"/>
      <c r="S131" s="15"/>
      <c r="T131" s="15"/>
      <c r="U131" s="15"/>
      <c r="V131" s="15"/>
      <c r="W131" s="15"/>
      <c r="X131" s="15"/>
      <c r="Y131" s="15"/>
      <c r="Z131" s="15"/>
      <c r="AA131" s="15"/>
      <c r="AB131" s="15"/>
      <c r="AC131" s="15"/>
      <c r="AD131" s="15"/>
      <c r="AE131" s="15"/>
      <c r="AF131" s="15"/>
    </row>
    <row r="132" spans="1:32" ht="13.5" customHeight="1">
      <c r="A132" s="9">
        <v>5</v>
      </c>
      <c r="B132" s="109">
        <v>45146</v>
      </c>
      <c r="C132" s="5" t="s">
        <v>1682</v>
      </c>
      <c r="D132" s="116" t="s">
        <v>1145</v>
      </c>
      <c r="E132" s="5" t="s">
        <v>1305</v>
      </c>
      <c r="F132" s="5" t="s">
        <v>1306</v>
      </c>
      <c r="G132" s="5" t="s">
        <v>304</v>
      </c>
      <c r="H132" s="9"/>
      <c r="I132" s="14" t="s">
        <v>1168</v>
      </c>
      <c r="J132" s="14" t="s">
        <v>1073</v>
      </c>
      <c r="K132" s="14" t="s">
        <v>1095</v>
      </c>
      <c r="L132" s="14" t="s">
        <v>1165</v>
      </c>
      <c r="M132" s="9"/>
      <c r="N132" s="14"/>
      <c r="O132" s="15"/>
      <c r="P132" s="15"/>
      <c r="Q132" s="15"/>
      <c r="R132" s="15"/>
      <c r="S132" s="15"/>
      <c r="T132" s="15"/>
      <c r="U132" s="15"/>
      <c r="V132" s="15"/>
      <c r="W132" s="15"/>
      <c r="X132" s="15"/>
      <c r="Y132" s="15"/>
      <c r="Z132" s="15"/>
      <c r="AA132" s="15"/>
      <c r="AB132" s="15"/>
      <c r="AC132" s="15"/>
      <c r="AD132" s="15"/>
      <c r="AE132" s="15"/>
      <c r="AF132" s="15"/>
    </row>
    <row r="133" spans="1:32">
      <c r="A133" s="111" t="s">
        <v>1077</v>
      </c>
      <c r="B133" s="112" t="s">
        <v>1078</v>
      </c>
      <c r="C133" s="113" t="s">
        <v>1079</v>
      </c>
      <c r="D133" s="114" t="s">
        <v>1080</v>
      </c>
      <c r="E133" s="131" t="s">
        <v>1686</v>
      </c>
      <c r="F133" s="113" t="s">
        <v>1081</v>
      </c>
      <c r="G133" s="113" t="s">
        <v>1813</v>
      </c>
      <c r="H133" s="115" t="s">
        <v>1082</v>
      </c>
      <c r="I133" s="114" t="s">
        <v>1083</v>
      </c>
      <c r="J133" s="114" t="s">
        <v>1084</v>
      </c>
      <c r="K133" s="114" t="s">
        <v>1085</v>
      </c>
      <c r="L133" s="114" t="s">
        <v>1680</v>
      </c>
      <c r="M133" s="114" t="s">
        <v>1086</v>
      </c>
      <c r="N133" s="114" t="s">
        <v>1087</v>
      </c>
      <c r="O133" s="13"/>
      <c r="P133" s="13"/>
      <c r="Q133" s="13"/>
      <c r="R133" s="13"/>
      <c r="S133" s="13"/>
      <c r="T133" s="13"/>
      <c r="U133" s="13"/>
      <c r="V133" s="13"/>
      <c r="W133" s="13"/>
      <c r="X133" s="13"/>
      <c r="Y133" s="13"/>
      <c r="Z133" s="13"/>
      <c r="AA133" s="13"/>
      <c r="AB133" s="13"/>
      <c r="AC133" s="13"/>
    </row>
    <row r="134" spans="1:32" ht="13.5" customHeight="1">
      <c r="A134" s="9">
        <v>3</v>
      </c>
      <c r="B134" s="126">
        <v>45147</v>
      </c>
      <c r="C134" s="5" t="s">
        <v>1684</v>
      </c>
      <c r="D134" s="116" t="s">
        <v>1145</v>
      </c>
      <c r="E134" s="5" t="s">
        <v>1265</v>
      </c>
      <c r="F134" s="5" t="s">
        <v>1264</v>
      </c>
      <c r="G134" s="5" t="s">
        <v>277</v>
      </c>
      <c r="H134" s="9"/>
      <c r="I134" s="14" t="s">
        <v>1170</v>
      </c>
      <c r="J134" s="14" t="s">
        <v>1073</v>
      </c>
      <c r="K134" s="14" t="s">
        <v>1095</v>
      </c>
      <c r="L134" s="14" t="s">
        <v>1172</v>
      </c>
      <c r="M134" s="9"/>
      <c r="N134" s="14"/>
      <c r="O134" s="15"/>
      <c r="P134" s="15"/>
      <c r="Q134" s="15"/>
      <c r="R134" s="15"/>
      <c r="S134" s="15"/>
      <c r="T134" s="15"/>
      <c r="U134" s="15"/>
      <c r="V134" s="15"/>
      <c r="W134" s="15"/>
      <c r="X134" s="15"/>
      <c r="Y134" s="15"/>
      <c r="Z134" s="15"/>
      <c r="AA134" s="15"/>
      <c r="AB134" s="15"/>
      <c r="AC134" s="15"/>
      <c r="AD134" s="15"/>
      <c r="AE134" s="15"/>
      <c r="AF134" s="15"/>
    </row>
    <row r="135" spans="1:32" ht="13.5" customHeight="1">
      <c r="A135" s="9">
        <v>1</v>
      </c>
      <c r="B135" s="126">
        <v>45147</v>
      </c>
      <c r="C135" s="5" t="s">
        <v>1684</v>
      </c>
      <c r="D135" s="116" t="s">
        <v>1145</v>
      </c>
      <c r="E135" s="5" t="s">
        <v>1263</v>
      </c>
      <c r="F135" s="5" t="s">
        <v>1264</v>
      </c>
      <c r="G135" s="5" t="s">
        <v>277</v>
      </c>
      <c r="H135" s="9">
        <v>19</v>
      </c>
      <c r="I135" s="14" t="s">
        <v>1114</v>
      </c>
      <c r="J135" s="14" t="s">
        <v>1073</v>
      </c>
      <c r="K135" s="14" t="s">
        <v>1095</v>
      </c>
      <c r="L135" s="14" t="s">
        <v>1172</v>
      </c>
      <c r="M135" s="9"/>
      <c r="N135" s="14"/>
      <c r="O135" s="15"/>
      <c r="P135" s="15"/>
      <c r="Q135" s="15"/>
      <c r="R135" s="15"/>
      <c r="S135" s="15"/>
      <c r="T135" s="15"/>
      <c r="U135" s="15"/>
      <c r="V135" s="15"/>
      <c r="W135" s="15"/>
      <c r="X135" s="15"/>
      <c r="Y135" s="15"/>
      <c r="Z135" s="15"/>
      <c r="AA135" s="15"/>
      <c r="AB135" s="15"/>
      <c r="AC135" s="15"/>
      <c r="AD135" s="15"/>
      <c r="AE135" s="15"/>
      <c r="AF135" s="15"/>
    </row>
    <row r="136" spans="1:32" ht="13.5" customHeight="1">
      <c r="A136" s="9">
        <v>2</v>
      </c>
      <c r="B136" s="126">
        <v>45147</v>
      </c>
      <c r="C136" s="5" t="s">
        <v>1684</v>
      </c>
      <c r="D136" s="116" t="s">
        <v>1145</v>
      </c>
      <c r="E136" s="5" t="s">
        <v>1265</v>
      </c>
      <c r="F136" s="5" t="s">
        <v>1264</v>
      </c>
      <c r="G136" s="5" t="s">
        <v>277</v>
      </c>
      <c r="H136" s="9"/>
      <c r="I136" s="14" t="s">
        <v>1148</v>
      </c>
      <c r="J136" s="14" t="s">
        <v>1073</v>
      </c>
      <c r="K136" s="14" t="s">
        <v>1095</v>
      </c>
      <c r="L136" s="14" t="s">
        <v>1172</v>
      </c>
      <c r="M136" s="9"/>
      <c r="N136" s="14"/>
      <c r="O136" s="15"/>
      <c r="P136" s="15"/>
      <c r="Q136" s="15"/>
      <c r="R136" s="15"/>
      <c r="S136" s="15"/>
      <c r="T136" s="15"/>
      <c r="U136" s="15"/>
      <c r="V136" s="15"/>
      <c r="W136" s="15"/>
      <c r="X136" s="15"/>
      <c r="Y136" s="15"/>
      <c r="Z136" s="15"/>
      <c r="AA136" s="15"/>
      <c r="AB136" s="15"/>
      <c r="AC136" s="15"/>
      <c r="AD136" s="15"/>
      <c r="AE136" s="15"/>
      <c r="AF136" s="15"/>
    </row>
    <row r="137" spans="1:32" ht="13.5" customHeight="1">
      <c r="A137" s="9">
        <v>1</v>
      </c>
      <c r="B137" s="126">
        <v>45147</v>
      </c>
      <c r="C137" s="5" t="s">
        <v>1684</v>
      </c>
      <c r="D137" s="116" t="s">
        <v>1145</v>
      </c>
      <c r="E137" s="5" t="s">
        <v>1265</v>
      </c>
      <c r="F137" s="5" t="s">
        <v>1264</v>
      </c>
      <c r="G137" s="5" t="s">
        <v>277</v>
      </c>
      <c r="H137" s="9"/>
      <c r="I137" s="14" t="s">
        <v>1168</v>
      </c>
      <c r="J137" s="14" t="s">
        <v>1073</v>
      </c>
      <c r="K137" s="14" t="s">
        <v>1095</v>
      </c>
      <c r="L137" s="14" t="s">
        <v>1172</v>
      </c>
      <c r="M137" s="9"/>
      <c r="N137" s="14"/>
      <c r="O137" s="15"/>
      <c r="P137" s="15"/>
      <c r="Q137" s="15"/>
      <c r="R137" s="15"/>
      <c r="S137" s="15"/>
      <c r="T137" s="15"/>
      <c r="U137" s="15"/>
      <c r="V137" s="15"/>
      <c r="W137" s="15"/>
      <c r="X137" s="15"/>
      <c r="Y137" s="15"/>
      <c r="Z137" s="15"/>
      <c r="AA137" s="15"/>
      <c r="AB137" s="15"/>
      <c r="AC137" s="15"/>
      <c r="AD137" s="15"/>
      <c r="AE137" s="15"/>
      <c r="AF137" s="15"/>
    </row>
    <row r="138" spans="1:32" ht="13.5" customHeight="1">
      <c r="A138" s="9">
        <v>2</v>
      </c>
      <c r="B138" s="109">
        <v>45147</v>
      </c>
      <c r="C138" s="5" t="s">
        <v>1683</v>
      </c>
      <c r="D138" s="116" t="s">
        <v>1145</v>
      </c>
      <c r="E138" s="5" t="s">
        <v>1259</v>
      </c>
      <c r="F138" s="5" t="s">
        <v>1260</v>
      </c>
      <c r="G138" s="5" t="s">
        <v>232</v>
      </c>
      <c r="H138" s="9">
        <v>77</v>
      </c>
      <c r="I138" s="14" t="s">
        <v>1148</v>
      </c>
      <c r="J138" s="14" t="s">
        <v>1073</v>
      </c>
      <c r="K138" s="14" t="s">
        <v>1095</v>
      </c>
      <c r="L138" s="14" t="s">
        <v>1119</v>
      </c>
      <c r="M138" s="9"/>
      <c r="N138" s="14"/>
      <c r="O138" s="15"/>
      <c r="P138" s="15"/>
      <c r="Q138" s="15"/>
      <c r="R138" s="15"/>
      <c r="S138" s="15"/>
      <c r="T138" s="15"/>
      <c r="U138" s="15"/>
      <c r="V138" s="15"/>
      <c r="W138" s="15"/>
      <c r="X138" s="15"/>
      <c r="Y138" s="15"/>
      <c r="Z138" s="15"/>
      <c r="AA138" s="15"/>
      <c r="AB138" s="15"/>
      <c r="AC138" s="15"/>
      <c r="AD138" s="15"/>
      <c r="AE138" s="15"/>
      <c r="AF138" s="15"/>
    </row>
    <row r="139" spans="1:32" ht="13.5" customHeight="1">
      <c r="A139" s="9">
        <v>3</v>
      </c>
      <c r="B139" s="109">
        <v>45147</v>
      </c>
      <c r="C139" s="5" t="s">
        <v>1683</v>
      </c>
      <c r="D139" s="116" t="s">
        <v>1145</v>
      </c>
      <c r="E139" s="5" t="s">
        <v>1283</v>
      </c>
      <c r="F139" s="5" t="s">
        <v>1284</v>
      </c>
      <c r="G139" s="5" t="s">
        <v>357</v>
      </c>
      <c r="H139" s="9">
        <v>12</v>
      </c>
      <c r="I139" s="14" t="s">
        <v>1148</v>
      </c>
      <c r="J139" s="14" t="s">
        <v>1073</v>
      </c>
      <c r="K139" s="14" t="s">
        <v>1095</v>
      </c>
      <c r="L139" s="14" t="s">
        <v>1127</v>
      </c>
      <c r="M139" s="9"/>
      <c r="N139" s="14"/>
      <c r="O139" s="15"/>
      <c r="P139" s="15"/>
      <c r="Q139" s="15"/>
      <c r="R139" s="15"/>
      <c r="S139" s="15"/>
      <c r="T139" s="15"/>
      <c r="U139" s="15"/>
      <c r="V139" s="15"/>
      <c r="W139" s="15"/>
      <c r="X139" s="15"/>
      <c r="Y139" s="15"/>
      <c r="Z139" s="15"/>
      <c r="AA139" s="15"/>
      <c r="AB139" s="15"/>
      <c r="AC139" s="15"/>
      <c r="AD139" s="15"/>
      <c r="AE139" s="15"/>
      <c r="AF139" s="15"/>
    </row>
    <row r="140" spans="1:32" ht="13.5" customHeight="1">
      <c r="A140" s="9">
        <v>3</v>
      </c>
      <c r="B140" s="109">
        <v>45147</v>
      </c>
      <c r="C140" s="5" t="s">
        <v>1683</v>
      </c>
      <c r="D140" s="116" t="s">
        <v>1145</v>
      </c>
      <c r="E140" s="5" t="s">
        <v>1350</v>
      </c>
      <c r="F140" s="5" t="s">
        <v>1351</v>
      </c>
      <c r="G140" s="5" t="s">
        <v>112</v>
      </c>
      <c r="H140" s="9">
        <v>18</v>
      </c>
      <c r="I140" s="14" t="s">
        <v>1168</v>
      </c>
      <c r="J140" s="14" t="s">
        <v>1073</v>
      </c>
      <c r="K140" s="14" t="s">
        <v>1095</v>
      </c>
      <c r="L140" s="14" t="s">
        <v>1143</v>
      </c>
      <c r="M140" s="9"/>
      <c r="N140" s="14"/>
      <c r="O140" s="15"/>
      <c r="P140" s="15"/>
      <c r="Q140" s="15"/>
      <c r="R140" s="15"/>
      <c r="S140" s="15"/>
      <c r="T140" s="15"/>
      <c r="U140" s="15"/>
      <c r="V140" s="15"/>
      <c r="W140" s="15"/>
      <c r="X140" s="15"/>
      <c r="Y140" s="15"/>
      <c r="Z140" s="15"/>
      <c r="AA140" s="15"/>
      <c r="AB140" s="15"/>
      <c r="AC140" s="15"/>
      <c r="AD140" s="15"/>
      <c r="AE140" s="15"/>
      <c r="AF140" s="15"/>
    </row>
    <row r="141" spans="1:32" ht="13.5" customHeight="1">
      <c r="A141" s="9">
        <v>4</v>
      </c>
      <c r="B141" s="109">
        <v>45147</v>
      </c>
      <c r="C141" s="5" t="s">
        <v>1683</v>
      </c>
      <c r="D141" s="116" t="s">
        <v>1145</v>
      </c>
      <c r="E141" s="5" t="s">
        <v>1318</v>
      </c>
      <c r="F141" s="5" t="s">
        <v>1319</v>
      </c>
      <c r="G141" s="5" t="s">
        <v>82</v>
      </c>
      <c r="H141" s="9">
        <v>47</v>
      </c>
      <c r="I141" s="14" t="s">
        <v>1168</v>
      </c>
      <c r="J141" s="14" t="s">
        <v>1073</v>
      </c>
      <c r="K141" s="14" t="s">
        <v>1095</v>
      </c>
      <c r="L141" s="14" t="s">
        <v>1119</v>
      </c>
      <c r="M141" s="9"/>
      <c r="N141" s="14"/>
      <c r="O141" s="15"/>
      <c r="P141" s="15"/>
      <c r="Q141" s="15"/>
      <c r="R141" s="15"/>
      <c r="S141" s="15"/>
      <c r="T141" s="15"/>
      <c r="U141" s="15"/>
      <c r="V141" s="15"/>
      <c r="W141" s="15"/>
      <c r="X141" s="15"/>
      <c r="Y141" s="15"/>
      <c r="Z141" s="15"/>
      <c r="AA141" s="15"/>
      <c r="AB141" s="15"/>
      <c r="AC141" s="15"/>
      <c r="AD141" s="15"/>
      <c r="AE141" s="15"/>
      <c r="AF141" s="15"/>
    </row>
    <row r="142" spans="1:32" ht="13.5" customHeight="1">
      <c r="A142" s="9">
        <v>2</v>
      </c>
      <c r="B142" s="109">
        <v>45147</v>
      </c>
      <c r="C142" s="5" t="s">
        <v>1683</v>
      </c>
      <c r="D142" s="116" t="s">
        <v>1145</v>
      </c>
      <c r="E142" s="5" t="s">
        <v>1532</v>
      </c>
      <c r="F142" s="5" t="s">
        <v>1533</v>
      </c>
      <c r="G142" s="5" t="s">
        <v>324</v>
      </c>
      <c r="H142" s="9">
        <v>9</v>
      </c>
      <c r="I142" s="14" t="s">
        <v>1170</v>
      </c>
      <c r="J142" s="14" t="s">
        <v>1073</v>
      </c>
      <c r="K142" s="14" t="s">
        <v>1095</v>
      </c>
      <c r="L142" s="14" t="s">
        <v>1143</v>
      </c>
      <c r="M142" s="9"/>
      <c r="N142" s="14"/>
      <c r="O142" s="15"/>
      <c r="P142" s="15"/>
      <c r="Q142" s="15"/>
      <c r="R142" s="15"/>
      <c r="S142" s="15"/>
      <c r="T142" s="15"/>
      <c r="U142" s="15"/>
      <c r="V142" s="15"/>
      <c r="W142" s="15"/>
      <c r="X142" s="15"/>
      <c r="Y142" s="15"/>
      <c r="Z142" s="15"/>
      <c r="AA142" s="15"/>
      <c r="AB142" s="15"/>
      <c r="AC142" s="15"/>
      <c r="AD142" s="15"/>
      <c r="AE142" s="15"/>
      <c r="AF142" s="15"/>
    </row>
    <row r="143" spans="1:32" ht="13.5" customHeight="1">
      <c r="A143" s="9">
        <v>4</v>
      </c>
      <c r="B143" s="109">
        <v>45147</v>
      </c>
      <c r="C143" s="5" t="s">
        <v>1683</v>
      </c>
      <c r="D143" s="116" t="s">
        <v>1145</v>
      </c>
      <c r="E143" s="5" t="s">
        <v>1534</v>
      </c>
      <c r="F143" s="5" t="s">
        <v>1535</v>
      </c>
      <c r="G143" s="5" t="s">
        <v>324</v>
      </c>
      <c r="H143" s="9">
        <v>43</v>
      </c>
      <c r="I143" s="14" t="s">
        <v>1170</v>
      </c>
      <c r="J143" s="14" t="s">
        <v>1073</v>
      </c>
      <c r="K143" s="14" t="s">
        <v>1095</v>
      </c>
      <c r="L143" s="14" t="s">
        <v>1108</v>
      </c>
      <c r="M143" s="9"/>
      <c r="N143" s="14"/>
      <c r="O143" s="15"/>
      <c r="P143" s="15"/>
      <c r="Q143" s="15"/>
      <c r="R143" s="15"/>
      <c r="S143" s="15"/>
      <c r="T143" s="15"/>
      <c r="U143" s="15"/>
      <c r="V143" s="15"/>
      <c r="W143" s="15"/>
      <c r="X143" s="15"/>
      <c r="Y143" s="15"/>
      <c r="Z143" s="15"/>
      <c r="AA143" s="15"/>
      <c r="AB143" s="15"/>
      <c r="AC143" s="15"/>
      <c r="AD143" s="15"/>
      <c r="AE143" s="15"/>
      <c r="AF143" s="15"/>
    </row>
    <row r="144" spans="1:32" ht="13.5" customHeight="1">
      <c r="A144" s="9">
        <v>4</v>
      </c>
      <c r="B144" s="109">
        <v>45147</v>
      </c>
      <c r="C144" s="5" t="s">
        <v>1682</v>
      </c>
      <c r="D144" s="116" t="s">
        <v>1145</v>
      </c>
      <c r="E144" s="5" t="s">
        <v>1186</v>
      </c>
      <c r="F144" s="5" t="s">
        <v>1107</v>
      </c>
      <c r="G144" s="5" t="s">
        <v>9</v>
      </c>
      <c r="H144" s="9"/>
      <c r="I144" s="14" t="s">
        <v>1170</v>
      </c>
      <c r="J144" s="14" t="s">
        <v>1073</v>
      </c>
      <c r="K144" s="14" t="s">
        <v>1095</v>
      </c>
      <c r="L144" s="14" t="s">
        <v>1121</v>
      </c>
      <c r="M144" s="9"/>
      <c r="N144" s="14"/>
      <c r="O144" s="15"/>
      <c r="P144" s="15"/>
      <c r="Q144" s="15"/>
      <c r="R144" s="15"/>
      <c r="S144" s="15"/>
      <c r="T144" s="15"/>
      <c r="U144" s="15"/>
      <c r="V144" s="15"/>
      <c r="W144" s="15"/>
      <c r="X144" s="15"/>
      <c r="Y144" s="15"/>
      <c r="Z144" s="15"/>
      <c r="AA144" s="15"/>
      <c r="AB144" s="15"/>
      <c r="AC144" s="15"/>
      <c r="AD144" s="15"/>
      <c r="AE144" s="15"/>
      <c r="AF144" s="15"/>
    </row>
    <row r="145" spans="1:32" ht="13.5" customHeight="1">
      <c r="A145" s="9">
        <v>4</v>
      </c>
      <c r="B145" s="109">
        <v>45147</v>
      </c>
      <c r="C145" s="5" t="s">
        <v>1682</v>
      </c>
      <c r="D145" s="116" t="s">
        <v>1145</v>
      </c>
      <c r="E145" s="5" t="s">
        <v>1186</v>
      </c>
      <c r="F145" s="5" t="s">
        <v>1107</v>
      </c>
      <c r="G145" s="5" t="s">
        <v>9</v>
      </c>
      <c r="H145" s="9"/>
      <c r="I145" s="14" t="s">
        <v>1114</v>
      </c>
      <c r="J145" s="14" t="s">
        <v>1073</v>
      </c>
      <c r="K145" s="14" t="s">
        <v>1095</v>
      </c>
      <c r="L145" s="14" t="s">
        <v>1121</v>
      </c>
      <c r="M145" s="9"/>
      <c r="N145" s="14"/>
      <c r="O145" s="15"/>
      <c r="P145" s="15"/>
      <c r="Q145" s="15"/>
      <c r="R145" s="15"/>
      <c r="S145" s="15"/>
      <c r="T145" s="15"/>
      <c r="U145" s="15"/>
      <c r="V145" s="15"/>
      <c r="W145" s="15"/>
      <c r="X145" s="15"/>
      <c r="Y145" s="15"/>
      <c r="Z145" s="15"/>
      <c r="AA145" s="15"/>
      <c r="AB145" s="15"/>
      <c r="AC145" s="15"/>
      <c r="AD145" s="15"/>
      <c r="AE145" s="15"/>
      <c r="AF145" s="15"/>
    </row>
    <row r="146" spans="1:32" ht="13.5" customHeight="1">
      <c r="A146" s="9">
        <v>4</v>
      </c>
      <c r="B146" s="109">
        <v>45147</v>
      </c>
      <c r="C146" s="5" t="s">
        <v>1682</v>
      </c>
      <c r="D146" s="116" t="s">
        <v>1145</v>
      </c>
      <c r="E146" s="5" t="s">
        <v>1186</v>
      </c>
      <c r="F146" s="5" t="s">
        <v>1107</v>
      </c>
      <c r="G146" s="5" t="s">
        <v>9</v>
      </c>
      <c r="H146" s="9"/>
      <c r="I146" s="14" t="s">
        <v>1148</v>
      </c>
      <c r="J146" s="14" t="s">
        <v>1073</v>
      </c>
      <c r="K146" s="14" t="s">
        <v>1095</v>
      </c>
      <c r="L146" s="14" t="s">
        <v>1121</v>
      </c>
      <c r="M146" s="9"/>
      <c r="N146" s="14"/>
      <c r="O146" s="15"/>
      <c r="P146" s="15"/>
      <c r="Q146" s="15"/>
      <c r="R146" s="15"/>
      <c r="S146" s="15"/>
      <c r="T146" s="15"/>
      <c r="U146" s="15"/>
      <c r="V146" s="15"/>
      <c r="W146" s="15"/>
      <c r="X146" s="15"/>
      <c r="Y146" s="15"/>
      <c r="Z146" s="15"/>
      <c r="AA146" s="15"/>
      <c r="AB146" s="15"/>
      <c r="AC146" s="15"/>
      <c r="AD146" s="15"/>
      <c r="AE146" s="15"/>
      <c r="AF146" s="15"/>
    </row>
    <row r="147" spans="1:32" ht="13.5" customHeight="1">
      <c r="A147" s="9">
        <v>4</v>
      </c>
      <c r="B147" s="109">
        <v>45147</v>
      </c>
      <c r="C147" s="5" t="s">
        <v>1682</v>
      </c>
      <c r="D147" s="116" t="s">
        <v>1145</v>
      </c>
      <c r="E147" s="5" t="s">
        <v>1186</v>
      </c>
      <c r="F147" s="5" t="s">
        <v>1107</v>
      </c>
      <c r="G147" s="5" t="s">
        <v>9</v>
      </c>
      <c r="H147" s="9"/>
      <c r="I147" s="14" t="s">
        <v>1168</v>
      </c>
      <c r="J147" s="14" t="s">
        <v>1073</v>
      </c>
      <c r="K147" s="14" t="s">
        <v>1095</v>
      </c>
      <c r="L147" s="14" t="s">
        <v>1121</v>
      </c>
      <c r="M147" s="9"/>
      <c r="N147" s="14"/>
      <c r="O147" s="15"/>
      <c r="P147" s="15"/>
      <c r="Q147" s="15"/>
      <c r="R147" s="15"/>
      <c r="S147" s="15"/>
      <c r="T147" s="15"/>
      <c r="U147" s="15"/>
      <c r="V147" s="15"/>
      <c r="W147" s="15"/>
      <c r="X147" s="15"/>
      <c r="Y147" s="15"/>
      <c r="Z147" s="15"/>
      <c r="AA147" s="15"/>
      <c r="AB147" s="15"/>
      <c r="AC147" s="15"/>
      <c r="AD147" s="15"/>
      <c r="AE147" s="15"/>
      <c r="AF147" s="15"/>
    </row>
    <row r="148" spans="1:32" ht="13.5" customHeight="1">
      <c r="A148" s="9">
        <v>2</v>
      </c>
      <c r="B148" s="109">
        <v>45147</v>
      </c>
      <c r="C148" s="5" t="s">
        <v>1682</v>
      </c>
      <c r="D148" s="116" t="s">
        <v>1145</v>
      </c>
      <c r="E148" s="5" t="s">
        <v>1224</v>
      </c>
      <c r="F148" s="5" t="s">
        <v>1225</v>
      </c>
      <c r="G148" s="5" t="s">
        <v>934</v>
      </c>
      <c r="H148" s="9"/>
      <c r="I148" s="14" t="s">
        <v>1148</v>
      </c>
      <c r="J148" s="14" t="s">
        <v>1073</v>
      </c>
      <c r="K148" s="14" t="s">
        <v>1095</v>
      </c>
      <c r="L148" s="14" t="s">
        <v>1165</v>
      </c>
      <c r="M148" s="9"/>
      <c r="N148" s="14" t="s">
        <v>1258</v>
      </c>
      <c r="O148" s="15"/>
      <c r="P148" s="15"/>
      <c r="Q148" s="15"/>
      <c r="R148" s="15"/>
      <c r="S148" s="15"/>
      <c r="T148" s="15"/>
      <c r="U148" s="15"/>
      <c r="V148" s="15"/>
      <c r="W148" s="15"/>
      <c r="X148" s="15"/>
      <c r="Y148" s="15"/>
      <c r="Z148" s="15"/>
      <c r="AA148" s="15"/>
      <c r="AB148" s="15"/>
      <c r="AC148" s="15"/>
      <c r="AD148" s="15"/>
      <c r="AE148" s="15"/>
      <c r="AF148" s="15"/>
    </row>
    <row r="149" spans="1:32" ht="13.5" customHeight="1">
      <c r="A149" s="9">
        <v>2</v>
      </c>
      <c r="B149" s="109">
        <v>45147</v>
      </c>
      <c r="C149" s="5" t="s">
        <v>1682</v>
      </c>
      <c r="D149" s="116" t="s">
        <v>1145</v>
      </c>
      <c r="E149" s="5" t="s">
        <v>1224</v>
      </c>
      <c r="F149" s="5" t="s">
        <v>1225</v>
      </c>
      <c r="G149" s="5" t="s">
        <v>934</v>
      </c>
      <c r="H149" s="9"/>
      <c r="I149" s="14" t="s">
        <v>1114</v>
      </c>
      <c r="J149" s="14" t="s">
        <v>1073</v>
      </c>
      <c r="K149" s="14" t="s">
        <v>1095</v>
      </c>
      <c r="L149" s="14" t="s">
        <v>1165</v>
      </c>
      <c r="M149" s="9"/>
      <c r="N149" s="14"/>
      <c r="O149" s="15"/>
      <c r="P149" s="15"/>
      <c r="Q149" s="15"/>
      <c r="R149" s="15"/>
      <c r="S149" s="15"/>
      <c r="T149" s="15"/>
      <c r="U149" s="15"/>
      <c r="V149" s="15"/>
      <c r="W149" s="15"/>
      <c r="X149" s="15"/>
      <c r="Y149" s="15"/>
      <c r="Z149" s="15"/>
      <c r="AA149" s="15"/>
      <c r="AB149" s="15"/>
      <c r="AC149" s="15"/>
      <c r="AD149" s="15"/>
      <c r="AE149" s="15"/>
      <c r="AF149" s="15"/>
    </row>
    <row r="150" spans="1:32" ht="13.5" customHeight="1">
      <c r="A150" s="9">
        <v>2</v>
      </c>
      <c r="B150" s="109">
        <v>45147</v>
      </c>
      <c r="C150" s="5" t="s">
        <v>1682</v>
      </c>
      <c r="D150" s="116" t="s">
        <v>1145</v>
      </c>
      <c r="E150" s="5" t="s">
        <v>1224</v>
      </c>
      <c r="F150" s="5" t="s">
        <v>1225</v>
      </c>
      <c r="G150" s="5" t="s">
        <v>934</v>
      </c>
      <c r="H150" s="9"/>
      <c r="I150" s="14" t="s">
        <v>1168</v>
      </c>
      <c r="J150" s="14" t="s">
        <v>1073</v>
      </c>
      <c r="K150" s="14" t="s">
        <v>1095</v>
      </c>
      <c r="L150" s="14" t="s">
        <v>1165</v>
      </c>
      <c r="M150" s="9"/>
      <c r="N150" s="14"/>
      <c r="O150" s="15"/>
      <c r="P150" s="15"/>
      <c r="Q150" s="15"/>
      <c r="R150" s="15"/>
      <c r="S150" s="15"/>
      <c r="T150" s="15"/>
      <c r="U150" s="15"/>
      <c r="V150" s="15"/>
      <c r="W150" s="15"/>
      <c r="X150" s="15"/>
      <c r="Y150" s="15"/>
      <c r="Z150" s="15"/>
      <c r="AA150" s="15"/>
      <c r="AB150" s="15"/>
      <c r="AC150" s="15"/>
      <c r="AD150" s="15"/>
      <c r="AE150" s="15"/>
      <c r="AF150" s="15"/>
    </row>
    <row r="151" spans="1:32" ht="13.5" customHeight="1">
      <c r="A151" s="9">
        <v>2</v>
      </c>
      <c r="B151" s="109">
        <v>45147</v>
      </c>
      <c r="C151" s="5" t="s">
        <v>1682</v>
      </c>
      <c r="D151" s="116" t="s">
        <v>1145</v>
      </c>
      <c r="E151" s="5" t="s">
        <v>1469</v>
      </c>
      <c r="F151" s="5" t="s">
        <v>1225</v>
      </c>
      <c r="G151" s="5" t="s">
        <v>934</v>
      </c>
      <c r="H151" s="9">
        <v>67</v>
      </c>
      <c r="I151" s="14" t="s">
        <v>1170</v>
      </c>
      <c r="J151" s="14" t="s">
        <v>1073</v>
      </c>
      <c r="K151" s="14" t="s">
        <v>1095</v>
      </c>
      <c r="L151" s="14" t="s">
        <v>1127</v>
      </c>
      <c r="M151" s="9"/>
      <c r="N151" s="14"/>
      <c r="O151" s="15"/>
      <c r="P151" s="15"/>
      <c r="Q151" s="15"/>
      <c r="R151" s="15"/>
      <c r="S151" s="15"/>
      <c r="T151" s="15"/>
      <c r="U151" s="15"/>
      <c r="V151" s="15"/>
      <c r="W151" s="15"/>
      <c r="X151" s="15"/>
      <c r="Y151" s="15"/>
      <c r="Z151" s="15"/>
      <c r="AA151" s="15"/>
      <c r="AB151" s="15"/>
      <c r="AC151" s="15"/>
      <c r="AD151" s="15"/>
      <c r="AE151" s="15"/>
      <c r="AF151" s="15"/>
    </row>
    <row r="152" spans="1:32">
      <c r="A152" s="111" t="s">
        <v>1077</v>
      </c>
      <c r="B152" s="112" t="s">
        <v>1078</v>
      </c>
      <c r="C152" s="113" t="s">
        <v>1079</v>
      </c>
      <c r="D152" s="114" t="s">
        <v>1080</v>
      </c>
      <c r="E152" s="131" t="s">
        <v>1686</v>
      </c>
      <c r="F152" s="113" t="s">
        <v>1081</v>
      </c>
      <c r="G152" s="113" t="s">
        <v>1813</v>
      </c>
      <c r="H152" s="115" t="s">
        <v>1082</v>
      </c>
      <c r="I152" s="114" t="s">
        <v>1083</v>
      </c>
      <c r="J152" s="114" t="s">
        <v>1084</v>
      </c>
      <c r="K152" s="114" t="s">
        <v>1085</v>
      </c>
      <c r="L152" s="114" t="s">
        <v>1680</v>
      </c>
      <c r="M152" s="114" t="s">
        <v>1086</v>
      </c>
      <c r="N152" s="114" t="s">
        <v>1087</v>
      </c>
      <c r="O152" s="13"/>
      <c r="P152" s="13"/>
      <c r="Q152" s="13"/>
      <c r="R152" s="13"/>
      <c r="S152" s="13"/>
      <c r="T152" s="13"/>
      <c r="U152" s="13"/>
      <c r="V152" s="13"/>
      <c r="W152" s="13"/>
      <c r="X152" s="13"/>
      <c r="Y152" s="13"/>
      <c r="Z152" s="13"/>
      <c r="AA152" s="13"/>
      <c r="AB152" s="13"/>
      <c r="AC152" s="13"/>
    </row>
    <row r="153" spans="1:32" ht="13.5" customHeight="1">
      <c r="A153" s="9">
        <v>3</v>
      </c>
      <c r="B153" s="126">
        <v>45148</v>
      </c>
      <c r="C153" s="5" t="s">
        <v>1684</v>
      </c>
      <c r="D153" s="116" t="s">
        <v>1145</v>
      </c>
      <c r="E153" s="5" t="s">
        <v>1277</v>
      </c>
      <c r="F153" s="5" t="s">
        <v>1278</v>
      </c>
      <c r="G153" s="5" t="s">
        <v>9</v>
      </c>
      <c r="H153" s="9"/>
      <c r="I153" s="14" t="s">
        <v>1148</v>
      </c>
      <c r="J153" s="14" t="s">
        <v>1073</v>
      </c>
      <c r="K153" s="14" t="s">
        <v>1095</v>
      </c>
      <c r="L153" s="14" t="s">
        <v>1108</v>
      </c>
      <c r="M153" s="9"/>
      <c r="N153" s="14" t="s">
        <v>1258</v>
      </c>
      <c r="O153" s="15"/>
      <c r="P153" s="15"/>
      <c r="Q153" s="15"/>
      <c r="R153" s="15"/>
      <c r="S153" s="15"/>
      <c r="T153" s="15"/>
      <c r="U153" s="15"/>
      <c r="V153" s="15"/>
      <c r="W153" s="15"/>
      <c r="X153" s="15"/>
      <c r="Y153" s="15"/>
      <c r="Z153" s="15"/>
      <c r="AA153" s="15"/>
      <c r="AB153" s="15"/>
      <c r="AC153" s="15"/>
      <c r="AD153" s="15"/>
      <c r="AE153" s="15"/>
      <c r="AF153" s="15"/>
    </row>
    <row r="154" spans="1:32" ht="13.5" customHeight="1">
      <c r="A154" s="9">
        <v>3</v>
      </c>
      <c r="B154" s="126">
        <v>45148</v>
      </c>
      <c r="C154" s="5" t="s">
        <v>1684</v>
      </c>
      <c r="D154" s="116" t="s">
        <v>1145</v>
      </c>
      <c r="E154" s="5" t="s">
        <v>1277</v>
      </c>
      <c r="F154" s="5" t="s">
        <v>1278</v>
      </c>
      <c r="G154" s="5" t="s">
        <v>9</v>
      </c>
      <c r="H154" s="9"/>
      <c r="I154" s="14" t="s">
        <v>1168</v>
      </c>
      <c r="J154" s="14" t="s">
        <v>1073</v>
      </c>
      <c r="K154" s="14" t="s">
        <v>1095</v>
      </c>
      <c r="L154" s="14" t="s">
        <v>1108</v>
      </c>
      <c r="M154" s="9"/>
      <c r="N154" s="14"/>
      <c r="O154" s="15"/>
      <c r="P154" s="15"/>
      <c r="Q154" s="15"/>
      <c r="R154" s="15"/>
      <c r="S154" s="15"/>
      <c r="T154" s="15"/>
      <c r="U154" s="15"/>
      <c r="V154" s="15"/>
      <c r="W154" s="15"/>
      <c r="X154" s="15"/>
      <c r="Y154" s="15"/>
      <c r="Z154" s="15"/>
      <c r="AA154" s="15"/>
      <c r="AB154" s="15"/>
      <c r="AC154" s="15"/>
      <c r="AD154" s="15"/>
      <c r="AE154" s="15"/>
      <c r="AF154" s="15"/>
    </row>
    <row r="155" spans="1:32" ht="13.5" customHeight="1">
      <c r="A155" s="9">
        <v>3</v>
      </c>
      <c r="B155" s="126">
        <v>45148</v>
      </c>
      <c r="C155" s="5" t="s">
        <v>1684</v>
      </c>
      <c r="D155" s="116" t="s">
        <v>1145</v>
      </c>
      <c r="E155" s="5" t="s">
        <v>1277</v>
      </c>
      <c r="F155" s="5" t="s">
        <v>1278</v>
      </c>
      <c r="G155" s="5" t="s">
        <v>9</v>
      </c>
      <c r="H155" s="9"/>
      <c r="I155" s="14" t="s">
        <v>1114</v>
      </c>
      <c r="J155" s="14" t="s">
        <v>1073</v>
      </c>
      <c r="K155" s="14" t="s">
        <v>1095</v>
      </c>
      <c r="L155" s="14" t="s">
        <v>1108</v>
      </c>
      <c r="M155" s="9"/>
      <c r="N155" s="14"/>
      <c r="O155" s="15"/>
      <c r="P155" s="15"/>
      <c r="Q155" s="15"/>
      <c r="R155" s="15"/>
      <c r="S155" s="15"/>
      <c r="T155" s="15"/>
      <c r="U155" s="15"/>
      <c r="V155" s="15"/>
      <c r="W155" s="15"/>
      <c r="X155" s="15"/>
      <c r="Y155" s="15"/>
      <c r="Z155" s="15"/>
      <c r="AA155" s="15"/>
      <c r="AB155" s="15"/>
      <c r="AC155" s="15"/>
      <c r="AD155" s="15"/>
      <c r="AE155" s="15"/>
      <c r="AF155" s="15"/>
    </row>
    <row r="156" spans="1:32" ht="13.5" customHeight="1">
      <c r="A156" s="9">
        <v>3</v>
      </c>
      <c r="B156" s="109">
        <v>45148</v>
      </c>
      <c r="C156" s="5" t="s">
        <v>1684</v>
      </c>
      <c r="D156" s="116" t="s">
        <v>1145</v>
      </c>
      <c r="E156" s="5" t="s">
        <v>1391</v>
      </c>
      <c r="F156" s="5" t="s">
        <v>1392</v>
      </c>
      <c r="G156" s="5" t="s">
        <v>232</v>
      </c>
      <c r="H156" s="9"/>
      <c r="I156" s="14" t="s">
        <v>1148</v>
      </c>
      <c r="J156" s="14" t="s">
        <v>1073</v>
      </c>
      <c r="K156" s="14" t="s">
        <v>1095</v>
      </c>
      <c r="L156" s="14" t="s">
        <v>1172</v>
      </c>
      <c r="M156" s="9"/>
      <c r="N156" s="14"/>
      <c r="O156" s="15"/>
      <c r="P156" s="15"/>
      <c r="Q156" s="15"/>
      <c r="R156" s="15"/>
      <c r="S156" s="15"/>
      <c r="T156" s="15"/>
      <c r="U156" s="15"/>
      <c r="V156" s="15"/>
      <c r="W156" s="15"/>
      <c r="X156" s="15"/>
      <c r="Y156" s="15"/>
      <c r="Z156" s="15"/>
      <c r="AA156" s="15"/>
      <c r="AB156" s="15"/>
      <c r="AC156" s="15"/>
      <c r="AD156" s="15"/>
      <c r="AE156" s="15"/>
      <c r="AF156" s="15"/>
    </row>
    <row r="157" spans="1:32" ht="13.5" customHeight="1">
      <c r="A157" s="9">
        <v>4</v>
      </c>
      <c r="B157" s="109">
        <v>45148</v>
      </c>
      <c r="C157" s="5" t="s">
        <v>1684</v>
      </c>
      <c r="D157" s="116" t="s">
        <v>1145</v>
      </c>
      <c r="E157" s="5" t="s">
        <v>1274</v>
      </c>
      <c r="F157" s="5" t="s">
        <v>1275</v>
      </c>
      <c r="G157" s="5" t="s">
        <v>232</v>
      </c>
      <c r="H157" s="9">
        <v>44</v>
      </c>
      <c r="I157" s="14" t="s">
        <v>1114</v>
      </c>
      <c r="J157" s="14" t="s">
        <v>1073</v>
      </c>
      <c r="K157" s="14" t="s">
        <v>1095</v>
      </c>
      <c r="L157" s="14" t="s">
        <v>1172</v>
      </c>
      <c r="M157" s="9"/>
      <c r="N157" s="14"/>
      <c r="O157" s="15"/>
      <c r="P157" s="15"/>
      <c r="Q157" s="15"/>
      <c r="R157" s="15"/>
      <c r="S157" s="15"/>
      <c r="T157" s="15"/>
      <c r="U157" s="15"/>
      <c r="V157" s="15"/>
      <c r="W157" s="15"/>
      <c r="X157" s="15"/>
      <c r="Y157" s="15"/>
      <c r="Z157" s="15"/>
      <c r="AA157" s="15"/>
      <c r="AB157" s="15"/>
      <c r="AC157" s="15"/>
      <c r="AD157" s="15"/>
      <c r="AE157" s="15"/>
      <c r="AF157" s="15"/>
    </row>
    <row r="158" spans="1:32" ht="13.5" customHeight="1">
      <c r="A158" s="9">
        <v>4</v>
      </c>
      <c r="B158" s="109">
        <v>45148</v>
      </c>
      <c r="C158" s="5" t="s">
        <v>1684</v>
      </c>
      <c r="D158" s="116" t="s">
        <v>1145</v>
      </c>
      <c r="E158" s="5" t="s">
        <v>1274</v>
      </c>
      <c r="F158" s="5" t="s">
        <v>1275</v>
      </c>
      <c r="G158" s="5" t="s">
        <v>232</v>
      </c>
      <c r="H158" s="9"/>
      <c r="I158" s="14" t="s">
        <v>1168</v>
      </c>
      <c r="J158" s="14" t="s">
        <v>1073</v>
      </c>
      <c r="K158" s="14" t="s">
        <v>1095</v>
      </c>
      <c r="L158" s="14" t="s">
        <v>1172</v>
      </c>
      <c r="M158" s="9"/>
      <c r="N158" s="14"/>
      <c r="O158" s="15"/>
      <c r="P158" s="15"/>
      <c r="Q158" s="15"/>
      <c r="R158" s="15"/>
      <c r="S158" s="15"/>
      <c r="T158" s="15"/>
      <c r="U158" s="15"/>
      <c r="V158" s="15"/>
      <c r="W158" s="15"/>
      <c r="X158" s="15"/>
      <c r="Y158" s="15"/>
      <c r="Z158" s="15"/>
      <c r="AA158" s="15"/>
      <c r="AB158" s="15"/>
      <c r="AC158" s="15"/>
      <c r="AD158" s="15"/>
      <c r="AE158" s="15"/>
      <c r="AF158" s="15"/>
    </row>
    <row r="159" spans="1:32" ht="13.5" customHeight="1">
      <c r="A159" s="9">
        <v>5</v>
      </c>
      <c r="B159" s="109">
        <v>45148</v>
      </c>
      <c r="C159" s="5" t="s">
        <v>1683</v>
      </c>
      <c r="D159" s="116" t="s">
        <v>1145</v>
      </c>
      <c r="E159" s="5" t="s">
        <v>1356</v>
      </c>
      <c r="F159" s="5" t="s">
        <v>1357</v>
      </c>
      <c r="G159" s="19" t="s">
        <v>112</v>
      </c>
      <c r="H159" s="9">
        <v>9</v>
      </c>
      <c r="I159" s="14" t="s">
        <v>1170</v>
      </c>
      <c r="J159" s="14" t="s">
        <v>1073</v>
      </c>
      <c r="K159" s="14" t="s">
        <v>1095</v>
      </c>
      <c r="L159" s="14" t="s">
        <v>1143</v>
      </c>
      <c r="M159" s="9"/>
      <c r="N159" s="14"/>
      <c r="O159" s="15"/>
      <c r="P159" s="15"/>
      <c r="Q159" s="15"/>
      <c r="R159" s="15"/>
      <c r="S159" s="15"/>
      <c r="T159" s="15"/>
      <c r="U159" s="15"/>
      <c r="V159" s="15"/>
      <c r="W159" s="15"/>
      <c r="X159" s="15"/>
      <c r="Y159" s="15"/>
      <c r="Z159" s="15"/>
      <c r="AA159" s="15"/>
      <c r="AB159" s="15"/>
      <c r="AC159" s="15"/>
      <c r="AD159" s="15"/>
      <c r="AE159" s="15"/>
      <c r="AF159" s="15"/>
    </row>
    <row r="160" spans="1:32" ht="13.5" customHeight="1">
      <c r="A160" s="9">
        <v>2</v>
      </c>
      <c r="B160" s="109">
        <v>45148</v>
      </c>
      <c r="C160" s="5" t="s">
        <v>1683</v>
      </c>
      <c r="D160" s="116" t="s">
        <v>1145</v>
      </c>
      <c r="E160" s="17" t="s">
        <v>1550</v>
      </c>
      <c r="F160" s="17" t="s">
        <v>1551</v>
      </c>
      <c r="G160" s="19" t="s">
        <v>343</v>
      </c>
      <c r="H160" s="9">
        <v>19</v>
      </c>
      <c r="I160" s="14" t="s">
        <v>1170</v>
      </c>
      <c r="J160" s="14" t="s">
        <v>1073</v>
      </c>
      <c r="K160" s="14" t="s">
        <v>1095</v>
      </c>
      <c r="L160" s="14" t="s">
        <v>1165</v>
      </c>
      <c r="M160" s="9"/>
      <c r="N160" s="14"/>
      <c r="O160" s="15"/>
      <c r="P160" s="15"/>
      <c r="Q160" s="15"/>
      <c r="R160" s="15"/>
      <c r="S160" s="15"/>
      <c r="T160" s="15"/>
      <c r="U160" s="15"/>
      <c r="V160" s="15"/>
      <c r="W160" s="15"/>
      <c r="X160" s="15"/>
      <c r="Y160" s="15"/>
      <c r="Z160" s="15"/>
      <c r="AA160" s="15"/>
      <c r="AB160" s="15"/>
      <c r="AC160" s="15"/>
      <c r="AD160" s="15"/>
      <c r="AE160" s="15"/>
      <c r="AF160" s="15"/>
    </row>
    <row r="161" spans="1:32" ht="13.5" customHeight="1">
      <c r="A161" s="9">
        <v>5</v>
      </c>
      <c r="B161" s="109">
        <v>45148</v>
      </c>
      <c r="C161" s="5" t="s">
        <v>1683</v>
      </c>
      <c r="D161" s="116" t="s">
        <v>1145</v>
      </c>
      <c r="E161" s="5" t="s">
        <v>1433</v>
      </c>
      <c r="F161" s="5" t="s">
        <v>1434</v>
      </c>
      <c r="G161" s="5" t="s">
        <v>192</v>
      </c>
      <c r="H161" s="9">
        <v>6</v>
      </c>
      <c r="I161" s="14" t="s">
        <v>1148</v>
      </c>
      <c r="J161" s="14" t="s">
        <v>1073</v>
      </c>
      <c r="K161" s="14" t="s">
        <v>1095</v>
      </c>
      <c r="L161" s="14" t="s">
        <v>1127</v>
      </c>
      <c r="M161" s="9"/>
      <c r="N161" s="14"/>
      <c r="O161" s="15"/>
      <c r="P161" s="15"/>
      <c r="Q161" s="15"/>
      <c r="R161" s="15"/>
      <c r="S161" s="15"/>
      <c r="T161" s="15"/>
      <c r="U161" s="15"/>
      <c r="V161" s="15"/>
      <c r="W161" s="15"/>
      <c r="X161" s="15"/>
      <c r="Y161" s="15"/>
      <c r="Z161" s="15"/>
      <c r="AA161" s="15"/>
      <c r="AB161" s="15"/>
      <c r="AC161" s="15"/>
      <c r="AD161" s="15"/>
      <c r="AE161" s="15"/>
      <c r="AF161" s="15"/>
    </row>
    <row r="162" spans="1:32" ht="13.5" customHeight="1">
      <c r="A162" s="9">
        <v>3</v>
      </c>
      <c r="B162" s="109">
        <v>45148</v>
      </c>
      <c r="C162" s="5" t="s">
        <v>1683</v>
      </c>
      <c r="D162" s="116" t="s">
        <v>1145</v>
      </c>
      <c r="E162" s="5" t="s">
        <v>1361</v>
      </c>
      <c r="F162" s="5" t="s">
        <v>1362</v>
      </c>
      <c r="G162" s="5" t="s">
        <v>112</v>
      </c>
      <c r="H162" s="9">
        <v>12</v>
      </c>
      <c r="I162" s="14" t="s">
        <v>1170</v>
      </c>
      <c r="J162" s="14" t="s">
        <v>1073</v>
      </c>
      <c r="K162" s="14" t="s">
        <v>1095</v>
      </c>
      <c r="L162" s="14" t="s">
        <v>1127</v>
      </c>
      <c r="M162" s="9"/>
      <c r="N162" s="14"/>
      <c r="O162" s="15"/>
      <c r="P162" s="15"/>
      <c r="Q162" s="15"/>
      <c r="R162" s="15"/>
      <c r="S162" s="15"/>
      <c r="T162" s="15"/>
      <c r="U162" s="15"/>
      <c r="V162" s="15"/>
      <c r="W162" s="15"/>
      <c r="X162" s="15"/>
      <c r="Y162" s="15"/>
      <c r="Z162" s="15"/>
      <c r="AA162" s="15"/>
      <c r="AB162" s="15"/>
      <c r="AC162" s="15"/>
      <c r="AD162" s="15"/>
      <c r="AE162" s="15"/>
      <c r="AF162" s="15"/>
    </row>
    <row r="163" spans="1:32" ht="13.5" customHeight="1">
      <c r="A163" s="9">
        <v>5</v>
      </c>
      <c r="B163" s="109">
        <v>45148</v>
      </c>
      <c r="C163" s="5" t="s">
        <v>1683</v>
      </c>
      <c r="D163" s="116" t="s">
        <v>1145</v>
      </c>
      <c r="E163" s="5" t="s">
        <v>1207</v>
      </c>
      <c r="F163" s="5" t="s">
        <v>1208</v>
      </c>
      <c r="G163" s="5" t="s">
        <v>28</v>
      </c>
      <c r="H163" s="9">
        <v>18</v>
      </c>
      <c r="I163" s="14" t="s">
        <v>1148</v>
      </c>
      <c r="J163" s="14" t="s">
        <v>1073</v>
      </c>
      <c r="K163" s="14" t="s">
        <v>1095</v>
      </c>
      <c r="L163" s="14" t="s">
        <v>1090</v>
      </c>
      <c r="M163" s="9"/>
      <c r="N163" s="14"/>
      <c r="O163" s="15"/>
      <c r="P163" s="15"/>
      <c r="Q163" s="15"/>
      <c r="R163" s="15"/>
      <c r="S163" s="15"/>
      <c r="T163" s="15"/>
      <c r="U163" s="15"/>
      <c r="V163" s="15"/>
      <c r="W163" s="15"/>
      <c r="X163" s="15"/>
      <c r="Y163" s="15"/>
      <c r="Z163" s="15"/>
      <c r="AA163" s="15"/>
      <c r="AB163" s="15"/>
      <c r="AC163" s="15"/>
      <c r="AD163" s="15"/>
      <c r="AE163" s="15"/>
      <c r="AF163" s="15"/>
    </row>
    <row r="164" spans="1:32" ht="13.5" customHeight="1">
      <c r="A164" s="9">
        <v>1</v>
      </c>
      <c r="B164" s="109">
        <v>45148</v>
      </c>
      <c r="C164" s="5" t="s">
        <v>1682</v>
      </c>
      <c r="D164" s="116" t="s">
        <v>1145</v>
      </c>
      <c r="E164" s="5" t="s">
        <v>1399</v>
      </c>
      <c r="F164" s="5" t="s">
        <v>1130</v>
      </c>
      <c r="G164" s="5" t="s">
        <v>232</v>
      </c>
      <c r="H164" s="9"/>
      <c r="I164" s="14" t="s">
        <v>1114</v>
      </c>
      <c r="J164" s="14" t="s">
        <v>1073</v>
      </c>
      <c r="K164" s="14" t="s">
        <v>1095</v>
      </c>
      <c r="L164" s="14" t="s">
        <v>1090</v>
      </c>
      <c r="M164" s="9"/>
      <c r="N164" s="14"/>
      <c r="O164" s="15"/>
      <c r="P164" s="15"/>
      <c r="Q164" s="15"/>
      <c r="R164" s="15"/>
      <c r="S164" s="15"/>
      <c r="T164" s="15"/>
      <c r="U164" s="15"/>
      <c r="V164" s="15"/>
      <c r="W164" s="15"/>
      <c r="X164" s="15"/>
      <c r="Y164" s="15"/>
      <c r="Z164" s="15"/>
      <c r="AA164" s="15"/>
      <c r="AB164" s="15"/>
      <c r="AC164" s="15"/>
      <c r="AD164" s="15"/>
      <c r="AE164" s="15"/>
      <c r="AF164" s="15"/>
    </row>
    <row r="165" spans="1:32" ht="13.5" customHeight="1">
      <c r="A165" s="22">
        <v>1</v>
      </c>
      <c r="B165" s="109">
        <v>45148</v>
      </c>
      <c r="C165" s="5" t="s">
        <v>1682</v>
      </c>
      <c r="D165" s="116" t="s">
        <v>1145</v>
      </c>
      <c r="E165" s="5" t="s">
        <v>1399</v>
      </c>
      <c r="F165" s="5" t="s">
        <v>1130</v>
      </c>
      <c r="G165" s="5" t="s">
        <v>232</v>
      </c>
      <c r="H165" s="9"/>
      <c r="I165" s="14" t="s">
        <v>1168</v>
      </c>
      <c r="J165" s="14" t="s">
        <v>1073</v>
      </c>
      <c r="K165" s="14" t="s">
        <v>1095</v>
      </c>
      <c r="L165" s="14" t="s">
        <v>1090</v>
      </c>
      <c r="M165" s="9"/>
      <c r="N165" s="14"/>
      <c r="O165" s="15"/>
      <c r="P165" s="15"/>
      <c r="Q165" s="15"/>
      <c r="R165" s="15"/>
      <c r="S165" s="15"/>
      <c r="T165" s="15"/>
      <c r="U165" s="15"/>
      <c r="V165" s="15"/>
      <c r="W165" s="15"/>
      <c r="X165" s="15"/>
      <c r="Y165" s="15"/>
      <c r="Z165" s="15"/>
      <c r="AA165" s="15"/>
      <c r="AB165" s="15"/>
      <c r="AC165" s="15"/>
      <c r="AD165" s="15"/>
      <c r="AE165" s="15"/>
      <c r="AF165" s="15"/>
    </row>
    <row r="166" spans="1:32" ht="13.5" customHeight="1">
      <c r="A166" s="22">
        <v>1</v>
      </c>
      <c r="B166" s="109">
        <v>45148</v>
      </c>
      <c r="C166" s="5" t="s">
        <v>1682</v>
      </c>
      <c r="D166" s="116" t="s">
        <v>1145</v>
      </c>
      <c r="E166" s="5" t="s">
        <v>1399</v>
      </c>
      <c r="F166" s="5" t="s">
        <v>1130</v>
      </c>
      <c r="G166" s="5" t="s">
        <v>232</v>
      </c>
      <c r="H166" s="9">
        <v>30</v>
      </c>
      <c r="I166" s="14" t="s">
        <v>1148</v>
      </c>
      <c r="J166" s="14" t="s">
        <v>1073</v>
      </c>
      <c r="K166" s="14" t="s">
        <v>1095</v>
      </c>
      <c r="L166" s="14" t="s">
        <v>1165</v>
      </c>
      <c r="M166" s="9"/>
      <c r="N166" s="14"/>
      <c r="O166" s="15"/>
      <c r="P166" s="15"/>
      <c r="Q166" s="15"/>
      <c r="R166" s="15"/>
      <c r="S166" s="15"/>
      <c r="T166" s="15"/>
      <c r="U166" s="15"/>
      <c r="V166" s="15"/>
      <c r="W166" s="15"/>
      <c r="X166" s="15"/>
      <c r="Y166" s="15"/>
      <c r="Z166" s="15"/>
      <c r="AA166" s="15"/>
      <c r="AB166" s="15"/>
      <c r="AC166" s="15"/>
      <c r="AD166" s="15"/>
      <c r="AE166" s="15"/>
      <c r="AF166" s="15"/>
    </row>
    <row r="167" spans="1:32" ht="13.5" customHeight="1">
      <c r="A167" s="9">
        <v>2</v>
      </c>
      <c r="B167" s="109">
        <v>45148</v>
      </c>
      <c r="C167" s="5" t="s">
        <v>1682</v>
      </c>
      <c r="D167" s="116" t="s">
        <v>1145</v>
      </c>
      <c r="E167" s="5" t="s">
        <v>1321</v>
      </c>
      <c r="F167" s="5" t="s">
        <v>1074</v>
      </c>
      <c r="G167" s="5" t="s">
        <v>9</v>
      </c>
      <c r="H167" s="9"/>
      <c r="I167" s="14" t="s">
        <v>1170</v>
      </c>
      <c r="J167" s="14" t="s">
        <v>1073</v>
      </c>
      <c r="K167" s="14" t="s">
        <v>1095</v>
      </c>
      <c r="L167" s="14" t="s">
        <v>1121</v>
      </c>
      <c r="M167" s="9"/>
      <c r="N167" s="14"/>
      <c r="O167" s="15"/>
      <c r="P167" s="15"/>
      <c r="Q167" s="15"/>
      <c r="R167" s="15"/>
      <c r="S167" s="15"/>
      <c r="T167" s="15"/>
      <c r="U167" s="15"/>
      <c r="V167" s="15"/>
      <c r="W167" s="15"/>
      <c r="X167" s="15"/>
      <c r="Y167" s="15"/>
      <c r="Z167" s="15"/>
      <c r="AA167" s="15"/>
      <c r="AB167" s="15"/>
      <c r="AC167" s="15"/>
      <c r="AD167" s="15"/>
      <c r="AE167" s="15"/>
      <c r="AF167" s="15"/>
    </row>
    <row r="168" spans="1:32" ht="13.5" customHeight="1">
      <c r="A168" s="9">
        <v>2</v>
      </c>
      <c r="B168" s="109">
        <v>45148</v>
      </c>
      <c r="C168" s="5" t="s">
        <v>1682</v>
      </c>
      <c r="D168" s="116" t="s">
        <v>1145</v>
      </c>
      <c r="E168" s="5" t="s">
        <v>1321</v>
      </c>
      <c r="F168" s="5" t="s">
        <v>1074</v>
      </c>
      <c r="G168" s="5" t="s">
        <v>9</v>
      </c>
      <c r="H168" s="9"/>
      <c r="I168" s="14" t="s">
        <v>1114</v>
      </c>
      <c r="J168" s="14" t="s">
        <v>1073</v>
      </c>
      <c r="K168" s="14" t="s">
        <v>1095</v>
      </c>
      <c r="L168" s="14" t="s">
        <v>1121</v>
      </c>
      <c r="M168" s="9"/>
      <c r="N168" s="14"/>
      <c r="O168" s="15"/>
      <c r="P168" s="15"/>
      <c r="Q168" s="15"/>
      <c r="R168" s="15"/>
      <c r="S168" s="15"/>
      <c r="T168" s="15"/>
      <c r="U168" s="15"/>
      <c r="V168" s="15"/>
      <c r="W168" s="15"/>
      <c r="X168" s="15"/>
      <c r="Y168" s="15"/>
      <c r="Z168" s="15"/>
      <c r="AA168" s="15"/>
      <c r="AB168" s="15"/>
      <c r="AC168" s="15"/>
      <c r="AD168" s="15"/>
      <c r="AE168" s="15"/>
      <c r="AF168" s="15"/>
    </row>
    <row r="169" spans="1:32" ht="13.5" customHeight="1">
      <c r="A169" s="9">
        <v>2</v>
      </c>
      <c r="B169" s="109">
        <v>45148</v>
      </c>
      <c r="C169" s="5" t="s">
        <v>1682</v>
      </c>
      <c r="D169" s="116" t="s">
        <v>1145</v>
      </c>
      <c r="E169" s="5" t="s">
        <v>1321</v>
      </c>
      <c r="F169" s="125" t="s">
        <v>1074</v>
      </c>
      <c r="G169" s="5" t="s">
        <v>9</v>
      </c>
      <c r="H169" s="9"/>
      <c r="I169" s="14" t="s">
        <v>1148</v>
      </c>
      <c r="J169" s="14" t="s">
        <v>1073</v>
      </c>
      <c r="K169" s="14" t="s">
        <v>1095</v>
      </c>
      <c r="L169" s="14" t="s">
        <v>1121</v>
      </c>
      <c r="M169" s="9"/>
      <c r="N169" s="14"/>
      <c r="O169" s="15"/>
      <c r="P169" s="15"/>
      <c r="Q169" s="15"/>
      <c r="R169" s="15"/>
      <c r="S169" s="15"/>
      <c r="T169" s="15"/>
      <c r="U169" s="15"/>
      <c r="V169" s="15"/>
      <c r="W169" s="15"/>
      <c r="X169" s="15"/>
      <c r="Y169" s="15"/>
      <c r="Z169" s="15"/>
      <c r="AA169" s="15"/>
      <c r="AB169" s="15"/>
      <c r="AC169" s="15"/>
      <c r="AD169" s="15"/>
      <c r="AE169" s="15"/>
      <c r="AF169" s="15"/>
    </row>
    <row r="170" spans="1:32" ht="13.5" customHeight="1">
      <c r="A170" s="9">
        <v>2</v>
      </c>
      <c r="B170" s="109">
        <v>45148</v>
      </c>
      <c r="C170" s="5" t="s">
        <v>1682</v>
      </c>
      <c r="D170" s="116" t="s">
        <v>1145</v>
      </c>
      <c r="E170" s="5" t="s">
        <v>1321</v>
      </c>
      <c r="F170" s="5" t="s">
        <v>1074</v>
      </c>
      <c r="G170" s="5" t="s">
        <v>9</v>
      </c>
      <c r="H170" s="9"/>
      <c r="I170" s="14" t="s">
        <v>1168</v>
      </c>
      <c r="J170" s="14" t="s">
        <v>1073</v>
      </c>
      <c r="K170" s="14" t="s">
        <v>1095</v>
      </c>
      <c r="L170" s="14" t="s">
        <v>1121</v>
      </c>
      <c r="M170" s="9"/>
      <c r="N170" s="14"/>
      <c r="O170" s="15"/>
      <c r="P170" s="15"/>
      <c r="Q170" s="15"/>
      <c r="R170" s="15"/>
      <c r="S170" s="15"/>
      <c r="T170" s="15"/>
      <c r="U170" s="15"/>
      <c r="V170" s="15"/>
      <c r="W170" s="15"/>
      <c r="X170" s="15"/>
      <c r="Y170" s="15"/>
      <c r="Z170" s="15"/>
      <c r="AA170" s="15"/>
      <c r="AB170" s="15"/>
      <c r="AC170" s="15"/>
      <c r="AD170" s="15"/>
      <c r="AE170" s="15"/>
      <c r="AF170" s="15"/>
    </row>
    <row r="171" spans="1:32">
      <c r="A171" s="111" t="s">
        <v>1077</v>
      </c>
      <c r="B171" s="112" t="s">
        <v>1078</v>
      </c>
      <c r="C171" s="113" t="s">
        <v>1079</v>
      </c>
      <c r="D171" s="114" t="s">
        <v>1080</v>
      </c>
      <c r="E171" s="131" t="s">
        <v>1686</v>
      </c>
      <c r="F171" s="113" t="s">
        <v>1081</v>
      </c>
      <c r="G171" s="113" t="s">
        <v>1813</v>
      </c>
      <c r="H171" s="115" t="s">
        <v>1082</v>
      </c>
      <c r="I171" s="114" t="s">
        <v>1083</v>
      </c>
      <c r="J171" s="114" t="s">
        <v>1084</v>
      </c>
      <c r="K171" s="114" t="s">
        <v>1085</v>
      </c>
      <c r="L171" s="114" t="s">
        <v>1680</v>
      </c>
      <c r="M171" s="114" t="s">
        <v>1086</v>
      </c>
      <c r="N171" s="114" t="s">
        <v>1087</v>
      </c>
      <c r="O171" s="13"/>
      <c r="P171" s="13"/>
      <c r="Q171" s="13"/>
      <c r="R171" s="13"/>
      <c r="S171" s="13"/>
      <c r="T171" s="13"/>
      <c r="U171" s="13"/>
      <c r="V171" s="13"/>
      <c r="W171" s="13"/>
      <c r="X171" s="13"/>
      <c r="Y171" s="13"/>
      <c r="Z171" s="13"/>
      <c r="AA171" s="13"/>
      <c r="AB171" s="13"/>
      <c r="AC171" s="13"/>
    </row>
    <row r="172" spans="1:32" ht="13.5" customHeight="1">
      <c r="A172" s="9">
        <v>3</v>
      </c>
      <c r="B172" s="109">
        <v>45149</v>
      </c>
      <c r="C172" s="5" t="s">
        <v>1684</v>
      </c>
      <c r="D172" s="116" t="s">
        <v>1145</v>
      </c>
      <c r="E172" s="5" t="s">
        <v>1184</v>
      </c>
      <c r="F172" s="5" t="s">
        <v>1384</v>
      </c>
      <c r="G172" s="5" t="s">
        <v>9</v>
      </c>
      <c r="H172" s="9">
        <v>246</v>
      </c>
      <c r="I172" s="14" t="s">
        <v>1148</v>
      </c>
      <c r="J172" s="14" t="s">
        <v>1073</v>
      </c>
      <c r="K172" s="14" t="s">
        <v>1095</v>
      </c>
      <c r="L172" s="14" t="s">
        <v>1172</v>
      </c>
      <c r="M172" s="9"/>
      <c r="N172" s="14" t="s">
        <v>1258</v>
      </c>
      <c r="O172" s="15"/>
      <c r="P172" s="15"/>
      <c r="Q172" s="15"/>
      <c r="R172" s="15"/>
      <c r="S172" s="15"/>
      <c r="T172" s="15"/>
      <c r="U172" s="15"/>
      <c r="V172" s="15"/>
      <c r="W172" s="15"/>
      <c r="X172" s="15"/>
      <c r="Y172" s="15"/>
      <c r="Z172" s="15"/>
      <c r="AA172" s="15"/>
      <c r="AB172" s="15"/>
      <c r="AC172" s="15"/>
      <c r="AD172" s="15"/>
      <c r="AE172" s="15"/>
      <c r="AF172" s="15"/>
    </row>
    <row r="173" spans="1:32" ht="13.5" customHeight="1">
      <c r="A173" s="9">
        <v>3</v>
      </c>
      <c r="B173" s="109">
        <v>45149</v>
      </c>
      <c r="C173" s="5" t="s">
        <v>1684</v>
      </c>
      <c r="D173" s="116" t="s">
        <v>1145</v>
      </c>
      <c r="E173" s="5" t="s">
        <v>1184</v>
      </c>
      <c r="F173" s="5" t="s">
        <v>1384</v>
      </c>
      <c r="G173" s="5" t="s">
        <v>9</v>
      </c>
      <c r="H173" s="9"/>
      <c r="I173" s="14" t="s">
        <v>1168</v>
      </c>
      <c r="J173" s="14" t="s">
        <v>1073</v>
      </c>
      <c r="K173" s="14" t="s">
        <v>1095</v>
      </c>
      <c r="L173" s="14" t="s">
        <v>1172</v>
      </c>
      <c r="M173" s="9"/>
      <c r="N173" s="14"/>
      <c r="O173" s="15"/>
      <c r="P173" s="15"/>
      <c r="Q173" s="15"/>
      <c r="R173" s="15"/>
      <c r="S173" s="15"/>
      <c r="T173" s="15"/>
      <c r="U173" s="15"/>
      <c r="V173" s="15"/>
      <c r="W173" s="15"/>
      <c r="X173" s="15"/>
      <c r="Y173" s="15"/>
      <c r="Z173" s="15"/>
      <c r="AA173" s="15"/>
      <c r="AB173" s="15"/>
      <c r="AC173" s="15"/>
      <c r="AD173" s="15"/>
      <c r="AE173" s="15"/>
      <c r="AF173" s="15"/>
    </row>
    <row r="174" spans="1:32" ht="13.5" customHeight="1">
      <c r="A174" s="9">
        <v>4</v>
      </c>
      <c r="B174" s="109">
        <v>45149</v>
      </c>
      <c r="C174" s="5" t="s">
        <v>1684</v>
      </c>
      <c r="D174" s="116" t="s">
        <v>1145</v>
      </c>
      <c r="E174" s="5" t="s">
        <v>1184</v>
      </c>
      <c r="F174" s="5" t="s">
        <v>1384</v>
      </c>
      <c r="G174" s="5" t="s">
        <v>9</v>
      </c>
      <c r="H174" s="9"/>
      <c r="I174" s="14" t="s">
        <v>1114</v>
      </c>
      <c r="J174" s="14" t="s">
        <v>1073</v>
      </c>
      <c r="K174" s="14" t="s">
        <v>1095</v>
      </c>
      <c r="L174" s="14" t="s">
        <v>1172</v>
      </c>
      <c r="M174" s="9"/>
      <c r="N174" s="14"/>
      <c r="O174" s="15"/>
      <c r="P174" s="15"/>
      <c r="Q174" s="15"/>
      <c r="R174" s="15"/>
      <c r="S174" s="15"/>
      <c r="T174" s="15"/>
      <c r="U174" s="15"/>
      <c r="V174" s="15"/>
      <c r="W174" s="15"/>
      <c r="X174" s="15"/>
      <c r="Y174" s="15"/>
      <c r="Z174" s="15"/>
      <c r="AA174" s="15"/>
      <c r="AB174" s="15"/>
      <c r="AC174" s="15"/>
      <c r="AD174" s="15"/>
      <c r="AE174" s="15"/>
      <c r="AF174" s="15"/>
    </row>
    <row r="175" spans="1:32" ht="13.5" customHeight="1">
      <c r="A175" s="9">
        <v>5</v>
      </c>
      <c r="B175" s="109">
        <v>45149</v>
      </c>
      <c r="C175" s="5" t="s">
        <v>1684</v>
      </c>
      <c r="D175" s="116" t="s">
        <v>1145</v>
      </c>
      <c r="E175" s="5" t="s">
        <v>1292</v>
      </c>
      <c r="F175" s="5" t="s">
        <v>1293</v>
      </c>
      <c r="G175" s="5" t="s">
        <v>934</v>
      </c>
      <c r="H175" s="9"/>
      <c r="I175" s="14" t="s">
        <v>1170</v>
      </c>
      <c r="J175" s="14" t="s">
        <v>1073</v>
      </c>
      <c r="K175" s="14" t="s">
        <v>1095</v>
      </c>
      <c r="L175" s="14" t="s">
        <v>1119</v>
      </c>
      <c r="M175" s="9"/>
      <c r="N175" s="14"/>
      <c r="O175" s="15"/>
      <c r="P175" s="15"/>
      <c r="Q175" s="15"/>
      <c r="R175" s="15"/>
      <c r="S175" s="15"/>
      <c r="T175" s="15"/>
      <c r="U175" s="15"/>
      <c r="V175" s="15"/>
      <c r="W175" s="15"/>
      <c r="X175" s="15"/>
      <c r="Y175" s="15"/>
      <c r="Z175" s="15"/>
      <c r="AA175" s="15"/>
      <c r="AB175" s="15"/>
      <c r="AC175" s="15"/>
      <c r="AD175" s="15"/>
      <c r="AE175" s="15"/>
      <c r="AF175" s="15"/>
    </row>
    <row r="176" spans="1:32" ht="13.5" customHeight="1">
      <c r="A176" s="9">
        <v>5</v>
      </c>
      <c r="B176" s="109">
        <v>45149</v>
      </c>
      <c r="C176" s="5" t="s">
        <v>1684</v>
      </c>
      <c r="D176" s="116" t="s">
        <v>1145</v>
      </c>
      <c r="E176" s="5" t="s">
        <v>1292</v>
      </c>
      <c r="F176" s="5" t="s">
        <v>1293</v>
      </c>
      <c r="G176" s="5" t="s">
        <v>934</v>
      </c>
      <c r="H176" s="9"/>
      <c r="I176" s="14" t="s">
        <v>1168</v>
      </c>
      <c r="J176" s="14" t="s">
        <v>1073</v>
      </c>
      <c r="K176" s="14" t="s">
        <v>1095</v>
      </c>
      <c r="L176" s="14" t="s">
        <v>1119</v>
      </c>
      <c r="M176" s="9"/>
      <c r="N176" s="14"/>
      <c r="O176" s="15"/>
      <c r="P176" s="15"/>
      <c r="Q176" s="15"/>
      <c r="R176" s="15"/>
      <c r="S176" s="15"/>
      <c r="T176" s="15"/>
      <c r="U176" s="15"/>
      <c r="V176" s="15"/>
      <c r="W176" s="15"/>
      <c r="X176" s="15"/>
      <c r="Y176" s="15"/>
      <c r="Z176" s="15"/>
      <c r="AA176" s="15"/>
      <c r="AB176" s="15"/>
      <c r="AC176" s="15"/>
      <c r="AD176" s="15"/>
      <c r="AE176" s="15"/>
      <c r="AF176" s="15"/>
    </row>
    <row r="177" spans="1:32" ht="13.5" customHeight="1">
      <c r="A177" s="9">
        <v>5</v>
      </c>
      <c r="B177" s="109">
        <v>45149</v>
      </c>
      <c r="C177" s="5" t="s">
        <v>1684</v>
      </c>
      <c r="D177" s="116" t="s">
        <v>1145</v>
      </c>
      <c r="E177" s="5" t="s">
        <v>1292</v>
      </c>
      <c r="F177" s="5" t="s">
        <v>1293</v>
      </c>
      <c r="G177" s="5" t="s">
        <v>934</v>
      </c>
      <c r="H177" s="9"/>
      <c r="I177" s="14" t="s">
        <v>1114</v>
      </c>
      <c r="J177" s="14" t="s">
        <v>1073</v>
      </c>
      <c r="K177" s="14" t="s">
        <v>1095</v>
      </c>
      <c r="L177" s="14" t="s">
        <v>1119</v>
      </c>
      <c r="M177" s="9"/>
      <c r="N177" s="14"/>
      <c r="O177" s="24"/>
      <c r="P177" s="15"/>
      <c r="Q177" s="15"/>
      <c r="R177" s="15"/>
      <c r="S177" s="15"/>
      <c r="T177" s="15"/>
      <c r="U177" s="15"/>
      <c r="V177" s="15"/>
      <c r="W177" s="15"/>
      <c r="X177" s="15"/>
      <c r="Y177" s="15"/>
      <c r="Z177" s="15"/>
      <c r="AA177" s="15"/>
      <c r="AB177" s="15"/>
      <c r="AC177" s="15"/>
      <c r="AD177" s="15"/>
      <c r="AE177" s="15"/>
      <c r="AF177" s="15"/>
    </row>
    <row r="178" spans="1:32" ht="13.5" customHeight="1">
      <c r="A178" s="9">
        <v>5</v>
      </c>
      <c r="B178" s="109">
        <v>45149</v>
      </c>
      <c r="C178" s="5" t="s">
        <v>1684</v>
      </c>
      <c r="D178" s="116" t="s">
        <v>1145</v>
      </c>
      <c r="E178" s="5" t="s">
        <v>1292</v>
      </c>
      <c r="F178" s="5" t="s">
        <v>1293</v>
      </c>
      <c r="G178" s="5" t="s">
        <v>934</v>
      </c>
      <c r="H178" s="9"/>
      <c r="I178" s="14" t="s">
        <v>1148</v>
      </c>
      <c r="J178" s="14" t="s">
        <v>1073</v>
      </c>
      <c r="K178" s="14" t="s">
        <v>1095</v>
      </c>
      <c r="L178" s="14" t="s">
        <v>1165</v>
      </c>
      <c r="M178" s="9"/>
      <c r="N178" s="14"/>
      <c r="O178" s="15"/>
      <c r="P178" s="15"/>
      <c r="Q178" s="15"/>
      <c r="R178" s="15"/>
      <c r="S178" s="15"/>
      <c r="T178" s="15"/>
      <c r="U178" s="15"/>
      <c r="V178" s="15"/>
      <c r="W178" s="15"/>
      <c r="X178" s="15"/>
      <c r="Y178" s="15"/>
      <c r="Z178" s="15"/>
      <c r="AA178" s="15"/>
      <c r="AB178" s="15"/>
      <c r="AC178" s="15"/>
      <c r="AD178" s="15"/>
      <c r="AE178" s="15"/>
      <c r="AF178" s="15"/>
    </row>
    <row r="179" spans="1:32" ht="13.5" customHeight="1">
      <c r="A179" s="9">
        <v>3</v>
      </c>
      <c r="B179" s="109">
        <v>45149</v>
      </c>
      <c r="C179" s="5" t="s">
        <v>1683</v>
      </c>
      <c r="D179" s="116" t="s">
        <v>1145</v>
      </c>
      <c r="E179" s="5" t="s">
        <v>1403</v>
      </c>
      <c r="F179" s="5" t="s">
        <v>1404</v>
      </c>
      <c r="G179" s="125" t="s">
        <v>9</v>
      </c>
      <c r="H179" s="9">
        <v>10</v>
      </c>
      <c r="I179" s="14" t="s">
        <v>1148</v>
      </c>
      <c r="J179" s="14" t="s">
        <v>1073</v>
      </c>
      <c r="K179" s="14" t="s">
        <v>1095</v>
      </c>
      <c r="L179" s="14" t="s">
        <v>1127</v>
      </c>
      <c r="M179" s="9"/>
      <c r="N179" s="14"/>
      <c r="O179" s="15"/>
      <c r="P179" s="15"/>
      <c r="Q179" s="15"/>
      <c r="R179" s="15"/>
      <c r="S179" s="15"/>
      <c r="T179" s="15"/>
      <c r="U179" s="15"/>
      <c r="V179" s="15"/>
      <c r="W179" s="15"/>
      <c r="X179" s="15"/>
      <c r="Y179" s="15"/>
      <c r="Z179" s="15"/>
      <c r="AA179" s="15"/>
      <c r="AB179" s="15"/>
      <c r="AC179" s="15"/>
      <c r="AD179" s="15"/>
      <c r="AE179" s="15"/>
      <c r="AF179" s="15"/>
    </row>
    <row r="180" spans="1:32" ht="13.5" customHeight="1">
      <c r="A180" s="9">
        <v>4</v>
      </c>
      <c r="B180" s="109">
        <v>45149</v>
      </c>
      <c r="C180" s="5" t="s">
        <v>1683</v>
      </c>
      <c r="D180" s="116" t="s">
        <v>1145</v>
      </c>
      <c r="E180" s="5" t="s">
        <v>1290</v>
      </c>
      <c r="F180" s="5" t="s">
        <v>1291</v>
      </c>
      <c r="G180" s="5" t="s">
        <v>62</v>
      </c>
      <c r="H180" s="9">
        <v>60</v>
      </c>
      <c r="I180" s="14" t="s">
        <v>1170</v>
      </c>
      <c r="J180" s="14" t="s">
        <v>1073</v>
      </c>
      <c r="K180" s="14" t="s">
        <v>1095</v>
      </c>
      <c r="L180" s="14" t="s">
        <v>1172</v>
      </c>
      <c r="M180" s="9"/>
      <c r="N180" s="14"/>
      <c r="O180" s="15"/>
      <c r="P180" s="15"/>
      <c r="Q180" s="15"/>
      <c r="R180" s="15"/>
      <c r="S180" s="15"/>
      <c r="T180" s="15"/>
      <c r="U180" s="15"/>
      <c r="V180" s="15"/>
      <c r="W180" s="15"/>
      <c r="X180" s="15"/>
      <c r="Y180" s="15"/>
      <c r="Z180" s="15"/>
      <c r="AA180" s="15"/>
      <c r="AB180" s="15"/>
      <c r="AC180" s="15"/>
      <c r="AD180" s="15"/>
      <c r="AE180" s="15"/>
      <c r="AF180" s="15"/>
    </row>
    <row r="181" spans="1:32" ht="13.5" customHeight="1">
      <c r="A181" s="9">
        <v>4</v>
      </c>
      <c r="B181" s="109">
        <v>45149</v>
      </c>
      <c r="C181" s="5" t="s">
        <v>1683</v>
      </c>
      <c r="D181" s="116" t="s">
        <v>1145</v>
      </c>
      <c r="E181" s="5" t="s">
        <v>1372</v>
      </c>
      <c r="F181" s="5" t="s">
        <v>1373</v>
      </c>
      <c r="G181" s="5" t="s">
        <v>122</v>
      </c>
      <c r="H181" s="9">
        <v>19</v>
      </c>
      <c r="I181" s="14" t="s">
        <v>1168</v>
      </c>
      <c r="J181" s="14" t="s">
        <v>1073</v>
      </c>
      <c r="K181" s="14" t="s">
        <v>1095</v>
      </c>
      <c r="L181" s="14" t="s">
        <v>1143</v>
      </c>
      <c r="M181" s="9"/>
      <c r="N181" s="14"/>
      <c r="O181" s="15"/>
      <c r="P181" s="15"/>
      <c r="Q181" s="15"/>
      <c r="R181" s="15"/>
      <c r="S181" s="15"/>
      <c r="T181" s="15"/>
      <c r="U181" s="15"/>
      <c r="V181" s="15"/>
      <c r="W181" s="15"/>
      <c r="X181" s="15"/>
      <c r="Y181" s="15"/>
      <c r="Z181" s="15"/>
      <c r="AA181" s="15"/>
      <c r="AB181" s="15"/>
      <c r="AC181" s="15"/>
      <c r="AD181" s="15"/>
      <c r="AE181" s="15"/>
      <c r="AF181" s="15"/>
    </row>
    <row r="182" spans="1:32" ht="13.5" customHeight="1">
      <c r="A182" s="9">
        <v>5</v>
      </c>
      <c r="B182" s="109">
        <v>45149</v>
      </c>
      <c r="C182" s="5" t="s">
        <v>1683</v>
      </c>
      <c r="D182" s="116" t="s">
        <v>1145</v>
      </c>
      <c r="E182" s="17" t="s">
        <v>1451</v>
      </c>
      <c r="F182" s="17" t="s">
        <v>1452</v>
      </c>
      <c r="G182" s="19" t="s">
        <v>213</v>
      </c>
      <c r="H182" s="9">
        <v>18</v>
      </c>
      <c r="I182" s="14" t="s">
        <v>1170</v>
      </c>
      <c r="J182" s="14" t="s">
        <v>1073</v>
      </c>
      <c r="K182" s="14" t="s">
        <v>1095</v>
      </c>
      <c r="L182" s="14" t="s">
        <v>1165</v>
      </c>
      <c r="M182" s="9"/>
      <c r="N182" s="14"/>
      <c r="O182" s="15"/>
      <c r="P182" s="15"/>
      <c r="Q182" s="15"/>
      <c r="R182" s="15"/>
      <c r="S182" s="15"/>
      <c r="T182" s="15"/>
      <c r="U182" s="15"/>
      <c r="V182" s="15"/>
      <c r="W182" s="15"/>
      <c r="X182" s="15"/>
      <c r="Y182" s="15"/>
      <c r="Z182" s="15"/>
      <c r="AA182" s="15"/>
      <c r="AB182" s="15"/>
      <c r="AC182" s="15"/>
      <c r="AD182" s="15"/>
      <c r="AE182" s="15"/>
      <c r="AF182" s="15"/>
    </row>
    <row r="183" spans="1:32" ht="13.5" customHeight="1">
      <c r="A183" s="9">
        <v>3</v>
      </c>
      <c r="B183" s="109">
        <v>45149</v>
      </c>
      <c r="C183" s="5" t="s">
        <v>1683</v>
      </c>
      <c r="D183" s="116" t="s">
        <v>1145</v>
      </c>
      <c r="E183" s="5" t="s">
        <v>1310</v>
      </c>
      <c r="F183" s="5" t="s">
        <v>1311</v>
      </c>
      <c r="G183" s="125" t="s">
        <v>112</v>
      </c>
      <c r="H183" s="9">
        <v>18</v>
      </c>
      <c r="I183" s="14" t="s">
        <v>1170</v>
      </c>
      <c r="J183" s="14" t="s">
        <v>1073</v>
      </c>
      <c r="K183" s="14" t="s">
        <v>1095</v>
      </c>
      <c r="L183" s="14" t="s">
        <v>1090</v>
      </c>
      <c r="M183" s="9"/>
      <c r="N183" s="14"/>
      <c r="O183" s="15"/>
      <c r="P183" s="15"/>
      <c r="Q183" s="15"/>
      <c r="R183" s="15"/>
      <c r="S183" s="15"/>
      <c r="T183" s="15"/>
      <c r="U183" s="15"/>
      <c r="V183" s="15"/>
      <c r="W183" s="15"/>
      <c r="X183" s="15"/>
      <c r="Y183" s="15"/>
      <c r="Z183" s="15"/>
      <c r="AA183" s="15"/>
      <c r="AB183" s="15"/>
      <c r="AC183" s="15"/>
      <c r="AD183" s="15"/>
      <c r="AE183" s="15"/>
      <c r="AF183" s="15"/>
    </row>
    <row r="184" spans="1:32" ht="13.5" customHeight="1">
      <c r="A184" s="9">
        <v>4</v>
      </c>
      <c r="B184" s="109">
        <v>45149</v>
      </c>
      <c r="C184" s="5" t="s">
        <v>1683</v>
      </c>
      <c r="D184" s="116" t="s">
        <v>1145</v>
      </c>
      <c r="E184" s="5" t="s">
        <v>1236</v>
      </c>
      <c r="F184" s="5" t="s">
        <v>1237</v>
      </c>
      <c r="G184" s="125" t="s">
        <v>934</v>
      </c>
      <c r="H184" s="9">
        <v>24</v>
      </c>
      <c r="I184" s="14" t="s">
        <v>1114</v>
      </c>
      <c r="J184" s="14" t="s">
        <v>1073</v>
      </c>
      <c r="K184" s="14" t="s">
        <v>1095</v>
      </c>
      <c r="L184" s="14" t="s">
        <v>1090</v>
      </c>
      <c r="M184" s="9"/>
      <c r="N184" s="14"/>
      <c r="O184" s="15"/>
      <c r="P184" s="15"/>
      <c r="Q184" s="15"/>
      <c r="R184" s="15"/>
      <c r="S184" s="15"/>
      <c r="T184" s="15"/>
      <c r="U184" s="15"/>
      <c r="V184" s="15"/>
      <c r="W184" s="15"/>
      <c r="X184" s="15"/>
      <c r="Y184" s="15"/>
      <c r="Z184" s="15"/>
      <c r="AA184" s="15"/>
      <c r="AB184" s="15"/>
      <c r="AC184" s="15"/>
      <c r="AD184" s="15"/>
      <c r="AE184" s="15"/>
      <c r="AF184" s="15"/>
    </row>
    <row r="185" spans="1:32" ht="13.5" customHeight="1">
      <c r="A185" s="9">
        <v>4</v>
      </c>
      <c r="B185" s="109">
        <v>45149</v>
      </c>
      <c r="C185" s="5" t="s">
        <v>1683</v>
      </c>
      <c r="D185" s="116" t="s">
        <v>1145</v>
      </c>
      <c r="E185" s="5" t="s">
        <v>1236</v>
      </c>
      <c r="F185" s="5" t="s">
        <v>1237</v>
      </c>
      <c r="G185" s="125" t="s">
        <v>934</v>
      </c>
      <c r="H185" s="9"/>
      <c r="I185" s="14" t="s">
        <v>1168</v>
      </c>
      <c r="J185" s="14" t="s">
        <v>1073</v>
      </c>
      <c r="K185" s="14" t="s">
        <v>1095</v>
      </c>
      <c r="L185" s="14" t="s">
        <v>1090</v>
      </c>
      <c r="M185" s="9"/>
      <c r="N185" s="14"/>
      <c r="O185" s="15"/>
      <c r="P185" s="24"/>
      <c r="Q185" s="24"/>
      <c r="R185" s="24"/>
      <c r="S185" s="24"/>
      <c r="T185" s="24"/>
      <c r="U185" s="24"/>
      <c r="V185" s="24"/>
      <c r="W185" s="24"/>
      <c r="X185" s="24"/>
      <c r="Y185" s="24"/>
      <c r="Z185" s="24"/>
      <c r="AA185" s="24"/>
      <c r="AB185" s="24"/>
      <c r="AC185" s="24"/>
      <c r="AD185" s="24"/>
      <c r="AE185" s="24"/>
      <c r="AF185" s="24"/>
    </row>
    <row r="186" spans="1:32" ht="13.5" customHeight="1">
      <c r="A186" s="9">
        <v>3</v>
      </c>
      <c r="B186" s="109">
        <v>45149</v>
      </c>
      <c r="C186" s="5" t="s">
        <v>1682</v>
      </c>
      <c r="D186" s="116" t="s">
        <v>1145</v>
      </c>
      <c r="E186" s="5" t="s">
        <v>1301</v>
      </c>
      <c r="F186" s="5" t="s">
        <v>1075</v>
      </c>
      <c r="G186" s="125" t="s">
        <v>9</v>
      </c>
      <c r="H186" s="9"/>
      <c r="I186" s="14" t="s">
        <v>1170</v>
      </c>
      <c r="J186" s="14" t="s">
        <v>1073</v>
      </c>
      <c r="K186" s="14" t="s">
        <v>1095</v>
      </c>
      <c r="L186" s="14" t="s">
        <v>1108</v>
      </c>
      <c r="M186" s="9"/>
      <c r="N186" s="14"/>
      <c r="O186" s="15"/>
      <c r="P186" s="24"/>
      <c r="Q186" s="24"/>
      <c r="R186" s="24"/>
      <c r="S186" s="24"/>
      <c r="T186" s="24"/>
      <c r="U186" s="24"/>
      <c r="V186" s="24"/>
      <c r="W186" s="24"/>
      <c r="X186" s="24"/>
      <c r="Y186" s="24"/>
      <c r="Z186" s="24"/>
      <c r="AA186" s="24"/>
      <c r="AB186" s="24"/>
      <c r="AC186" s="24"/>
      <c r="AD186" s="24"/>
      <c r="AE186" s="24"/>
      <c r="AF186" s="24"/>
    </row>
    <row r="187" spans="1:32" ht="13.5" customHeight="1">
      <c r="A187" s="9">
        <v>2</v>
      </c>
      <c r="B187" s="109">
        <v>45149</v>
      </c>
      <c r="C187" s="5" t="s">
        <v>1682</v>
      </c>
      <c r="D187" s="116" t="s">
        <v>1145</v>
      </c>
      <c r="E187" s="5" t="s">
        <v>1301</v>
      </c>
      <c r="F187" s="5" t="s">
        <v>1075</v>
      </c>
      <c r="G187" s="125" t="s">
        <v>9</v>
      </c>
      <c r="H187" s="9"/>
      <c r="I187" s="14" t="s">
        <v>1148</v>
      </c>
      <c r="J187" s="14" t="s">
        <v>1073</v>
      </c>
      <c r="K187" s="14" t="s">
        <v>1095</v>
      </c>
      <c r="L187" s="14" t="s">
        <v>1108</v>
      </c>
      <c r="M187" s="9"/>
      <c r="N187" s="14"/>
      <c r="O187" s="15"/>
      <c r="P187" s="15"/>
      <c r="Q187" s="15"/>
      <c r="R187" s="15"/>
      <c r="S187" s="15"/>
      <c r="T187" s="15"/>
      <c r="U187" s="15"/>
      <c r="V187" s="15"/>
      <c r="W187" s="15"/>
      <c r="X187" s="15"/>
      <c r="Y187" s="15"/>
      <c r="Z187" s="15"/>
      <c r="AA187" s="15"/>
      <c r="AB187" s="15"/>
      <c r="AC187" s="15"/>
      <c r="AD187" s="15"/>
      <c r="AE187" s="15"/>
      <c r="AF187" s="15"/>
    </row>
    <row r="188" spans="1:32" ht="13.5" customHeight="1">
      <c r="A188" s="9">
        <v>3</v>
      </c>
      <c r="B188" s="109">
        <v>45149</v>
      </c>
      <c r="C188" s="5" t="s">
        <v>1682</v>
      </c>
      <c r="D188" s="116" t="s">
        <v>1145</v>
      </c>
      <c r="E188" s="5" t="s">
        <v>1301</v>
      </c>
      <c r="F188" s="5" t="s">
        <v>1075</v>
      </c>
      <c r="G188" s="125" t="s">
        <v>9</v>
      </c>
      <c r="H188" s="9"/>
      <c r="I188" s="14" t="s">
        <v>1114</v>
      </c>
      <c r="J188" s="14" t="s">
        <v>1073</v>
      </c>
      <c r="K188" s="14" t="s">
        <v>1095</v>
      </c>
      <c r="L188" s="14" t="s">
        <v>1127</v>
      </c>
      <c r="M188" s="9"/>
      <c r="N188" s="14"/>
      <c r="O188" s="15"/>
      <c r="P188" s="15"/>
      <c r="Q188" s="15"/>
      <c r="R188" s="15"/>
      <c r="S188" s="15"/>
      <c r="T188" s="15"/>
      <c r="U188" s="15"/>
      <c r="V188" s="15"/>
      <c r="W188" s="15"/>
      <c r="X188" s="15"/>
      <c r="Y188" s="15"/>
      <c r="Z188" s="15"/>
      <c r="AA188" s="15"/>
      <c r="AB188" s="15"/>
      <c r="AC188" s="15"/>
      <c r="AD188" s="15"/>
      <c r="AE188" s="15"/>
      <c r="AF188" s="15"/>
    </row>
    <row r="189" spans="1:32" ht="13.5" customHeight="1">
      <c r="A189" s="9">
        <v>4</v>
      </c>
      <c r="B189" s="109">
        <v>45149</v>
      </c>
      <c r="C189" s="5" t="s">
        <v>1682</v>
      </c>
      <c r="D189" s="116" t="s">
        <v>1145</v>
      </c>
      <c r="E189" s="5" t="s">
        <v>1340</v>
      </c>
      <c r="F189" s="5" t="s">
        <v>1075</v>
      </c>
      <c r="G189" s="125" t="s">
        <v>9</v>
      </c>
      <c r="H189" s="9"/>
      <c r="I189" s="14" t="s">
        <v>1168</v>
      </c>
      <c r="J189" s="14" t="s">
        <v>1073</v>
      </c>
      <c r="K189" s="14" t="s">
        <v>1095</v>
      </c>
      <c r="L189" s="14" t="s">
        <v>1127</v>
      </c>
      <c r="M189" s="9"/>
      <c r="N189" s="14"/>
      <c r="O189" s="15"/>
      <c r="P189" s="15"/>
      <c r="Q189" s="15"/>
      <c r="R189" s="15"/>
      <c r="S189" s="15"/>
      <c r="T189" s="15"/>
      <c r="U189" s="15"/>
      <c r="V189" s="15"/>
      <c r="W189" s="15"/>
      <c r="X189" s="15"/>
      <c r="Y189" s="15"/>
      <c r="Z189" s="15"/>
      <c r="AA189" s="15"/>
      <c r="AB189" s="15"/>
      <c r="AC189" s="15"/>
      <c r="AD189" s="15"/>
      <c r="AE189" s="15"/>
      <c r="AF189" s="15"/>
    </row>
    <row r="190" spans="1:32" ht="13.5" customHeight="1">
      <c r="A190" s="9">
        <v>5</v>
      </c>
      <c r="B190" s="109">
        <v>45149</v>
      </c>
      <c r="C190" s="5" t="s">
        <v>1682</v>
      </c>
      <c r="D190" s="116" t="s">
        <v>1145</v>
      </c>
      <c r="E190" s="5" t="s">
        <v>1382</v>
      </c>
      <c r="F190" s="5" t="s">
        <v>1383</v>
      </c>
      <c r="G190" s="125" t="s">
        <v>934</v>
      </c>
      <c r="H190" s="9"/>
      <c r="I190" s="14" t="s">
        <v>1168</v>
      </c>
      <c r="J190" s="14" t="s">
        <v>1073</v>
      </c>
      <c r="K190" s="14" t="s">
        <v>1095</v>
      </c>
      <c r="L190" s="14" t="s">
        <v>1165</v>
      </c>
      <c r="M190" s="9"/>
      <c r="N190" s="14"/>
      <c r="O190" s="15"/>
      <c r="P190" s="15"/>
      <c r="Q190" s="15"/>
      <c r="R190" s="15"/>
      <c r="S190" s="15"/>
      <c r="T190" s="15"/>
      <c r="U190" s="15"/>
      <c r="V190" s="15"/>
      <c r="W190" s="15"/>
      <c r="X190" s="15"/>
      <c r="Y190" s="15"/>
      <c r="Z190" s="15"/>
      <c r="AA190" s="15"/>
      <c r="AB190" s="15"/>
      <c r="AC190" s="15"/>
      <c r="AD190" s="15"/>
      <c r="AE190" s="15"/>
      <c r="AF190" s="15"/>
    </row>
    <row r="191" spans="1:32" ht="13.5" customHeight="1">
      <c r="A191" s="9">
        <v>5</v>
      </c>
      <c r="B191" s="109">
        <v>45149</v>
      </c>
      <c r="C191" s="5" t="s">
        <v>1682</v>
      </c>
      <c r="D191" s="116" t="s">
        <v>1145</v>
      </c>
      <c r="E191" s="5" t="s">
        <v>1382</v>
      </c>
      <c r="F191" s="5" t="s">
        <v>1383</v>
      </c>
      <c r="G191" s="125" t="s">
        <v>934</v>
      </c>
      <c r="H191" s="9"/>
      <c r="I191" s="14" t="s">
        <v>1114</v>
      </c>
      <c r="J191" s="14" t="s">
        <v>1073</v>
      </c>
      <c r="K191" s="14" t="s">
        <v>1095</v>
      </c>
      <c r="L191" s="14" t="s">
        <v>1165</v>
      </c>
      <c r="M191" s="9"/>
      <c r="N191" s="14"/>
      <c r="O191" s="15"/>
      <c r="P191" s="15"/>
      <c r="Q191" s="15"/>
      <c r="R191" s="15"/>
      <c r="S191" s="15"/>
      <c r="T191" s="15"/>
      <c r="U191" s="15"/>
      <c r="V191" s="15"/>
      <c r="W191" s="15"/>
      <c r="X191" s="15"/>
      <c r="Y191" s="15"/>
      <c r="Z191" s="15"/>
      <c r="AA191" s="15"/>
      <c r="AB191" s="15"/>
      <c r="AC191" s="15"/>
      <c r="AD191" s="15"/>
      <c r="AE191" s="15"/>
      <c r="AF191" s="15"/>
    </row>
    <row r="192" spans="1:32" ht="13.8" customHeight="1">
      <c r="A192" s="9">
        <v>5</v>
      </c>
      <c r="B192" s="109">
        <v>45149</v>
      </c>
      <c r="C192" s="5" t="s">
        <v>1682</v>
      </c>
      <c r="D192" s="116" t="s">
        <v>1145</v>
      </c>
      <c r="E192" s="5" t="s">
        <v>1382</v>
      </c>
      <c r="F192" s="5" t="s">
        <v>1383</v>
      </c>
      <c r="G192" s="125" t="s">
        <v>934</v>
      </c>
      <c r="H192" s="9">
        <v>214</v>
      </c>
      <c r="I192" s="14" t="s">
        <v>1148</v>
      </c>
      <c r="J192" s="14" t="s">
        <v>1073</v>
      </c>
      <c r="K192" s="14" t="s">
        <v>1095</v>
      </c>
      <c r="L192" s="14" t="s">
        <v>1119</v>
      </c>
      <c r="M192" s="9"/>
      <c r="N192" s="14" t="s">
        <v>1258</v>
      </c>
      <c r="O192" s="15"/>
      <c r="P192" s="15"/>
      <c r="Q192" s="15"/>
      <c r="R192" s="15"/>
      <c r="S192" s="15"/>
      <c r="T192" s="15"/>
      <c r="U192" s="15"/>
      <c r="V192" s="15"/>
      <c r="W192" s="15"/>
      <c r="X192" s="15"/>
      <c r="Y192" s="15"/>
      <c r="Z192" s="15"/>
      <c r="AA192" s="15"/>
      <c r="AB192" s="15"/>
      <c r="AC192" s="15"/>
      <c r="AD192" s="15"/>
      <c r="AE192" s="15"/>
      <c r="AF192" s="15"/>
    </row>
    <row r="193" spans="1:32">
      <c r="A193" s="111" t="s">
        <v>1077</v>
      </c>
      <c r="B193" s="112" t="s">
        <v>1078</v>
      </c>
      <c r="C193" s="113" t="s">
        <v>1079</v>
      </c>
      <c r="D193" s="114" t="s">
        <v>1080</v>
      </c>
      <c r="E193" s="131" t="s">
        <v>1686</v>
      </c>
      <c r="F193" s="113" t="s">
        <v>1081</v>
      </c>
      <c r="G193" s="113" t="s">
        <v>1813</v>
      </c>
      <c r="H193" s="115" t="s">
        <v>1082</v>
      </c>
      <c r="I193" s="114" t="s">
        <v>1083</v>
      </c>
      <c r="J193" s="114" t="s">
        <v>1084</v>
      </c>
      <c r="K193" s="114" t="s">
        <v>1085</v>
      </c>
      <c r="L193" s="114" t="s">
        <v>1680</v>
      </c>
      <c r="M193" s="114" t="s">
        <v>1086</v>
      </c>
      <c r="N193" s="114" t="s">
        <v>1087</v>
      </c>
      <c r="O193" s="13"/>
      <c r="P193" s="13"/>
      <c r="Q193" s="13"/>
      <c r="R193" s="13"/>
      <c r="S193" s="13"/>
      <c r="T193" s="13"/>
      <c r="U193" s="13"/>
      <c r="V193" s="13"/>
      <c r="W193" s="13"/>
      <c r="X193" s="13"/>
      <c r="Y193" s="13"/>
      <c r="Z193" s="13"/>
      <c r="AA193" s="13"/>
      <c r="AB193" s="13"/>
      <c r="AC193" s="13"/>
    </row>
    <row r="194" spans="1:32" ht="13.5" customHeight="1">
      <c r="A194" s="9">
        <v>3</v>
      </c>
      <c r="B194" s="109">
        <v>45152</v>
      </c>
      <c r="C194" s="5" t="s">
        <v>1684</v>
      </c>
      <c r="D194" s="116" t="s">
        <v>1145</v>
      </c>
      <c r="E194" s="5" t="s">
        <v>1473</v>
      </c>
      <c r="F194" s="5" t="s">
        <v>1421</v>
      </c>
      <c r="G194" s="5" t="s">
        <v>347</v>
      </c>
      <c r="H194" s="9">
        <v>78</v>
      </c>
      <c r="I194" s="14" t="s">
        <v>1114</v>
      </c>
      <c r="J194" s="14" t="s">
        <v>1073</v>
      </c>
      <c r="K194" s="14" t="s">
        <v>1095</v>
      </c>
      <c r="L194" s="14" t="s">
        <v>1119</v>
      </c>
      <c r="M194" s="9"/>
      <c r="N194" s="14"/>
      <c r="O194" s="15"/>
      <c r="P194" s="15"/>
      <c r="Q194" s="15"/>
      <c r="R194" s="15"/>
      <c r="S194" s="15"/>
      <c r="T194" s="15"/>
      <c r="U194" s="15"/>
      <c r="V194" s="15"/>
      <c r="W194" s="15"/>
      <c r="X194" s="15"/>
      <c r="Y194" s="15"/>
      <c r="Z194" s="15"/>
      <c r="AA194" s="15"/>
      <c r="AB194" s="15"/>
      <c r="AC194" s="15"/>
      <c r="AD194" s="15"/>
      <c r="AE194" s="15"/>
      <c r="AF194" s="15"/>
    </row>
    <row r="195" spans="1:32" ht="13.5" customHeight="1">
      <c r="A195" s="9">
        <v>3</v>
      </c>
      <c r="B195" s="109">
        <v>45152</v>
      </c>
      <c r="C195" s="5" t="s">
        <v>1684</v>
      </c>
      <c r="D195" s="116" t="s">
        <v>1145</v>
      </c>
      <c r="E195" s="5" t="s">
        <v>1473</v>
      </c>
      <c r="F195" s="5" t="s">
        <v>1421</v>
      </c>
      <c r="G195" s="5" t="s">
        <v>347</v>
      </c>
      <c r="H195" s="9"/>
      <c r="I195" s="14" t="s">
        <v>1170</v>
      </c>
      <c r="J195" s="14" t="s">
        <v>1073</v>
      </c>
      <c r="K195" s="14" t="s">
        <v>1095</v>
      </c>
      <c r="L195" s="14" t="s">
        <v>1119</v>
      </c>
      <c r="M195" s="9"/>
      <c r="N195" s="14"/>
      <c r="O195" s="15"/>
      <c r="P195" s="15"/>
      <c r="Q195" s="15"/>
      <c r="R195" s="15"/>
      <c r="S195" s="15"/>
      <c r="T195" s="15"/>
      <c r="U195" s="15"/>
      <c r="V195" s="15"/>
      <c r="W195" s="15"/>
      <c r="X195" s="15"/>
      <c r="Y195" s="15"/>
      <c r="Z195" s="15"/>
      <c r="AA195" s="15"/>
      <c r="AB195" s="15"/>
      <c r="AC195" s="15"/>
      <c r="AD195" s="15"/>
      <c r="AE195" s="15"/>
      <c r="AF195" s="15"/>
    </row>
    <row r="196" spans="1:32" ht="13.5" customHeight="1">
      <c r="A196" s="9"/>
      <c r="B196" s="109">
        <v>45152</v>
      </c>
      <c r="C196" s="5" t="s">
        <v>1684</v>
      </c>
      <c r="D196" s="116" t="s">
        <v>1145</v>
      </c>
      <c r="E196" s="5" t="s">
        <v>1287</v>
      </c>
      <c r="F196" s="5" t="s">
        <v>1717</v>
      </c>
      <c r="G196" s="125" t="s">
        <v>93</v>
      </c>
      <c r="H196" s="9"/>
      <c r="I196" s="14"/>
      <c r="J196" s="14"/>
      <c r="K196" s="14"/>
      <c r="L196" s="14"/>
      <c r="M196" s="9"/>
      <c r="N196" s="14"/>
      <c r="O196" s="15"/>
      <c r="P196" s="15"/>
      <c r="Q196" s="15"/>
      <c r="R196" s="15"/>
      <c r="S196" s="15"/>
      <c r="T196" s="15"/>
      <c r="U196" s="15"/>
      <c r="V196" s="15"/>
      <c r="W196" s="15"/>
      <c r="X196" s="15"/>
      <c r="Y196" s="15"/>
      <c r="Z196" s="15"/>
      <c r="AA196" s="15"/>
      <c r="AB196" s="15"/>
      <c r="AC196" s="15"/>
      <c r="AD196" s="15"/>
      <c r="AE196" s="15"/>
      <c r="AF196" s="15"/>
    </row>
    <row r="197" spans="1:32">
      <c r="A197" s="111" t="s">
        <v>1077</v>
      </c>
      <c r="B197" s="112" t="s">
        <v>1078</v>
      </c>
      <c r="C197" s="113" t="s">
        <v>1079</v>
      </c>
      <c r="D197" s="114" t="s">
        <v>1080</v>
      </c>
      <c r="E197" s="131" t="s">
        <v>1686</v>
      </c>
      <c r="F197" s="113" t="s">
        <v>1081</v>
      </c>
      <c r="G197" s="113" t="s">
        <v>1813</v>
      </c>
      <c r="H197" s="115" t="s">
        <v>1082</v>
      </c>
      <c r="I197" s="114" t="s">
        <v>1083</v>
      </c>
      <c r="J197" s="114" t="s">
        <v>1084</v>
      </c>
      <c r="K197" s="114" t="s">
        <v>1085</v>
      </c>
      <c r="L197" s="114" t="s">
        <v>1680</v>
      </c>
      <c r="M197" s="114" t="s">
        <v>1086</v>
      </c>
      <c r="N197" s="114" t="s">
        <v>1087</v>
      </c>
      <c r="O197" s="13"/>
      <c r="P197" s="13"/>
      <c r="Q197" s="13"/>
      <c r="R197" s="13"/>
      <c r="S197" s="13"/>
      <c r="T197" s="13"/>
      <c r="U197" s="13"/>
      <c r="V197" s="13"/>
      <c r="W197" s="13"/>
      <c r="X197" s="13"/>
      <c r="Y197" s="13"/>
      <c r="Z197" s="13"/>
      <c r="AA197" s="13"/>
      <c r="AB197" s="13"/>
      <c r="AC197" s="13"/>
    </row>
    <row r="198" spans="1:32" ht="13.5" customHeight="1">
      <c r="A198" s="9">
        <v>5</v>
      </c>
      <c r="B198" s="109">
        <v>45152</v>
      </c>
      <c r="C198" s="5" t="s">
        <v>1683</v>
      </c>
      <c r="D198" s="116" t="s">
        <v>1145</v>
      </c>
      <c r="E198" s="5" t="s">
        <v>1192</v>
      </c>
      <c r="F198" s="5" t="s">
        <v>1193</v>
      </c>
      <c r="G198" s="5" t="s">
        <v>150</v>
      </c>
      <c r="H198" s="9">
        <v>16</v>
      </c>
      <c r="I198" s="14" t="s">
        <v>1114</v>
      </c>
      <c r="J198" s="14" t="s">
        <v>1073</v>
      </c>
      <c r="K198" s="14" t="s">
        <v>1095</v>
      </c>
      <c r="L198" s="14" t="s">
        <v>1090</v>
      </c>
      <c r="M198" s="9"/>
      <c r="N198" s="14"/>
      <c r="O198" s="15"/>
      <c r="P198" s="15"/>
      <c r="Q198" s="15"/>
      <c r="R198" s="15"/>
      <c r="S198" s="15"/>
      <c r="T198" s="15"/>
      <c r="U198" s="15"/>
      <c r="V198" s="15"/>
      <c r="W198" s="15"/>
      <c r="X198" s="15"/>
      <c r="Y198" s="15"/>
      <c r="Z198" s="15"/>
      <c r="AA198" s="15"/>
      <c r="AB198" s="15"/>
      <c r="AC198" s="15"/>
      <c r="AD198" s="15"/>
      <c r="AE198" s="15"/>
      <c r="AF198" s="15"/>
    </row>
    <row r="199" spans="1:32" ht="13.5" customHeight="1">
      <c r="A199" s="9">
        <v>5</v>
      </c>
      <c r="B199" s="109">
        <v>45152</v>
      </c>
      <c r="C199" s="5" t="s">
        <v>1683</v>
      </c>
      <c r="D199" s="116" t="s">
        <v>1145</v>
      </c>
      <c r="E199" s="5" t="s">
        <v>1192</v>
      </c>
      <c r="F199" s="5" t="s">
        <v>1193</v>
      </c>
      <c r="G199" s="5" t="s">
        <v>150</v>
      </c>
      <c r="H199" s="9"/>
      <c r="I199" s="14" t="s">
        <v>1168</v>
      </c>
      <c r="J199" s="14" t="s">
        <v>1073</v>
      </c>
      <c r="K199" s="14" t="s">
        <v>1095</v>
      </c>
      <c r="L199" s="14" t="s">
        <v>1090</v>
      </c>
      <c r="M199" s="9"/>
      <c r="N199" s="14"/>
      <c r="O199" s="15"/>
      <c r="P199" s="15"/>
      <c r="Q199" s="15"/>
      <c r="R199" s="15"/>
      <c r="S199" s="15"/>
      <c r="T199" s="15"/>
      <c r="U199" s="15"/>
      <c r="V199" s="15"/>
      <c r="W199" s="15"/>
      <c r="X199" s="15"/>
      <c r="Y199" s="15"/>
      <c r="Z199" s="15"/>
      <c r="AA199" s="15"/>
      <c r="AB199" s="15"/>
      <c r="AC199" s="15"/>
      <c r="AD199" s="15"/>
      <c r="AE199" s="15"/>
      <c r="AF199" s="15"/>
    </row>
    <row r="200" spans="1:32">
      <c r="A200" s="111" t="s">
        <v>1077</v>
      </c>
      <c r="B200" s="112" t="s">
        <v>1078</v>
      </c>
      <c r="C200" s="113" t="s">
        <v>1079</v>
      </c>
      <c r="D200" s="114" t="s">
        <v>1080</v>
      </c>
      <c r="E200" s="131" t="s">
        <v>1686</v>
      </c>
      <c r="F200" s="113" t="s">
        <v>1081</v>
      </c>
      <c r="G200" s="113" t="s">
        <v>1813</v>
      </c>
      <c r="H200" s="115" t="s">
        <v>1082</v>
      </c>
      <c r="I200" s="114" t="s">
        <v>1083</v>
      </c>
      <c r="J200" s="114" t="s">
        <v>1084</v>
      </c>
      <c r="K200" s="114" t="s">
        <v>1085</v>
      </c>
      <c r="L200" s="114" t="s">
        <v>1680</v>
      </c>
      <c r="M200" s="114" t="s">
        <v>1086</v>
      </c>
      <c r="N200" s="114" t="s">
        <v>1087</v>
      </c>
      <c r="O200" s="13"/>
      <c r="P200" s="13"/>
      <c r="Q200" s="13"/>
      <c r="R200" s="13"/>
      <c r="S200" s="13"/>
      <c r="T200" s="13"/>
      <c r="U200" s="13"/>
      <c r="V200" s="13"/>
      <c r="W200" s="13"/>
      <c r="X200" s="13"/>
      <c r="Y200" s="13"/>
      <c r="Z200" s="13"/>
      <c r="AA200" s="13"/>
      <c r="AB200" s="13"/>
      <c r="AC200" s="13"/>
    </row>
    <row r="201" spans="1:32" ht="13.5" customHeight="1">
      <c r="A201" s="9">
        <v>1</v>
      </c>
      <c r="B201" s="109">
        <v>45152</v>
      </c>
      <c r="C201" s="5" t="s">
        <v>1682</v>
      </c>
      <c r="D201" s="116" t="s">
        <v>1145</v>
      </c>
      <c r="E201" s="5" t="s">
        <v>1112</v>
      </c>
      <c r="F201" s="5" t="s">
        <v>1113</v>
      </c>
      <c r="G201" s="125" t="s">
        <v>1761</v>
      </c>
      <c r="H201" s="9">
        <v>31</v>
      </c>
      <c r="I201" s="14" t="s">
        <v>1114</v>
      </c>
      <c r="J201" s="14" t="s">
        <v>1073</v>
      </c>
      <c r="K201" s="14" t="s">
        <v>1095</v>
      </c>
      <c r="L201" s="14" t="s">
        <v>1090</v>
      </c>
      <c r="M201" s="9"/>
      <c r="N201" s="14"/>
      <c r="O201" s="15"/>
      <c r="P201" s="15"/>
      <c r="Q201" s="15"/>
      <c r="R201" s="15"/>
      <c r="S201" s="15"/>
      <c r="T201" s="15"/>
      <c r="U201" s="15"/>
      <c r="V201" s="15"/>
      <c r="W201" s="15"/>
      <c r="X201" s="15"/>
      <c r="Y201" s="15"/>
      <c r="Z201" s="15"/>
      <c r="AA201" s="15"/>
      <c r="AB201" s="15"/>
      <c r="AC201" s="15"/>
      <c r="AD201" s="15"/>
      <c r="AE201" s="15"/>
      <c r="AF201" s="15"/>
    </row>
    <row r="202" spans="1:32" ht="13.5" customHeight="1">
      <c r="A202" s="9">
        <v>1</v>
      </c>
      <c r="B202" s="109">
        <v>45152</v>
      </c>
      <c r="C202" s="5" t="s">
        <v>1682</v>
      </c>
      <c r="D202" s="116" t="s">
        <v>1145</v>
      </c>
      <c r="E202" s="5" t="s">
        <v>1112</v>
      </c>
      <c r="F202" s="5" t="s">
        <v>1113</v>
      </c>
      <c r="G202" s="125" t="s">
        <v>1761</v>
      </c>
      <c r="H202" s="9"/>
      <c r="I202" s="14" t="s">
        <v>1168</v>
      </c>
      <c r="J202" s="14" t="s">
        <v>1073</v>
      </c>
      <c r="K202" s="14" t="s">
        <v>1095</v>
      </c>
      <c r="L202" s="14" t="s">
        <v>1090</v>
      </c>
      <c r="M202" s="9"/>
      <c r="N202" s="14"/>
      <c r="O202" s="15"/>
      <c r="P202" s="15"/>
      <c r="Q202" s="15"/>
      <c r="R202" s="15"/>
      <c r="S202" s="15"/>
      <c r="T202" s="15"/>
      <c r="U202" s="15"/>
      <c r="V202" s="15"/>
      <c r="W202" s="15"/>
      <c r="X202" s="15"/>
      <c r="Y202" s="15"/>
      <c r="Z202" s="15"/>
      <c r="AA202" s="15"/>
      <c r="AB202" s="15"/>
      <c r="AC202" s="15"/>
      <c r="AD202" s="15"/>
      <c r="AE202" s="15"/>
      <c r="AF202" s="15"/>
    </row>
    <row r="203" spans="1:32" ht="13.5" customHeight="1">
      <c r="A203" s="9">
        <v>4</v>
      </c>
      <c r="B203" s="109">
        <v>45152</v>
      </c>
      <c r="C203" s="5" t="s">
        <v>1682</v>
      </c>
      <c r="D203" s="116" t="s">
        <v>1145</v>
      </c>
      <c r="E203" s="5" t="s">
        <v>1112</v>
      </c>
      <c r="F203" s="5" t="s">
        <v>1169</v>
      </c>
      <c r="G203" s="125" t="s">
        <v>1761</v>
      </c>
      <c r="H203" s="9"/>
      <c r="I203" s="14" t="s">
        <v>1170</v>
      </c>
      <c r="J203" s="14" t="s">
        <v>1073</v>
      </c>
      <c r="K203" s="14" t="s">
        <v>1095</v>
      </c>
      <c r="L203" s="14" t="s">
        <v>1090</v>
      </c>
      <c r="M203" s="9"/>
      <c r="N203" s="14"/>
      <c r="O203" s="15"/>
      <c r="P203" s="15"/>
      <c r="Q203" s="15"/>
      <c r="R203" s="15"/>
      <c r="S203" s="15"/>
      <c r="T203" s="15"/>
      <c r="U203" s="15"/>
      <c r="V203" s="15"/>
      <c r="W203" s="15"/>
      <c r="X203" s="15"/>
      <c r="Y203" s="15"/>
      <c r="Z203" s="15"/>
      <c r="AA203" s="15"/>
      <c r="AB203" s="15"/>
      <c r="AC203" s="15"/>
      <c r="AD203" s="15"/>
      <c r="AE203" s="15"/>
      <c r="AF203" s="15"/>
    </row>
    <row r="204" spans="1:32" ht="13.5" customHeight="1">
      <c r="A204" s="9">
        <v>4</v>
      </c>
      <c r="B204" s="109">
        <v>45152</v>
      </c>
      <c r="C204" s="5" t="s">
        <v>1682</v>
      </c>
      <c r="D204" s="116" t="s">
        <v>1145</v>
      </c>
      <c r="E204" s="5" t="s">
        <v>1112</v>
      </c>
      <c r="F204" s="5" t="s">
        <v>1169</v>
      </c>
      <c r="G204" s="125" t="s">
        <v>1761</v>
      </c>
      <c r="H204" s="9"/>
      <c r="I204" s="14" t="s">
        <v>1148</v>
      </c>
      <c r="J204" s="14" t="s">
        <v>1073</v>
      </c>
      <c r="K204" s="14" t="s">
        <v>1095</v>
      </c>
      <c r="L204" s="14" t="s">
        <v>1090</v>
      </c>
      <c r="M204" s="9"/>
      <c r="N204" s="14"/>
      <c r="O204" s="15"/>
      <c r="P204" s="15"/>
      <c r="Q204" s="15"/>
      <c r="R204" s="15"/>
      <c r="S204" s="15"/>
      <c r="T204" s="15"/>
      <c r="U204" s="15"/>
      <c r="V204" s="15"/>
      <c r="W204" s="15"/>
      <c r="X204" s="15"/>
      <c r="Y204" s="15"/>
      <c r="Z204" s="15"/>
      <c r="AA204" s="15"/>
      <c r="AB204" s="15"/>
      <c r="AC204" s="15"/>
      <c r="AD204" s="15"/>
      <c r="AE204" s="15"/>
      <c r="AF204" s="15"/>
    </row>
    <row r="205" spans="1:32" ht="13.5" customHeight="1">
      <c r="A205" s="9">
        <v>1</v>
      </c>
      <c r="B205" s="109">
        <v>45152</v>
      </c>
      <c r="C205" s="5" t="s">
        <v>1682</v>
      </c>
      <c r="D205" s="116" t="s">
        <v>1145</v>
      </c>
      <c r="E205" s="5" t="s">
        <v>1117</v>
      </c>
      <c r="F205" s="5" t="s">
        <v>1118</v>
      </c>
      <c r="G205" s="125" t="s">
        <v>1761</v>
      </c>
      <c r="H205" s="9">
        <v>16</v>
      </c>
      <c r="I205" s="14" t="s">
        <v>1114</v>
      </c>
      <c r="J205" s="14" t="s">
        <v>1073</v>
      </c>
      <c r="K205" s="14" t="s">
        <v>1095</v>
      </c>
      <c r="L205" s="14" t="s">
        <v>1119</v>
      </c>
      <c r="M205" s="9"/>
      <c r="N205" s="14"/>
      <c r="O205" s="15"/>
      <c r="P205" s="15"/>
      <c r="Q205" s="15"/>
      <c r="R205" s="15"/>
      <c r="S205" s="15"/>
      <c r="T205" s="15"/>
      <c r="U205" s="15"/>
      <c r="V205" s="15"/>
      <c r="W205" s="15"/>
      <c r="X205" s="15"/>
      <c r="Y205" s="15"/>
      <c r="Z205" s="15"/>
      <c r="AA205" s="15"/>
      <c r="AB205" s="15"/>
      <c r="AC205" s="15"/>
      <c r="AD205" s="15"/>
      <c r="AE205" s="15"/>
      <c r="AF205" s="15"/>
    </row>
  </sheetData>
  <mergeCells count="4">
    <mergeCell ref="A9:N9"/>
    <mergeCell ref="A10:N10"/>
    <mergeCell ref="A11:N11"/>
    <mergeCell ref="A12:N12"/>
  </mergeCells>
  <conditionalFormatting sqref="A12:E12 G12:N12">
    <cfRule type="cellIs" dxfId="1116" priority="37" operator="equal">
      <formula>$C$33</formula>
    </cfRule>
  </conditionalFormatting>
  <conditionalFormatting sqref="B13">
    <cfRule type="containsText" dxfId="1115" priority="172" operator="containsText" text="FRIDAY">
      <formula>NOT(ISERROR(SEARCH(("FRIDAY"),(B13))))</formula>
    </cfRule>
    <cfRule type="containsText" dxfId="1114" priority="173" operator="containsText" text="SATURDAY">
      <formula>NOT(ISERROR(SEARCH(("SATURDAY"),(B13))))</formula>
    </cfRule>
    <cfRule type="containsText" dxfId="1113" priority="174" operator="containsText" text="SUNDAY">
      <formula>NOT(ISERROR(SEARCH(("SUNDAY"),(B13))))</formula>
    </cfRule>
  </conditionalFormatting>
  <conditionalFormatting sqref="B13:B27 B59:B205">
    <cfRule type="containsText" dxfId="1112" priority="155" operator="containsText" text="MONDAY">
      <formula>NOT(ISERROR(SEARCH(("MONDAY"),(B13))))</formula>
    </cfRule>
    <cfRule type="containsText" dxfId="1111" priority="156" operator="containsText" text="WEDNESDAY">
      <formula>NOT(ISERROR(SEARCH(("WEDNESDAY"),(B13))))</formula>
    </cfRule>
    <cfRule type="containsText" dxfId="1110" priority="157" operator="containsText" text="THURSDAY">
      <formula>NOT(ISERROR(SEARCH(("THURSDAY"),(B13))))</formula>
    </cfRule>
    <cfRule type="containsText" dxfId="1109" priority="158" operator="containsText" text="FRIDAY">
      <formula>NOT(ISERROR(SEARCH(("FRIDAY"),(B13))))</formula>
    </cfRule>
    <cfRule type="containsText" dxfId="1108" priority="159" operator="containsText" text="SATURDAY">
      <formula>NOT(ISERROR(SEARCH(("SATURDAY"),(B13))))</formula>
    </cfRule>
  </conditionalFormatting>
  <conditionalFormatting sqref="B14:B26 B28:B42 B44:B57 B59:B77 B79:B94 B96:B112 B194:B196 B198:B199 B201:B205 B114:B132">
    <cfRule type="containsText" dxfId="1107" priority="384" operator="containsText" text="FRIDAY">
      <formula>NOT(ISERROR(SEARCH(("FRIDAY"),(B14))))</formula>
    </cfRule>
    <cfRule type="containsText" dxfId="1106" priority="385" operator="containsText" text="SATURDAY">
      <formula>NOT(ISERROR(SEARCH(("SATURDAY"),(B14))))</formula>
    </cfRule>
    <cfRule type="containsText" dxfId="1105" priority="386" operator="containsText" text="THURSDAY">
      <formula>NOT(ISERROR(SEARCH(("THURSDAY"),(B14))))</formula>
    </cfRule>
    <cfRule type="containsText" dxfId="1104" priority="387" operator="containsText" text="SUNDAY">
      <formula>NOT(ISERROR(SEARCH(("SUNDAY"),(B14))))</formula>
    </cfRule>
  </conditionalFormatting>
  <conditionalFormatting sqref="B27">
    <cfRule type="containsText" dxfId="1103" priority="160" operator="containsText" text="FRIDAY">
      <formula>NOT(ISERROR(SEARCH(("FRIDAY"),(B27))))</formula>
    </cfRule>
    <cfRule type="containsText" dxfId="1102" priority="161" operator="containsText" text="SATURDAY">
      <formula>NOT(ISERROR(SEARCH(("SATURDAY"),(B27))))</formula>
    </cfRule>
    <cfRule type="containsText" dxfId="1101" priority="162" operator="containsText" text="SUNDAY">
      <formula>NOT(ISERROR(SEARCH(("SUNDAY"),(B27))))</formula>
    </cfRule>
  </conditionalFormatting>
  <conditionalFormatting sqref="B28:B42 B44:B57 B59:B77 B14:B26 B79:B94 B96:B112 B194:B196 B198:B199 B201:B205 B114:B132">
    <cfRule type="containsText" dxfId="1100" priority="383" operator="containsText" text="THURSDAY">
      <formula>NOT(ISERROR(SEARCH(("THURSDAY"),(B14))))</formula>
    </cfRule>
  </conditionalFormatting>
  <conditionalFormatting sqref="B28:B42">
    <cfRule type="containsText" dxfId="1099" priority="377" operator="containsText" text="TUESDAY">
      <formula>NOT(ISERROR(SEARCH(("TUESDAY"),(B28))))</formula>
    </cfRule>
    <cfRule type="containsText" dxfId="1098" priority="378" operator="containsText" text="MONDAY">
      <formula>NOT(ISERROR(SEARCH(("MONDAY"),(B28))))</formula>
    </cfRule>
    <cfRule type="containsText" dxfId="1097" priority="379" operator="containsText" text="WEDNESDAY">
      <formula>NOT(ISERROR(SEARCH(("WEDNESDAY"),(B28))))</formula>
    </cfRule>
    <cfRule type="containsText" dxfId="1096" priority="380" operator="containsText" text="THURSDAY">
      <formula>NOT(ISERROR(SEARCH(("THURSDAY"),(B28))))</formula>
    </cfRule>
    <cfRule type="containsText" dxfId="1095" priority="381" operator="containsText" text="FRIDAY">
      <formula>NOT(ISERROR(SEARCH(("FRIDAY"),(B28))))</formula>
    </cfRule>
    <cfRule type="containsText" dxfId="1094" priority="382" operator="containsText" text="SATURDAY">
      <formula>NOT(ISERROR(SEARCH(("SATURDAY"),(B28))))</formula>
    </cfRule>
  </conditionalFormatting>
  <conditionalFormatting sqref="B33:B34">
    <cfRule type="containsText" dxfId="1093" priority="338" operator="containsText" text="TUESDAY">
      <formula>NOT(ISERROR(SEARCH(("TUESDAY"),(B33))))</formula>
    </cfRule>
    <cfRule type="containsText" dxfId="1092" priority="339" operator="containsText" text="MONDAY">
      <formula>NOT(ISERROR(SEARCH(("MONDAY"),(B33))))</formula>
    </cfRule>
    <cfRule type="containsText" dxfId="1091" priority="340" operator="containsText" text="WEDNESDAY">
      <formula>NOT(ISERROR(SEARCH(("WEDNESDAY"),(B33))))</formula>
    </cfRule>
    <cfRule type="containsText" dxfId="1090" priority="341" operator="containsText" text="THURSDAY">
      <formula>NOT(ISERROR(SEARCH(("THURSDAY"),(B33))))</formula>
    </cfRule>
    <cfRule type="containsText" dxfId="1089" priority="342" operator="containsText" text="FRIDAY">
      <formula>NOT(ISERROR(SEARCH(("FRIDAY"),(B33))))</formula>
    </cfRule>
    <cfRule type="containsText" dxfId="1088" priority="343" operator="containsText" text="SATURDAY">
      <formula>NOT(ISERROR(SEARCH(("SATURDAY"),(B33))))</formula>
    </cfRule>
    <cfRule type="containsText" dxfId="1087" priority="344" operator="containsText" text="THURSDAY">
      <formula>NOT(ISERROR(SEARCH(("THURSDAY"),(B33))))</formula>
    </cfRule>
    <cfRule type="containsText" dxfId="1086" priority="345" operator="containsText" text="FRIDAY">
      <formula>NOT(ISERROR(SEARCH(("FRIDAY"),(B33))))</formula>
    </cfRule>
    <cfRule type="containsText" dxfId="1085" priority="346" operator="containsText" text="SATURDAY">
      <formula>NOT(ISERROR(SEARCH(("SATURDAY"),(B33))))</formula>
    </cfRule>
  </conditionalFormatting>
  <conditionalFormatting sqref="B43">
    <cfRule type="containsText" dxfId="1084" priority="148" operator="containsText" text="FRIDAY">
      <formula>NOT(ISERROR(SEARCH(("FRIDAY"),(B43))))</formula>
    </cfRule>
    <cfRule type="containsText" dxfId="1083" priority="149" operator="containsText" text="SATURDAY">
      <formula>NOT(ISERROR(SEARCH(("SATURDAY"),(B43))))</formula>
    </cfRule>
    <cfRule type="containsText" dxfId="1082" priority="150" operator="containsText" text="SUNDAY">
      <formula>NOT(ISERROR(SEARCH(("SUNDAY"),(B43))))</formula>
    </cfRule>
  </conditionalFormatting>
  <conditionalFormatting sqref="B43:B61">
    <cfRule type="containsText" dxfId="1081" priority="130" operator="containsText" text="TUESDAY">
      <formula>NOT(ISERROR(SEARCH(("TUESDAY"),(B43))))</formula>
    </cfRule>
    <cfRule type="containsText" dxfId="1080" priority="131" operator="containsText" text="MONDAY">
      <formula>NOT(ISERROR(SEARCH(("MONDAY"),(B43))))</formula>
    </cfRule>
    <cfRule type="containsText" dxfId="1079" priority="132" operator="containsText" text="WEDNESDAY">
      <formula>NOT(ISERROR(SEARCH(("WEDNESDAY"),(B43))))</formula>
    </cfRule>
    <cfRule type="containsText" dxfId="1078" priority="133" operator="containsText" text="THURSDAY">
      <formula>NOT(ISERROR(SEARCH(("THURSDAY"),(B43))))</formula>
    </cfRule>
    <cfRule type="containsText" dxfId="1077" priority="134" operator="containsText" text="FRIDAY">
      <formula>NOT(ISERROR(SEARCH(("FRIDAY"),(B43))))</formula>
    </cfRule>
    <cfRule type="containsText" dxfId="1076" priority="135" operator="containsText" text="SATURDAY">
      <formula>NOT(ISERROR(SEARCH(("SATURDAY"),(B43))))</formula>
    </cfRule>
  </conditionalFormatting>
  <conditionalFormatting sqref="B47">
    <cfRule type="containsText" dxfId="1075" priority="326" operator="containsText" text="TUESDAY">
      <formula>NOT(ISERROR(SEARCH(("TUESDAY"),(B47))))</formula>
    </cfRule>
    <cfRule type="containsText" dxfId="1074" priority="327" operator="containsText" text="MONDAY">
      <formula>NOT(ISERROR(SEARCH(("MONDAY"),(B47))))</formula>
    </cfRule>
    <cfRule type="containsText" dxfId="1073" priority="328" operator="containsText" text="WEDNESDAY">
      <formula>NOT(ISERROR(SEARCH(("WEDNESDAY"),(B47))))</formula>
    </cfRule>
    <cfRule type="containsText" dxfId="1072" priority="329" operator="containsText" text="THURSDAY">
      <formula>NOT(ISERROR(SEARCH(("THURSDAY"),(B47))))</formula>
    </cfRule>
    <cfRule type="containsText" dxfId="1071" priority="330" operator="containsText" text="FRIDAY">
      <formula>NOT(ISERROR(SEARCH(("FRIDAY"),(B47))))</formula>
    </cfRule>
    <cfRule type="containsText" dxfId="1070" priority="331" operator="containsText" text="SATURDAY">
      <formula>NOT(ISERROR(SEARCH(("SATURDAY"),(B47))))</formula>
    </cfRule>
    <cfRule type="containsText" dxfId="1069" priority="332" operator="containsText" text="THURSDAY">
      <formula>NOT(ISERROR(SEARCH(("THURSDAY"),(B47))))</formula>
    </cfRule>
    <cfRule type="containsText" dxfId="1068" priority="333" operator="containsText" text="FRIDAY">
      <formula>NOT(ISERROR(SEARCH(("FRIDAY"),(B47))))</formula>
    </cfRule>
    <cfRule type="containsText" dxfId="1067" priority="334" operator="containsText" text="SATURDAY">
      <formula>NOT(ISERROR(SEARCH(("SATURDAY"),(B47))))</formula>
    </cfRule>
  </conditionalFormatting>
  <conditionalFormatting sqref="B58">
    <cfRule type="containsText" dxfId="1066" priority="136" operator="containsText" text="FRIDAY">
      <formula>NOT(ISERROR(SEARCH(("FRIDAY"),(B58))))</formula>
    </cfRule>
    <cfRule type="containsText" dxfId="1065" priority="137" operator="containsText" text="SATURDAY">
      <formula>NOT(ISERROR(SEARCH(("SATURDAY"),(B58))))</formula>
    </cfRule>
    <cfRule type="containsText" dxfId="1064" priority="138" operator="containsText" text="SUNDAY">
      <formula>NOT(ISERROR(SEARCH(("SUNDAY"),(B58))))</formula>
    </cfRule>
  </conditionalFormatting>
  <conditionalFormatting sqref="B59:B61">
    <cfRule type="containsText" dxfId="1063" priority="320" operator="containsText" text="THURSDAY">
      <formula>NOT(ISERROR(SEARCH(("THURSDAY"),(B59))))</formula>
    </cfRule>
    <cfRule type="containsText" dxfId="1062" priority="321" operator="containsText" text="FRIDAY">
      <formula>NOT(ISERROR(SEARCH(("FRIDAY"),(B59))))</formula>
    </cfRule>
    <cfRule type="containsText" dxfId="1061" priority="322" operator="containsText" text="SATURDAY">
      <formula>NOT(ISERROR(SEARCH(("SATURDAY"),(B59))))</formula>
    </cfRule>
  </conditionalFormatting>
  <conditionalFormatting sqref="B13:B27 B59:B205">
    <cfRule type="containsText" dxfId="1060" priority="154" operator="containsText" text="TUESDAY">
      <formula>NOT(ISERROR(SEARCH(("TUESDAY"),(B13))))</formula>
    </cfRule>
  </conditionalFormatting>
  <conditionalFormatting sqref="B78">
    <cfRule type="containsText" dxfId="1059" priority="124" operator="containsText" text="FRIDAY">
      <formula>NOT(ISERROR(SEARCH(("FRIDAY"),(B78))))</formula>
    </cfRule>
    <cfRule type="containsText" dxfId="1058" priority="125" operator="containsText" text="SATURDAY">
      <formula>NOT(ISERROR(SEARCH(("SATURDAY"),(B78))))</formula>
    </cfRule>
    <cfRule type="containsText" dxfId="1057" priority="126" operator="containsText" text="SUNDAY">
      <formula>NOT(ISERROR(SEARCH(("SUNDAY"),(B78))))</formula>
    </cfRule>
  </conditionalFormatting>
  <conditionalFormatting sqref="B95">
    <cfRule type="containsText" dxfId="1056" priority="112" operator="containsText" text="FRIDAY">
      <formula>NOT(ISERROR(SEARCH(("FRIDAY"),(B95))))</formula>
    </cfRule>
    <cfRule type="containsText" dxfId="1055" priority="113" operator="containsText" text="SATURDAY">
      <formula>NOT(ISERROR(SEARCH(("SATURDAY"),(B95))))</formula>
    </cfRule>
    <cfRule type="containsText" dxfId="1054" priority="114" operator="containsText" text="SUNDAY">
      <formula>NOT(ISERROR(SEARCH(("SUNDAY"),(B95))))</formula>
    </cfRule>
  </conditionalFormatting>
  <conditionalFormatting sqref="B113">
    <cfRule type="containsText" dxfId="1053" priority="100" operator="containsText" text="FRIDAY">
      <formula>NOT(ISERROR(SEARCH(("FRIDAY"),(B113))))</formula>
    </cfRule>
    <cfRule type="containsText" dxfId="1052" priority="101" operator="containsText" text="SATURDAY">
      <formula>NOT(ISERROR(SEARCH(("SATURDAY"),(B113))))</formula>
    </cfRule>
    <cfRule type="containsText" dxfId="1051" priority="102" operator="containsText" text="SUNDAY">
      <formula>NOT(ISERROR(SEARCH(("SUNDAY"),(B113))))</formula>
    </cfRule>
  </conditionalFormatting>
  <conditionalFormatting sqref="B127">
    <cfRule type="containsText" dxfId="1050" priority="302" operator="containsText" text="TUESDAY">
      <formula>NOT(ISERROR(SEARCH(("TUESDAY"),(B127))))</formula>
    </cfRule>
    <cfRule type="containsText" dxfId="1049" priority="303" operator="containsText" text="MONDAY">
      <formula>NOT(ISERROR(SEARCH(("MONDAY"),(B127))))</formula>
    </cfRule>
    <cfRule type="containsText" dxfId="1048" priority="304" operator="containsText" text="WEDNESDAY">
      <formula>NOT(ISERROR(SEARCH(("WEDNESDAY"),(B127))))</formula>
    </cfRule>
    <cfRule type="containsText" dxfId="1047" priority="305" operator="containsText" text="THURSDAY">
      <formula>NOT(ISERROR(SEARCH(("THURSDAY"),(B127))))</formula>
    </cfRule>
    <cfRule type="containsText" dxfId="1046" priority="306" operator="containsText" text="FRIDAY">
      <formula>NOT(ISERROR(SEARCH(("FRIDAY"),(B127))))</formula>
    </cfRule>
    <cfRule type="containsText" dxfId="1045" priority="307" operator="containsText" text="SATURDAY">
      <formula>NOT(ISERROR(SEARCH(("SATURDAY"),(B127))))</formula>
    </cfRule>
    <cfRule type="containsText" dxfId="1044" priority="308" operator="containsText" text="THURSDAY">
      <formula>NOT(ISERROR(SEARCH(("THURSDAY"),(B127))))</formula>
    </cfRule>
    <cfRule type="containsText" dxfId="1043" priority="309" operator="containsText" text="FRIDAY">
      <formula>NOT(ISERROR(SEARCH(("FRIDAY"),(B127))))</formula>
    </cfRule>
    <cfRule type="containsText" dxfId="1042" priority="310" operator="containsText" text="SATURDAY">
      <formula>NOT(ISERROR(SEARCH(("SATURDAY"),(B127))))</formula>
    </cfRule>
  </conditionalFormatting>
  <conditionalFormatting sqref="B133">
    <cfRule type="containsText" dxfId="1041" priority="88" operator="containsText" text="FRIDAY">
      <formula>NOT(ISERROR(SEARCH(("FRIDAY"),(B133))))</formula>
    </cfRule>
    <cfRule type="containsText" dxfId="1040" priority="89" operator="containsText" text="SATURDAY">
      <formula>NOT(ISERROR(SEARCH(("SATURDAY"),(B133))))</formula>
    </cfRule>
    <cfRule type="containsText" dxfId="1039" priority="90" operator="containsText" text="SUNDAY">
      <formula>NOT(ISERROR(SEARCH(("SUNDAY"),(B133))))</formula>
    </cfRule>
  </conditionalFormatting>
  <conditionalFormatting sqref="B134:B151 B153:B170 B172:B192">
    <cfRule type="containsText" dxfId="1038" priority="289" operator="containsText" text="THURSDAY">
      <formula>NOT(ISERROR(SEARCH(("THURSDAY"),(B134))))</formula>
    </cfRule>
    <cfRule type="containsText" dxfId="1037" priority="290" operator="containsText" text="FRIDAY">
      <formula>NOT(ISERROR(SEARCH(("FRIDAY"),(B134))))</formula>
    </cfRule>
    <cfRule type="containsText" dxfId="1036" priority="291" operator="containsText" text="SATURDAY">
      <formula>NOT(ISERROR(SEARCH(("SATURDAY"),(B134))))</formula>
    </cfRule>
    <cfRule type="containsText" dxfId="1035" priority="292" operator="containsText" text="THURSDAY">
      <formula>NOT(ISERROR(SEARCH(("THURSDAY"),(B134))))</formula>
    </cfRule>
    <cfRule type="containsText" dxfId="1034" priority="293" operator="containsText" text="SUNDAY">
      <formula>NOT(ISERROR(SEARCH(("SUNDAY"),(B134))))</formula>
    </cfRule>
  </conditionalFormatting>
  <conditionalFormatting sqref="B152">
    <cfRule type="containsText" dxfId="1033" priority="76" operator="containsText" text="FRIDAY">
      <formula>NOT(ISERROR(SEARCH(("FRIDAY"),(B152))))</formula>
    </cfRule>
    <cfRule type="containsText" dxfId="1032" priority="77" operator="containsText" text="SATURDAY">
      <formula>NOT(ISERROR(SEARCH(("SATURDAY"),(B152))))</formula>
    </cfRule>
    <cfRule type="containsText" dxfId="1031" priority="78" operator="containsText" text="SUNDAY">
      <formula>NOT(ISERROR(SEARCH(("SUNDAY"),(B152))))</formula>
    </cfRule>
  </conditionalFormatting>
  <conditionalFormatting sqref="B171">
    <cfRule type="containsText" dxfId="1030" priority="64" operator="containsText" text="FRIDAY">
      <formula>NOT(ISERROR(SEARCH(("FRIDAY"),(B171))))</formula>
    </cfRule>
    <cfRule type="containsText" dxfId="1029" priority="65" operator="containsText" text="SATURDAY">
      <formula>NOT(ISERROR(SEARCH(("SATURDAY"),(B171))))</formula>
    </cfRule>
    <cfRule type="containsText" dxfId="1028" priority="66" operator="containsText" text="SUNDAY">
      <formula>NOT(ISERROR(SEARCH(("SUNDAY"),(B171))))</formula>
    </cfRule>
  </conditionalFormatting>
  <conditionalFormatting sqref="B193:B205">
    <cfRule type="containsText" dxfId="1027" priority="52" operator="containsText" text="FRIDAY">
      <formula>NOT(ISERROR(SEARCH(("FRIDAY"),(B193))))</formula>
    </cfRule>
    <cfRule type="containsText" dxfId="1026" priority="53" operator="containsText" text="SATURDAY">
      <formula>NOT(ISERROR(SEARCH(("SATURDAY"),(B193))))</formula>
    </cfRule>
    <cfRule type="containsText" dxfId="1025" priority="54" operator="containsText" text="SUNDAY">
      <formula>NOT(ISERROR(SEARCH(("SUNDAY"),(B193))))</formula>
    </cfRule>
  </conditionalFormatting>
  <conditionalFormatting sqref="C1:C10 C12">
    <cfRule type="cellIs" dxfId="1024" priority="39" operator="equal">
      <formula>$C$196</formula>
    </cfRule>
    <cfRule type="cellIs" dxfId="1023" priority="40" operator="equal">
      <formula>$B$179</formula>
    </cfRule>
    <cfRule type="cellIs" dxfId="1022" priority="41" operator="equal">
      <formula>$C$178</formula>
    </cfRule>
    <cfRule type="cellIs" dxfId="1021" priority="42" operator="equal">
      <formula>"8.00am - 10.00am"</formula>
    </cfRule>
  </conditionalFormatting>
  <conditionalFormatting sqref="C11">
    <cfRule type="cellIs" dxfId="1020" priority="31" operator="equal">
      <formula>"11.00am-1.00pm"</formula>
    </cfRule>
    <cfRule type="cellIs" dxfId="1019" priority="32" operator="equal">
      <formula>"2.00pm - 4.00pm"</formula>
    </cfRule>
    <cfRule type="cellIs" dxfId="1018" priority="33" operator="equal">
      <formula>"8.00am - 10.00am"</formula>
    </cfRule>
    <cfRule type="cellIs" dxfId="1017" priority="34" operator="equal">
      <formula>$C$24</formula>
    </cfRule>
    <cfRule type="cellIs" dxfId="1016" priority="35" operator="equal">
      <formula>$C$37</formula>
    </cfRule>
    <cfRule type="cellIs" dxfId="1015" priority="36" operator="equal">
      <formula>#REF!</formula>
    </cfRule>
  </conditionalFormatting>
  <conditionalFormatting sqref="C12 C1:C10">
    <cfRule type="cellIs" dxfId="1014" priority="38" operator="equal">
      <formula>#REF!</formula>
    </cfRule>
  </conditionalFormatting>
  <conditionalFormatting sqref="C13">
    <cfRule type="containsText" dxfId="1013" priority="163" operator="containsText" text="1400-1700 HRS">
      <formula>NOT(ISERROR(SEARCH(("1400-1700 HRS"),(C13))))</formula>
    </cfRule>
    <cfRule type="containsText" dxfId="1012" priority="164" operator="containsText" text="0800-1100 HRS">
      <formula>NOT(ISERROR(SEARCH(("0800-1100 HRS"),(C13))))</formula>
    </cfRule>
    <cfRule type="containsText" dxfId="1011" priority="165" operator="containsText" text="1100-1400 HRS">
      <formula>NOT(ISERROR(SEARCH(("1100-1400 HRS"),(C13))))</formula>
    </cfRule>
  </conditionalFormatting>
  <conditionalFormatting sqref="C14:C26 C28:C42 C44:C57 C59:C77 C79:C94 C96:C112 C134:C144 C146:C151 C157:C165 C168:C170 C172:C174 C179:C183 C194:C196 C198:C199 C201:C205 C114:C132">
    <cfRule type="containsText" dxfId="1010" priority="375" operator="containsText" text="0800-1100 HRS">
      <formula>NOT(ISERROR(SEARCH(("0800-1100 HRS"),(C14))))</formula>
    </cfRule>
    <cfRule type="containsText" dxfId="1009" priority="376" operator="containsText" text="1100-1400 HRS">
      <formula>NOT(ISERROR(SEARCH(("1100-1400 HRS"),(C14))))</formula>
    </cfRule>
  </conditionalFormatting>
  <conditionalFormatting sqref="C27">
    <cfRule type="containsText" dxfId="1008" priority="151" operator="containsText" text="1400-1700 HRS">
      <formula>NOT(ISERROR(SEARCH(("1400-1700 HRS"),(C27))))</formula>
    </cfRule>
    <cfRule type="containsText" dxfId="1007" priority="152" operator="containsText" text="0800-1100 HRS">
      <formula>NOT(ISERROR(SEARCH(("0800-1100 HRS"),(C27))))</formula>
    </cfRule>
    <cfRule type="containsText" dxfId="1006" priority="153" operator="containsText" text="1100-1400 HRS">
      <formula>NOT(ISERROR(SEARCH(("1100-1400 HRS"),(C27))))</formula>
    </cfRule>
  </conditionalFormatting>
  <conditionalFormatting sqref="C28:C42 C44:C57 C59:C77 C157:C165 C168:C170 C172:C174 C146:C151 C134:C144 C179:C183 C14:C26 C79:C94 C96:C112 C194:C196 C198:C199 C201:C205 C114:C132">
    <cfRule type="containsText" dxfId="1005" priority="374" operator="containsText" text="1400-1700 HRS">
      <formula>NOT(ISERROR(SEARCH(("1400-1700 HRS"),(C14))))</formula>
    </cfRule>
  </conditionalFormatting>
  <conditionalFormatting sqref="C33:C34">
    <cfRule type="containsText" dxfId="1004" priority="335" operator="containsText" text="1400-1700 HRS">
      <formula>NOT(ISERROR(SEARCH(("1400-1700 HRS"),(C33))))</formula>
    </cfRule>
    <cfRule type="containsText" dxfId="1003" priority="336" operator="containsText" text="0800-1100 HRS">
      <formula>NOT(ISERROR(SEARCH(("0800-1100 HRS"),(C33))))</formula>
    </cfRule>
    <cfRule type="containsText" dxfId="1002" priority="337" operator="containsText" text="1100-1400 HRS">
      <formula>NOT(ISERROR(SEARCH(("1100-1400 HRS"),(C33))))</formula>
    </cfRule>
  </conditionalFormatting>
  <conditionalFormatting sqref="C43">
    <cfRule type="containsText" dxfId="1001" priority="139" operator="containsText" text="1400-1700 HRS">
      <formula>NOT(ISERROR(SEARCH(("1400-1700 HRS"),(C43))))</formula>
    </cfRule>
    <cfRule type="containsText" dxfId="1000" priority="140" operator="containsText" text="0800-1100 HRS">
      <formula>NOT(ISERROR(SEARCH(("0800-1100 HRS"),(C43))))</formula>
    </cfRule>
    <cfRule type="containsText" dxfId="999" priority="141" operator="containsText" text="1100-1400 HRS">
      <formula>NOT(ISERROR(SEARCH(("1100-1400 HRS"),(C43))))</formula>
    </cfRule>
  </conditionalFormatting>
  <conditionalFormatting sqref="C47">
    <cfRule type="containsText" dxfId="998" priority="323" operator="containsText" text="1400-1700 HRS">
      <formula>NOT(ISERROR(SEARCH(("1400-1700 HRS"),(C47))))</formula>
    </cfRule>
    <cfRule type="containsText" dxfId="997" priority="324" operator="containsText" text="0800-1100 HRS">
      <formula>NOT(ISERROR(SEARCH(("0800-1100 HRS"),(C47))))</formula>
    </cfRule>
    <cfRule type="containsText" dxfId="996" priority="325" operator="containsText" text="1100-1400 HRS">
      <formula>NOT(ISERROR(SEARCH(("1100-1400 HRS"),(C47))))</formula>
    </cfRule>
  </conditionalFormatting>
  <conditionalFormatting sqref="C50">
    <cfRule type="containsText" dxfId="995" priority="198" operator="containsText" text="1400-1700 HRS">
      <formula>NOT(ISERROR(SEARCH(("1400-1700 HRS"),(C50))))</formula>
    </cfRule>
    <cfRule type="containsText" dxfId="994" priority="199" operator="containsText" text="0800-1100 HRS">
      <formula>NOT(ISERROR(SEARCH(("0800-1100 HRS"),(C50))))</formula>
    </cfRule>
    <cfRule type="containsText" dxfId="993" priority="200" operator="containsText" text="1100-1400 HRS">
      <formula>NOT(ISERROR(SEARCH(("1100-1400 HRS"),(C50))))</formula>
    </cfRule>
  </conditionalFormatting>
  <conditionalFormatting sqref="C58">
    <cfRule type="containsText" dxfId="992" priority="127" operator="containsText" text="1400-1700 HRS">
      <formula>NOT(ISERROR(SEARCH(("1400-1700 HRS"),(C58))))</formula>
    </cfRule>
    <cfRule type="containsText" dxfId="991" priority="128" operator="containsText" text="0800-1100 HRS">
      <formula>NOT(ISERROR(SEARCH(("0800-1100 HRS"),(C58))))</formula>
    </cfRule>
    <cfRule type="containsText" dxfId="990" priority="129" operator="containsText" text="1100-1400 HRS">
      <formula>NOT(ISERROR(SEARCH(("1100-1400 HRS"),(C58))))</formula>
    </cfRule>
  </conditionalFormatting>
  <conditionalFormatting sqref="C59:C61">
    <cfRule type="containsText" dxfId="989" priority="311" operator="containsText" text="1400-1700 HRS">
      <formula>NOT(ISERROR(SEARCH(("1400-1700 HRS"),(C59))))</formula>
    </cfRule>
    <cfRule type="containsText" dxfId="988" priority="312" operator="containsText" text="0800-1100 HRS">
      <formula>NOT(ISERROR(SEARCH(("0800-1100 HRS"),(C59))))</formula>
    </cfRule>
    <cfRule type="containsText" dxfId="987" priority="313" operator="containsText" text="1100-1400 HRS">
      <formula>NOT(ISERROR(SEARCH(("1100-1400 HRS"),(C59))))</formula>
    </cfRule>
  </conditionalFormatting>
  <conditionalFormatting sqref="C78">
    <cfRule type="containsText" dxfId="986" priority="115" operator="containsText" text="1400-1700 HRS">
      <formula>NOT(ISERROR(SEARCH(("1400-1700 HRS"),(C78))))</formula>
    </cfRule>
    <cfRule type="containsText" dxfId="985" priority="116" operator="containsText" text="0800-1100 HRS">
      <formula>NOT(ISERROR(SEARCH(("0800-1100 HRS"),(C78))))</formula>
    </cfRule>
    <cfRule type="containsText" dxfId="984" priority="117" operator="containsText" text="1100-1400 HRS">
      <formula>NOT(ISERROR(SEARCH(("1100-1400 HRS"),(C78))))</formula>
    </cfRule>
  </conditionalFormatting>
  <conditionalFormatting sqref="C95">
    <cfRule type="containsText" dxfId="983" priority="103" operator="containsText" text="1400-1700 HRS">
      <formula>NOT(ISERROR(SEARCH(("1400-1700 HRS"),(C95))))</formula>
    </cfRule>
    <cfRule type="containsText" dxfId="982" priority="104" operator="containsText" text="0800-1100 HRS">
      <formula>NOT(ISERROR(SEARCH(("0800-1100 HRS"),(C95))))</formula>
    </cfRule>
    <cfRule type="containsText" dxfId="981" priority="105" operator="containsText" text="1100-1400 HRS">
      <formula>NOT(ISERROR(SEARCH(("1100-1400 HRS"),(C95))))</formula>
    </cfRule>
  </conditionalFormatting>
  <conditionalFormatting sqref="C113">
    <cfRule type="containsText" dxfId="980" priority="91" operator="containsText" text="1400-1700 HRS">
      <formula>NOT(ISERROR(SEARCH(("1400-1700 HRS"),(C113))))</formula>
    </cfRule>
    <cfRule type="containsText" dxfId="979" priority="92" operator="containsText" text="0800-1100 HRS">
      <formula>NOT(ISERROR(SEARCH(("0800-1100 HRS"),(C113))))</formula>
    </cfRule>
    <cfRule type="containsText" dxfId="978" priority="93" operator="containsText" text="1100-1400 HRS">
      <formula>NOT(ISERROR(SEARCH(("1100-1400 HRS"),(C113))))</formula>
    </cfRule>
  </conditionalFormatting>
  <conditionalFormatting sqref="C125">
    <cfRule type="containsText" dxfId="977" priority="189" operator="containsText" text="1400-1700 HRS">
      <formula>NOT(ISERROR(SEARCH(("1400-1700 HRS"),(C125))))</formula>
    </cfRule>
    <cfRule type="containsText" dxfId="976" priority="190" operator="containsText" text="0800-1100 HRS">
      <formula>NOT(ISERROR(SEARCH(("0800-1100 HRS"),(C125))))</formula>
    </cfRule>
    <cfRule type="containsText" dxfId="975" priority="191" operator="containsText" text="1100-1400 HRS">
      <formula>NOT(ISERROR(SEARCH(("1100-1400 HRS"),(C125))))</formula>
    </cfRule>
  </conditionalFormatting>
  <conditionalFormatting sqref="C133">
    <cfRule type="containsText" dxfId="974" priority="79" operator="containsText" text="1400-1700 HRS">
      <formula>NOT(ISERROR(SEARCH(("1400-1700 HRS"),(C133))))</formula>
    </cfRule>
    <cfRule type="containsText" dxfId="973" priority="80" operator="containsText" text="0800-1100 HRS">
      <formula>NOT(ISERROR(SEARCH(("0800-1100 HRS"),(C133))))</formula>
    </cfRule>
    <cfRule type="containsText" dxfId="972" priority="81" operator="containsText" text="1100-1400 HRS">
      <formula>NOT(ISERROR(SEARCH(("1100-1400 HRS"),(C133))))</formula>
    </cfRule>
  </conditionalFormatting>
  <conditionalFormatting sqref="C145">
    <cfRule type="containsText" dxfId="971" priority="201" operator="containsText" text="1400-1700 HRS">
      <formula>NOT(ISERROR(SEARCH(("1400-1700 HRS"),(C145))))</formula>
    </cfRule>
    <cfRule type="containsText" dxfId="970" priority="202" operator="containsText" text="0800-1100 HRS">
      <formula>NOT(ISERROR(SEARCH(("0800-1100 HRS"),(C145))))</formula>
    </cfRule>
    <cfRule type="containsText" dxfId="969" priority="203" operator="containsText" text="1100-1400 HRS">
      <formula>NOT(ISERROR(SEARCH(("1100-1400 HRS"),(C145))))</formula>
    </cfRule>
  </conditionalFormatting>
  <conditionalFormatting sqref="C149">
    <cfRule type="containsText" dxfId="968" priority="276" operator="containsText" text="1400-1700 HRS">
      <formula>NOT(ISERROR(SEARCH(("1400-1700 HRS"),(C149))))</formula>
    </cfRule>
    <cfRule type="containsText" dxfId="967" priority="277" operator="containsText" text="0800-1100 HRS">
      <formula>NOT(ISERROR(SEARCH(("0800-1100 HRS"),(C149))))</formula>
    </cfRule>
    <cfRule type="containsText" dxfId="966" priority="278" operator="containsText" text="1100-1400 HRS">
      <formula>NOT(ISERROR(SEARCH(("1100-1400 HRS"),(C149))))</formula>
    </cfRule>
  </conditionalFormatting>
  <conditionalFormatting sqref="C152">
    <cfRule type="containsText" dxfId="965" priority="67" operator="containsText" text="1400-1700 HRS">
      <formula>NOT(ISERROR(SEARCH(("1400-1700 HRS"),(C152))))</formula>
    </cfRule>
    <cfRule type="containsText" dxfId="964" priority="68" operator="containsText" text="0800-1100 HRS">
      <formula>NOT(ISERROR(SEARCH(("0800-1100 HRS"),(C152))))</formula>
    </cfRule>
    <cfRule type="containsText" dxfId="963" priority="69" operator="containsText" text="1100-1400 HRS">
      <formula>NOT(ISERROR(SEARCH(("1100-1400 HRS"),(C152))))</formula>
    </cfRule>
  </conditionalFormatting>
  <conditionalFormatting sqref="C153:C170 C138:C144 C146:C151 C172:C177">
    <cfRule type="cellIs" dxfId="962" priority="238" operator="equal">
      <formula>"8.00am - 10.00am"</formula>
    </cfRule>
  </conditionalFormatting>
  <conditionalFormatting sqref="C153:C170 C172:C177 C186:C192">
    <cfRule type="containsText" dxfId="961" priority="280" operator="containsText" text="1400-1700 HRS">
      <formula>NOT(ISERROR(SEARCH(("1400-1700 HRS"),(C153))))</formula>
    </cfRule>
    <cfRule type="containsText" dxfId="960" priority="281" operator="containsText" text="0800-1100 HRS">
      <formula>NOT(ISERROR(SEARCH(("0800-1100 HRS"),(C153))))</formula>
    </cfRule>
    <cfRule type="containsText" dxfId="959" priority="282" operator="containsText" text="1100-1400 HRS">
      <formula>NOT(ISERROR(SEARCH(("1100-1400 HRS"),(C153))))</formula>
    </cfRule>
  </conditionalFormatting>
  <conditionalFormatting sqref="C162">
    <cfRule type="containsText" dxfId="958" priority="210" operator="containsText" text="1400-1700 HRS">
      <formula>NOT(ISERROR(SEARCH(("1400-1700 HRS"),(C162))))</formula>
    </cfRule>
    <cfRule type="containsText" dxfId="957" priority="211" operator="containsText" text="0800-1100 HRS">
      <formula>NOT(ISERROR(SEARCH(("0800-1100 HRS"),(C162))))</formula>
    </cfRule>
    <cfRule type="containsText" dxfId="956" priority="212" operator="containsText" text="1100-1400 HRS">
      <formula>NOT(ISERROR(SEARCH(("1100-1400 HRS"),(C162))))</formula>
    </cfRule>
  </conditionalFormatting>
  <conditionalFormatting sqref="C171:C173">
    <cfRule type="containsText" dxfId="955" priority="55" operator="containsText" text="1400-1700 HRS">
      <formula>NOT(ISERROR(SEARCH(("1400-1700 HRS"),(C171))))</formula>
    </cfRule>
    <cfRule type="containsText" dxfId="954" priority="56" operator="containsText" text="0800-1100 HRS">
      <formula>NOT(ISERROR(SEARCH(("0800-1100 HRS"),(C171))))</formula>
    </cfRule>
    <cfRule type="containsText" dxfId="953" priority="57" operator="containsText" text="1100-1400 HRS">
      <formula>NOT(ISERROR(SEARCH(("1100-1400 HRS"),(C171))))</formula>
    </cfRule>
  </conditionalFormatting>
  <conditionalFormatting sqref="C172:C192 C114:C132">
    <cfRule type="cellIs" dxfId="952" priority="1" operator="equal">
      <formula>"8.00am - 10.00am"</formula>
    </cfRule>
    <cfRule type="cellIs" dxfId="951" priority="2" operator="equal">
      <formula>"11.00am - 1.00pm"</formula>
    </cfRule>
  </conditionalFormatting>
  <conditionalFormatting sqref="C178">
    <cfRule type="containsText" dxfId="950" priority="177" operator="containsText" text="1400-1700 HRS">
      <formula>NOT(ISERROR(SEARCH(("1400-1700 HRS"),(C178))))</formula>
    </cfRule>
    <cfRule type="containsText" dxfId="949" priority="178" operator="containsText" text="0800-1100 HRS">
      <formula>NOT(ISERROR(SEARCH(("0800-1100 HRS"),(C178))))</formula>
    </cfRule>
    <cfRule type="containsText" dxfId="948" priority="179" operator="containsText" text="1100-1400 HRS">
      <formula>NOT(ISERROR(SEARCH(("1100-1400 HRS"),(C178))))</formula>
    </cfRule>
  </conditionalFormatting>
  <conditionalFormatting sqref="C178:C183">
    <cfRule type="containsText" dxfId="947" priority="180" operator="containsText" text="1400-1700 HRS">
      <formula>NOT(ISERROR(SEARCH(("1400-1700 HRS"),(C178))))</formula>
    </cfRule>
    <cfRule type="containsText" dxfId="946" priority="181" operator="containsText" text="0800-1100 HRS">
      <formula>NOT(ISERROR(SEARCH(("0800-1100 HRS"),(C178))))</formula>
    </cfRule>
    <cfRule type="containsText" dxfId="945" priority="182" operator="containsText" text="1100-1400 HRS">
      <formula>NOT(ISERROR(SEARCH(("1100-1400 HRS"),(C178))))</formula>
    </cfRule>
  </conditionalFormatting>
  <conditionalFormatting sqref="C179:C191">
    <cfRule type="cellIs" dxfId="944" priority="3" operator="equal">
      <formula>"8.00am - 10.00am"</formula>
    </cfRule>
  </conditionalFormatting>
  <conditionalFormatting sqref="C184:C185">
    <cfRule type="containsText" dxfId="943" priority="4" operator="containsText" text="1400-1700 HRS">
      <formula>NOT(ISERROR(SEARCH(("1400-1700 HRS"),(C184))))</formula>
    </cfRule>
    <cfRule type="containsText" dxfId="942" priority="5" operator="containsText" text="0800-1100 HRS">
      <formula>NOT(ISERROR(SEARCH(("0800-1100 HRS"),(C184))))</formula>
    </cfRule>
    <cfRule type="containsText" dxfId="941" priority="6" operator="containsText" text="1100-1400 HRS">
      <formula>NOT(ISERROR(SEARCH(("1100-1400 HRS"),(C184))))</formula>
    </cfRule>
    <cfRule type="containsText" dxfId="940" priority="7" operator="containsText" text="1400-1700 HRS">
      <formula>NOT(ISERROR(SEARCH(("1400-1700 HRS"),(C184))))</formula>
    </cfRule>
    <cfRule type="containsText" dxfId="939" priority="8" operator="containsText" text="0800-1100 HRS">
      <formula>NOT(ISERROR(SEARCH(("0800-1100 HRS"),(C184))))</formula>
    </cfRule>
    <cfRule type="containsText" dxfId="938" priority="9" operator="containsText" text="1100-1400 HRS">
      <formula>NOT(ISERROR(SEARCH(("1100-1400 HRS"),(C184))))</formula>
    </cfRule>
  </conditionalFormatting>
  <conditionalFormatting sqref="C192:C205">
    <cfRule type="containsText" dxfId="937" priority="13" operator="containsText" text="1400-1700 HRS">
      <formula>NOT(ISERROR(SEARCH(("1400-1700 HRS"),(C192))))</formula>
    </cfRule>
    <cfRule type="containsText" dxfId="936" priority="14" operator="containsText" text="0800-1100 HRS">
      <formula>NOT(ISERROR(SEARCH(("0800-1100 HRS"),(C192))))</formula>
    </cfRule>
    <cfRule type="containsText" dxfId="935" priority="15" operator="containsText" text="1100-1400 HRS">
      <formula>NOT(ISERROR(SEARCH(("1100-1400 HRS"),(C192))))</formula>
    </cfRule>
  </conditionalFormatting>
  <conditionalFormatting sqref="C194:C196 C198:C199 C201:C1048576 C14:C26 C28:C42 C44:C57 C59:C77 C79:C94 C96:C112 C134:C151 C153:C170">
    <cfRule type="cellIs" dxfId="934" priority="175" operator="equal">
      <formula>"8.00am - 10.00am"</formula>
    </cfRule>
    <cfRule type="cellIs" dxfId="933" priority="176" operator="equal">
      <formula>"11.00am - 1.00pm"</formula>
    </cfRule>
  </conditionalFormatting>
  <conditionalFormatting sqref="C201:C205">
    <cfRule type="containsText" dxfId="932" priority="10" operator="containsText" text="1400-1700 HRS">
      <formula>NOT(ISERROR(SEARCH(("1400-1700 HRS"),(C201))))</formula>
    </cfRule>
    <cfRule type="containsText" dxfId="931" priority="11" operator="containsText" text="0800-1100 HRS">
      <formula>NOT(ISERROR(SEARCH(("0800-1100 HRS"),(C201))))</formula>
    </cfRule>
    <cfRule type="containsText" dxfId="930" priority="12" operator="containsText" text="1100-1400 HRS">
      <formula>NOT(ISERROR(SEARCH(("1100-1400 HRS"),(C201))))</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3BA39-E960-4420-ABA9-BE15B0FD8529}">
  <dimension ref="A1:AF256"/>
  <sheetViews>
    <sheetView topLeftCell="A14" zoomScale="95" zoomScaleNormal="99" workbookViewId="0">
      <selection activeCell="C24" sqref="C24"/>
    </sheetView>
  </sheetViews>
  <sheetFormatPr defaultRowHeight="13.8"/>
  <cols>
    <col min="1" max="1" width="4.69921875" bestFit="1" customWidth="1"/>
    <col min="2" max="2" width="17" style="108" bestFit="1" customWidth="1"/>
    <col min="3" max="3" width="11.796875" bestFit="1" customWidth="1"/>
    <col min="4" max="4" width="13.296875" bestFit="1" customWidth="1"/>
    <col min="5" max="5" width="7.5" customWidth="1"/>
    <col min="6" max="6" width="50.5" bestFit="1" customWidth="1"/>
    <col min="7" max="7" width="31.59765625" bestFit="1" customWidth="1"/>
    <col min="9" max="9" width="8.69921875" bestFit="1" customWidth="1"/>
    <col min="10" max="10" width="6.69921875" bestFit="1" customWidth="1"/>
    <col min="11" max="11" width="9.09765625" bestFit="1" customWidth="1"/>
    <col min="12" max="12" width="9.8984375" bestFit="1" customWidth="1"/>
    <col min="13" max="13" width="6.69921875" bestFit="1" customWidth="1"/>
    <col min="14" max="14" width="13.69921875" bestFit="1" customWidth="1"/>
  </cols>
  <sheetData>
    <row r="1" spans="1:32" ht="15" customHeight="1"/>
    <row r="2" spans="1:32" ht="12" customHeight="1">
      <c r="A2" s="133"/>
      <c r="B2" s="138"/>
      <c r="C2" s="133"/>
      <c r="D2" s="133"/>
      <c r="E2" s="133"/>
      <c r="F2" s="133"/>
      <c r="G2" s="133"/>
      <c r="H2" s="133"/>
      <c r="I2" s="133"/>
      <c r="J2" s="133"/>
      <c r="K2" s="133"/>
      <c r="L2" s="133"/>
      <c r="M2" s="133"/>
      <c r="N2" s="133"/>
      <c r="O2" s="133"/>
      <c r="P2" s="133"/>
      <c r="Q2" s="133"/>
      <c r="R2" s="133"/>
      <c r="S2" s="133"/>
    </row>
    <row r="3" spans="1:32" ht="12" customHeight="1">
      <c r="A3" s="133"/>
      <c r="B3" s="138"/>
      <c r="C3" s="133"/>
      <c r="D3" s="133"/>
      <c r="E3" s="133"/>
      <c r="F3" s="133"/>
      <c r="G3" s="133"/>
      <c r="H3" s="133"/>
      <c r="I3" s="133"/>
      <c r="J3" s="133"/>
      <c r="K3" s="133"/>
      <c r="L3" s="133"/>
      <c r="M3" s="133"/>
      <c r="N3" s="133"/>
      <c r="O3" s="133"/>
      <c r="P3" s="133"/>
      <c r="Q3" s="133"/>
      <c r="R3" s="133"/>
      <c r="S3" s="133"/>
    </row>
    <row r="4" spans="1:32" ht="12" customHeight="1">
      <c r="A4" s="133"/>
      <c r="B4" s="138"/>
      <c r="C4" s="133"/>
      <c r="D4" s="133"/>
      <c r="E4" s="133"/>
      <c r="F4" s="133"/>
      <c r="G4" s="133"/>
      <c r="H4" s="133"/>
      <c r="I4" s="133"/>
      <c r="J4" s="133"/>
      <c r="K4" s="133"/>
      <c r="L4" s="133"/>
      <c r="M4" s="133"/>
      <c r="N4" s="133"/>
      <c r="O4" s="133"/>
      <c r="P4" s="133"/>
      <c r="Q4" s="133"/>
      <c r="R4" s="133"/>
      <c r="S4" s="133"/>
    </row>
    <row r="5" spans="1:32" ht="12" customHeight="1">
      <c r="A5" s="133"/>
      <c r="B5" s="138"/>
      <c r="C5" s="133"/>
      <c r="D5" s="133"/>
      <c r="E5" s="133"/>
      <c r="F5" s="133"/>
      <c r="G5" s="133"/>
      <c r="H5" s="133"/>
      <c r="I5" s="133"/>
      <c r="J5" s="133"/>
      <c r="K5" s="133"/>
      <c r="L5" s="133"/>
      <c r="M5" s="133"/>
      <c r="N5" s="133"/>
      <c r="O5" s="133"/>
      <c r="P5" s="133"/>
      <c r="Q5" s="133"/>
      <c r="R5" s="133"/>
      <c r="S5" s="133"/>
    </row>
    <row r="6" spans="1:32" ht="12" customHeight="1">
      <c r="A6" s="133"/>
      <c r="B6" s="138"/>
      <c r="C6" s="133"/>
      <c r="D6" s="133"/>
      <c r="E6" s="133"/>
      <c r="F6" s="133"/>
      <c r="G6" s="133"/>
      <c r="H6" s="133"/>
      <c r="I6" s="133"/>
      <c r="J6" s="133"/>
      <c r="K6" s="133"/>
      <c r="L6" s="133"/>
      <c r="M6" s="133"/>
      <c r="N6" s="133"/>
      <c r="O6" s="133"/>
      <c r="P6" s="133"/>
      <c r="Q6" s="133"/>
      <c r="R6" s="133"/>
      <c r="S6" s="133"/>
    </row>
    <row r="7" spans="1:32" ht="12" customHeight="1">
      <c r="A7" s="133"/>
      <c r="B7" s="138"/>
      <c r="C7" s="133"/>
      <c r="D7" s="133"/>
      <c r="E7" s="133"/>
      <c r="F7" s="133"/>
      <c r="G7" s="133"/>
      <c r="H7" s="133"/>
      <c r="I7" s="133"/>
      <c r="J7" s="133"/>
      <c r="K7" s="133"/>
      <c r="L7" s="133"/>
      <c r="M7" s="133"/>
      <c r="N7" s="133"/>
      <c r="O7" s="133"/>
      <c r="P7" s="133"/>
      <c r="Q7" s="133"/>
      <c r="R7" s="133"/>
      <c r="S7" s="133"/>
    </row>
    <row r="8" spans="1:32" ht="12" customHeight="1">
      <c r="A8" s="133"/>
      <c r="B8" s="138"/>
      <c r="C8" s="133"/>
      <c r="D8" s="133"/>
      <c r="E8" s="133"/>
      <c r="F8" s="133"/>
      <c r="G8" s="133"/>
      <c r="H8" s="133"/>
      <c r="I8" s="133"/>
      <c r="J8" s="133"/>
      <c r="K8" s="133"/>
      <c r="L8" s="133"/>
      <c r="M8" s="133"/>
      <c r="N8" s="133"/>
      <c r="O8" s="133"/>
      <c r="P8" s="133"/>
      <c r="Q8" s="133"/>
      <c r="R8" s="133"/>
      <c r="S8" s="133"/>
    </row>
    <row r="9" spans="1:32" s="137" customFormat="1" ht="15.6">
      <c r="A9" s="151" t="s">
        <v>1687</v>
      </c>
      <c r="B9" s="151"/>
      <c r="C9" s="151"/>
      <c r="D9" s="151"/>
      <c r="E9" s="151"/>
      <c r="F9" s="151"/>
      <c r="G9" s="151"/>
      <c r="H9" s="151"/>
      <c r="I9" s="151"/>
      <c r="J9" s="151"/>
      <c r="K9" s="151"/>
      <c r="L9" s="151"/>
      <c r="M9" s="151"/>
      <c r="N9" s="151"/>
      <c r="O9" s="136"/>
      <c r="P9" s="136"/>
      <c r="Q9" s="136"/>
      <c r="R9" s="136"/>
      <c r="S9" s="136"/>
    </row>
    <row r="10" spans="1:32" s="137" customFormat="1" ht="15.6">
      <c r="A10" s="151" t="s">
        <v>1688</v>
      </c>
      <c r="B10" s="151"/>
      <c r="C10" s="151"/>
      <c r="D10" s="151"/>
      <c r="E10" s="151"/>
      <c r="F10" s="151"/>
      <c r="G10" s="151"/>
      <c r="H10" s="151"/>
      <c r="I10" s="151"/>
      <c r="J10" s="151"/>
      <c r="K10" s="151"/>
      <c r="L10" s="151"/>
      <c r="M10" s="151"/>
      <c r="N10" s="151"/>
      <c r="O10" s="136"/>
      <c r="P10" s="136"/>
      <c r="Q10" s="136"/>
      <c r="R10" s="136"/>
      <c r="S10" s="136"/>
    </row>
    <row r="11" spans="1:32" ht="20.25" customHeight="1">
      <c r="A11" s="152" t="s">
        <v>1685</v>
      </c>
      <c r="B11" s="152"/>
      <c r="C11" s="152"/>
      <c r="D11" s="152"/>
      <c r="E11" s="152"/>
      <c r="F11" s="152"/>
      <c r="G11" s="152"/>
      <c r="H11" s="152"/>
      <c r="I11" s="152"/>
      <c r="J11" s="152"/>
      <c r="K11" s="152"/>
      <c r="L11" s="152"/>
      <c r="M11" s="152"/>
      <c r="N11" s="152"/>
      <c r="O11" s="133"/>
      <c r="P11" s="133"/>
      <c r="Q11" s="133"/>
      <c r="R11" s="133"/>
      <c r="S11" s="133"/>
    </row>
    <row r="12" spans="1:32">
      <c r="A12" s="152" t="s">
        <v>1692</v>
      </c>
      <c r="B12" s="152"/>
      <c r="C12" s="152"/>
      <c r="D12" s="152"/>
      <c r="E12" s="152"/>
      <c r="F12" s="152"/>
      <c r="G12" s="152"/>
      <c r="H12" s="152"/>
      <c r="I12" s="152"/>
      <c r="J12" s="152"/>
      <c r="K12" s="152"/>
      <c r="L12" s="152"/>
      <c r="M12" s="152"/>
      <c r="N12" s="152"/>
      <c r="O12" s="133"/>
      <c r="P12" s="133"/>
      <c r="Q12" s="133"/>
      <c r="R12" s="133"/>
      <c r="S12" s="133"/>
    </row>
    <row r="13" spans="1:32">
      <c r="A13" s="111" t="s">
        <v>1077</v>
      </c>
      <c r="B13" s="112" t="s">
        <v>1078</v>
      </c>
      <c r="C13" s="113" t="s">
        <v>1079</v>
      </c>
      <c r="D13" s="114" t="s">
        <v>1080</v>
      </c>
      <c r="E13" s="131" t="s">
        <v>1686</v>
      </c>
      <c r="F13" s="113" t="s">
        <v>1081</v>
      </c>
      <c r="G13" s="113" t="s">
        <v>1813</v>
      </c>
      <c r="H13" s="115" t="s">
        <v>1082</v>
      </c>
      <c r="I13" s="114" t="s">
        <v>1083</v>
      </c>
      <c r="J13" s="114" t="s">
        <v>1084</v>
      </c>
      <c r="K13" s="114" t="s">
        <v>1085</v>
      </c>
      <c r="L13" s="114" t="s">
        <v>1680</v>
      </c>
      <c r="M13" s="114" t="s">
        <v>1086</v>
      </c>
      <c r="N13" s="114" t="s">
        <v>1814</v>
      </c>
      <c r="O13" s="13"/>
      <c r="P13" s="13"/>
      <c r="Q13" s="13"/>
      <c r="R13" s="13"/>
      <c r="S13" s="13"/>
      <c r="T13" s="13"/>
      <c r="U13" s="13"/>
      <c r="V13" s="13"/>
      <c r="W13" s="13"/>
      <c r="X13" s="13"/>
      <c r="Y13" s="13"/>
      <c r="Z13" s="13"/>
      <c r="AA13" s="13"/>
      <c r="AB13" s="13"/>
      <c r="AC13" s="13"/>
    </row>
    <row r="14" spans="1:32" ht="13.5" customHeight="1">
      <c r="A14" s="9">
        <v>4</v>
      </c>
      <c r="B14" s="107">
        <v>45138</v>
      </c>
      <c r="C14" s="5" t="s">
        <v>1681</v>
      </c>
      <c r="D14" s="143" t="s">
        <v>1366</v>
      </c>
      <c r="E14" s="5" t="s">
        <v>1292</v>
      </c>
      <c r="F14" s="5" t="s">
        <v>1293</v>
      </c>
      <c r="G14" s="125" t="s">
        <v>1762</v>
      </c>
      <c r="H14" s="9">
        <v>167</v>
      </c>
      <c r="I14" s="14" t="s">
        <v>1114</v>
      </c>
      <c r="J14" s="14" t="s">
        <v>1071</v>
      </c>
      <c r="K14" s="14" t="s">
        <v>1089</v>
      </c>
      <c r="L14" s="14" t="s">
        <v>1119</v>
      </c>
      <c r="M14" s="9"/>
      <c r="N14" s="158" t="s">
        <v>356</v>
      </c>
      <c r="O14" s="15"/>
      <c r="P14" s="15"/>
      <c r="Q14" s="15"/>
      <c r="R14" s="15"/>
      <c r="S14" s="15"/>
      <c r="T14" s="15"/>
      <c r="U14" s="15"/>
      <c r="V14" s="15"/>
      <c r="W14" s="15"/>
      <c r="X14" s="15"/>
      <c r="Y14" s="15"/>
      <c r="Z14" s="15"/>
      <c r="AA14" s="15"/>
      <c r="AB14" s="15"/>
      <c r="AC14" s="15"/>
      <c r="AD14" s="15"/>
      <c r="AE14" s="15"/>
      <c r="AF14" s="15"/>
    </row>
    <row r="15" spans="1:32" ht="13.5" customHeight="1">
      <c r="A15" s="9">
        <v>4</v>
      </c>
      <c r="B15" s="107">
        <v>45138</v>
      </c>
      <c r="C15" s="5" t="s">
        <v>1681</v>
      </c>
      <c r="D15" s="143" t="s">
        <v>1366</v>
      </c>
      <c r="E15" s="5" t="s">
        <v>1292</v>
      </c>
      <c r="F15" s="5" t="s">
        <v>1293</v>
      </c>
      <c r="G15" s="125" t="s">
        <v>1763</v>
      </c>
      <c r="H15" s="9"/>
      <c r="I15" s="14" t="s">
        <v>1148</v>
      </c>
      <c r="J15" s="14" t="s">
        <v>1071</v>
      </c>
      <c r="K15" s="14" t="s">
        <v>1089</v>
      </c>
      <c r="L15" s="14" t="s">
        <v>1165</v>
      </c>
      <c r="M15" s="9"/>
      <c r="N15" s="159"/>
      <c r="O15" s="15"/>
      <c r="P15" s="15"/>
      <c r="Q15" s="15"/>
      <c r="R15" s="15"/>
      <c r="S15" s="15"/>
      <c r="T15" s="15"/>
      <c r="U15" s="15"/>
      <c r="V15" s="15"/>
      <c r="W15" s="15"/>
      <c r="X15" s="15"/>
      <c r="Y15" s="15"/>
      <c r="Z15" s="15"/>
      <c r="AA15" s="15"/>
      <c r="AB15" s="15"/>
      <c r="AC15" s="15"/>
      <c r="AD15" s="15"/>
      <c r="AE15" s="15"/>
      <c r="AF15" s="15"/>
    </row>
    <row r="16" spans="1:32">
      <c r="A16" s="111" t="s">
        <v>1077</v>
      </c>
      <c r="B16" s="112" t="s">
        <v>1078</v>
      </c>
      <c r="C16" s="113" t="s">
        <v>1079</v>
      </c>
      <c r="D16" s="114" t="s">
        <v>1080</v>
      </c>
      <c r="E16" s="131" t="s">
        <v>1686</v>
      </c>
      <c r="F16" s="113" t="s">
        <v>1081</v>
      </c>
      <c r="G16" s="113" t="s">
        <v>1813</v>
      </c>
      <c r="H16" s="115" t="s">
        <v>1082</v>
      </c>
      <c r="I16" s="114" t="s">
        <v>1083</v>
      </c>
      <c r="J16" s="114" t="s">
        <v>1084</v>
      </c>
      <c r="K16" s="114" t="s">
        <v>1085</v>
      </c>
      <c r="L16" s="114" t="s">
        <v>1680</v>
      </c>
      <c r="M16" s="114" t="s">
        <v>1086</v>
      </c>
      <c r="N16" s="114" t="s">
        <v>1087</v>
      </c>
      <c r="O16" s="13"/>
      <c r="P16" s="13"/>
      <c r="Q16" s="13"/>
      <c r="R16" s="13"/>
      <c r="S16" s="13"/>
      <c r="T16" s="13"/>
      <c r="U16" s="13"/>
      <c r="V16" s="13"/>
      <c r="W16" s="13"/>
      <c r="X16" s="13"/>
      <c r="Y16" s="13"/>
      <c r="Z16" s="13"/>
      <c r="AA16" s="13"/>
      <c r="AB16" s="13"/>
      <c r="AC16" s="13"/>
    </row>
    <row r="17" spans="1:32" ht="24">
      <c r="A17" s="9">
        <v>1</v>
      </c>
      <c r="B17" s="107">
        <v>45139</v>
      </c>
      <c r="C17" s="5" t="s">
        <v>1681</v>
      </c>
      <c r="D17" s="116" t="s">
        <v>1765</v>
      </c>
      <c r="E17" s="5" t="s">
        <v>1117</v>
      </c>
      <c r="F17" s="125" t="s">
        <v>1118</v>
      </c>
      <c r="G17" s="142" t="s">
        <v>1764</v>
      </c>
      <c r="H17" s="9">
        <v>34</v>
      </c>
      <c r="I17" s="14" t="s">
        <v>1114</v>
      </c>
      <c r="J17" s="14" t="s">
        <v>1071</v>
      </c>
      <c r="K17" s="14" t="s">
        <v>1089</v>
      </c>
      <c r="L17" s="14" t="s">
        <v>1119</v>
      </c>
      <c r="M17" s="9"/>
      <c r="N17" s="154" t="s">
        <v>304</v>
      </c>
      <c r="O17" s="15"/>
      <c r="P17" s="15"/>
      <c r="Q17" s="15"/>
      <c r="R17" s="15"/>
      <c r="S17" s="15"/>
      <c r="T17" s="15"/>
      <c r="U17" s="15"/>
      <c r="V17" s="15"/>
      <c r="W17" s="15"/>
      <c r="X17" s="15"/>
      <c r="Y17" s="15"/>
      <c r="Z17" s="15"/>
      <c r="AA17" s="15"/>
      <c r="AB17" s="15"/>
      <c r="AC17" s="15"/>
      <c r="AD17" s="15"/>
      <c r="AE17" s="15"/>
      <c r="AF17" s="15"/>
    </row>
    <row r="18" spans="1:32" ht="13.5" customHeight="1">
      <c r="A18" s="9">
        <v>4</v>
      </c>
      <c r="B18" s="107">
        <v>45139</v>
      </c>
      <c r="C18" s="5" t="s">
        <v>1681</v>
      </c>
      <c r="D18" s="116" t="s">
        <v>1765</v>
      </c>
      <c r="E18" s="5" t="s">
        <v>1479</v>
      </c>
      <c r="F18" s="5" t="s">
        <v>1481</v>
      </c>
      <c r="G18" s="5" t="s">
        <v>256</v>
      </c>
      <c r="H18" s="9">
        <v>56</v>
      </c>
      <c r="I18" s="14" t="s">
        <v>1148</v>
      </c>
      <c r="J18" s="14" t="s">
        <v>1122</v>
      </c>
      <c r="K18" s="14" t="s">
        <v>1089</v>
      </c>
      <c r="L18" s="14" t="s">
        <v>1127</v>
      </c>
      <c r="M18" s="9"/>
      <c r="N18" s="155"/>
      <c r="O18" s="15"/>
      <c r="P18" s="15"/>
      <c r="Q18" s="15"/>
      <c r="R18" s="15"/>
      <c r="S18" s="15"/>
      <c r="T18" s="15"/>
      <c r="U18" s="15"/>
      <c r="V18" s="15"/>
      <c r="W18" s="15"/>
      <c r="X18" s="15"/>
      <c r="Y18" s="15"/>
      <c r="Z18" s="15"/>
      <c r="AA18" s="15"/>
      <c r="AB18" s="15"/>
      <c r="AC18" s="15"/>
      <c r="AD18" s="15"/>
      <c r="AE18" s="15"/>
      <c r="AF18" s="15"/>
    </row>
    <row r="19" spans="1:32" ht="13.5" customHeight="1">
      <c r="A19" s="9">
        <v>4</v>
      </c>
      <c r="B19" s="107">
        <v>45139</v>
      </c>
      <c r="C19" s="5" t="s">
        <v>1681</v>
      </c>
      <c r="D19" s="116" t="s">
        <v>1765</v>
      </c>
      <c r="E19" s="5" t="s">
        <v>1521</v>
      </c>
      <c r="F19" s="5" t="s">
        <v>1298</v>
      </c>
      <c r="G19" s="125" t="s">
        <v>1766</v>
      </c>
      <c r="H19" s="9">
        <v>24</v>
      </c>
      <c r="I19" s="14" t="s">
        <v>1114</v>
      </c>
      <c r="J19" s="14" t="s">
        <v>1122</v>
      </c>
      <c r="K19" s="14" t="s">
        <v>1089</v>
      </c>
      <c r="L19" s="14" t="s">
        <v>1143</v>
      </c>
      <c r="M19" s="9" t="s">
        <v>1160</v>
      </c>
      <c r="N19" s="155"/>
      <c r="O19" s="15"/>
      <c r="P19" s="15"/>
      <c r="Q19" s="15"/>
      <c r="R19" s="15"/>
      <c r="S19" s="15"/>
      <c r="T19" s="15"/>
      <c r="U19" s="15"/>
      <c r="V19" s="15"/>
      <c r="W19" s="15"/>
      <c r="X19" s="15"/>
      <c r="Y19" s="15"/>
      <c r="Z19" s="15"/>
      <c r="AA19" s="15"/>
      <c r="AB19" s="15"/>
      <c r="AC19" s="15"/>
      <c r="AD19" s="15"/>
      <c r="AE19" s="15"/>
      <c r="AF19" s="15"/>
    </row>
    <row r="20" spans="1:32" ht="13.5" customHeight="1">
      <c r="A20" s="9">
        <v>4</v>
      </c>
      <c r="B20" s="107">
        <v>45139</v>
      </c>
      <c r="C20" s="5" t="s">
        <v>1681</v>
      </c>
      <c r="D20" s="116" t="s">
        <v>1765</v>
      </c>
      <c r="E20" s="5" t="s">
        <v>1358</v>
      </c>
      <c r="F20" s="5" t="s">
        <v>1495</v>
      </c>
      <c r="G20" s="5" t="s">
        <v>282</v>
      </c>
      <c r="H20" s="9">
        <v>18</v>
      </c>
      <c r="I20" s="14" t="s">
        <v>1114</v>
      </c>
      <c r="J20" s="14" t="s">
        <v>1122</v>
      </c>
      <c r="K20" s="14" t="s">
        <v>1089</v>
      </c>
      <c r="L20" s="14" t="s">
        <v>1108</v>
      </c>
      <c r="M20" s="9" t="s">
        <v>1160</v>
      </c>
      <c r="N20" s="155"/>
      <c r="O20" s="15"/>
      <c r="P20" s="15"/>
      <c r="Q20" s="15"/>
      <c r="R20" s="15"/>
      <c r="S20" s="15"/>
      <c r="T20" s="15"/>
      <c r="U20" s="15"/>
      <c r="V20" s="15"/>
      <c r="W20" s="15"/>
      <c r="X20" s="15"/>
      <c r="Y20" s="15"/>
      <c r="Z20" s="15"/>
      <c r="AA20" s="15"/>
      <c r="AB20" s="15"/>
      <c r="AC20" s="15"/>
      <c r="AD20" s="15"/>
      <c r="AE20" s="15"/>
      <c r="AF20" s="15"/>
    </row>
    <row r="21" spans="1:32" ht="13.5" customHeight="1">
      <c r="A21" s="9">
        <v>4</v>
      </c>
      <c r="B21" s="107">
        <v>45139</v>
      </c>
      <c r="C21" s="5" t="s">
        <v>1681</v>
      </c>
      <c r="D21" s="116" t="s">
        <v>1366</v>
      </c>
      <c r="E21" s="5" t="s">
        <v>1251</v>
      </c>
      <c r="F21" s="5" t="s">
        <v>1252</v>
      </c>
      <c r="G21" s="125" t="s">
        <v>1767</v>
      </c>
      <c r="H21" s="9">
        <v>132</v>
      </c>
      <c r="I21" s="14" t="s">
        <v>1114</v>
      </c>
      <c r="J21" s="14" t="s">
        <v>1071</v>
      </c>
      <c r="K21" s="14" t="s">
        <v>1089</v>
      </c>
      <c r="L21" s="14" t="s">
        <v>1127</v>
      </c>
      <c r="M21" s="9" t="s">
        <v>1128</v>
      </c>
      <c r="N21" s="155"/>
      <c r="O21" s="15"/>
      <c r="P21" s="15"/>
      <c r="Q21" s="15"/>
      <c r="R21" s="15"/>
      <c r="S21" s="15"/>
      <c r="T21" s="15"/>
      <c r="U21" s="15"/>
      <c r="V21" s="15"/>
      <c r="W21" s="15"/>
      <c r="X21" s="15"/>
      <c r="Y21" s="15"/>
      <c r="Z21" s="15"/>
      <c r="AA21" s="15"/>
      <c r="AB21" s="15"/>
      <c r="AC21" s="15"/>
      <c r="AD21" s="15"/>
      <c r="AE21" s="15"/>
      <c r="AF21" s="15"/>
    </row>
    <row r="22" spans="1:32" ht="13.5" customHeight="1">
      <c r="A22" s="9">
        <v>4</v>
      </c>
      <c r="B22" s="107">
        <v>45139</v>
      </c>
      <c r="C22" s="5" t="s">
        <v>1681</v>
      </c>
      <c r="D22" s="116" t="s">
        <v>1191</v>
      </c>
      <c r="E22" s="5" t="s">
        <v>1407</v>
      </c>
      <c r="F22" s="5" t="s">
        <v>1408</v>
      </c>
      <c r="G22" s="5" t="s">
        <v>156</v>
      </c>
      <c r="H22" s="9">
        <v>51</v>
      </c>
      <c r="I22" s="14" t="s">
        <v>1148</v>
      </c>
      <c r="J22" s="14" t="s">
        <v>1122</v>
      </c>
      <c r="K22" s="14" t="s">
        <v>1089</v>
      </c>
      <c r="L22" s="14" t="s">
        <v>1119</v>
      </c>
      <c r="M22" s="9"/>
      <c r="N22" s="155"/>
      <c r="O22" s="15"/>
      <c r="P22" s="15"/>
      <c r="Q22" s="15"/>
      <c r="R22" s="15"/>
      <c r="S22" s="15"/>
      <c r="T22" s="15"/>
      <c r="U22" s="15"/>
      <c r="V22" s="15"/>
      <c r="W22" s="15"/>
      <c r="X22" s="15"/>
      <c r="Y22" s="15"/>
      <c r="Z22" s="15"/>
      <c r="AA22" s="15"/>
      <c r="AB22" s="15"/>
      <c r="AC22" s="15"/>
      <c r="AD22" s="15"/>
      <c r="AE22" s="15"/>
      <c r="AF22" s="15"/>
    </row>
    <row r="23" spans="1:32" ht="13.5" customHeight="1">
      <c r="A23" s="9">
        <v>5</v>
      </c>
      <c r="B23" s="107">
        <v>45139</v>
      </c>
      <c r="C23" s="5" t="s">
        <v>1681</v>
      </c>
      <c r="D23" s="116" t="s">
        <v>1124</v>
      </c>
      <c r="E23" s="5" t="s">
        <v>1224</v>
      </c>
      <c r="F23" s="5" t="s">
        <v>1225</v>
      </c>
      <c r="G23" s="5" t="s">
        <v>190</v>
      </c>
      <c r="H23" s="9"/>
      <c r="I23" s="14" t="s">
        <v>1114</v>
      </c>
      <c r="J23" s="14" t="s">
        <v>1071</v>
      </c>
      <c r="K23" s="14" t="s">
        <v>1089</v>
      </c>
      <c r="L23" s="14" t="s">
        <v>1165</v>
      </c>
      <c r="M23" s="9"/>
      <c r="N23" s="155"/>
      <c r="O23" s="15"/>
      <c r="P23" s="15"/>
      <c r="Q23" s="15"/>
      <c r="R23" s="15"/>
      <c r="S23" s="15"/>
      <c r="T23" s="15"/>
      <c r="U23" s="15"/>
      <c r="V23" s="15"/>
      <c r="W23" s="15"/>
      <c r="X23" s="15"/>
      <c r="Y23" s="15"/>
      <c r="Z23" s="15"/>
      <c r="AA23" s="15"/>
      <c r="AB23" s="15"/>
      <c r="AC23" s="15"/>
      <c r="AD23" s="15"/>
      <c r="AE23" s="15"/>
      <c r="AF23" s="15"/>
    </row>
    <row r="24" spans="1:32" ht="13.5" customHeight="1">
      <c r="A24" s="9">
        <v>5</v>
      </c>
      <c r="B24" s="107">
        <v>45139</v>
      </c>
      <c r="C24" s="5" t="s">
        <v>1681</v>
      </c>
      <c r="D24" s="116" t="s">
        <v>1191</v>
      </c>
      <c r="E24" s="5" t="s">
        <v>1178</v>
      </c>
      <c r="F24" s="5" t="s">
        <v>1179</v>
      </c>
      <c r="G24" s="5" t="s">
        <v>993</v>
      </c>
      <c r="H24" s="9">
        <v>12</v>
      </c>
      <c r="I24" s="14" t="s">
        <v>1114</v>
      </c>
      <c r="J24" s="14" t="s">
        <v>1071</v>
      </c>
      <c r="K24" s="14" t="s">
        <v>1089</v>
      </c>
      <c r="L24" s="14" t="s">
        <v>1143</v>
      </c>
      <c r="M24" s="9" t="s">
        <v>1128</v>
      </c>
      <c r="N24" s="155"/>
      <c r="O24" s="15"/>
      <c r="P24" s="15"/>
      <c r="Q24" s="15"/>
      <c r="R24" s="15"/>
      <c r="S24" s="15"/>
      <c r="T24" s="15"/>
      <c r="U24" s="15"/>
      <c r="V24" s="15"/>
      <c r="W24" s="15"/>
      <c r="X24" s="15"/>
      <c r="Y24" s="15"/>
      <c r="Z24" s="15"/>
      <c r="AA24" s="15"/>
      <c r="AB24" s="15"/>
      <c r="AC24" s="15"/>
      <c r="AD24" s="15"/>
      <c r="AE24" s="15"/>
      <c r="AF24" s="15"/>
    </row>
    <row r="25" spans="1:32" ht="13.5" customHeight="1">
      <c r="A25" s="9">
        <v>1</v>
      </c>
      <c r="B25" s="107">
        <v>45139</v>
      </c>
      <c r="C25" s="5" t="s">
        <v>1681</v>
      </c>
      <c r="D25" s="116" t="s">
        <v>1191</v>
      </c>
      <c r="E25" s="5" t="s">
        <v>1254</v>
      </c>
      <c r="F25" s="5" t="s">
        <v>1255</v>
      </c>
      <c r="G25" s="5" t="s">
        <v>44</v>
      </c>
      <c r="H25" s="9">
        <v>21</v>
      </c>
      <c r="I25" s="14" t="s">
        <v>1114</v>
      </c>
      <c r="J25" s="14" t="s">
        <v>1071</v>
      </c>
      <c r="K25" s="14" t="s">
        <v>1089</v>
      </c>
      <c r="L25" s="14" t="s">
        <v>1127</v>
      </c>
      <c r="M25" s="9" t="s">
        <v>1213</v>
      </c>
      <c r="N25" s="155"/>
      <c r="O25" s="15"/>
      <c r="P25" s="15"/>
      <c r="Q25" s="15"/>
      <c r="R25" s="15"/>
      <c r="S25" s="15"/>
      <c r="T25" s="15"/>
      <c r="U25" s="15"/>
      <c r="V25" s="15"/>
      <c r="W25" s="15"/>
      <c r="X25" s="15"/>
      <c r="Y25" s="15"/>
      <c r="Z25" s="15"/>
      <c r="AA25" s="15"/>
      <c r="AB25" s="15"/>
      <c r="AC25" s="15"/>
      <c r="AD25" s="15"/>
      <c r="AE25" s="15"/>
      <c r="AF25" s="15"/>
    </row>
    <row r="26" spans="1:32" ht="13.5" customHeight="1">
      <c r="A26" s="9">
        <v>1</v>
      </c>
      <c r="B26" s="107">
        <v>45139</v>
      </c>
      <c r="C26" s="5" t="s">
        <v>1681</v>
      </c>
      <c r="D26" s="116" t="s">
        <v>1190</v>
      </c>
      <c r="E26" s="5" t="s">
        <v>1341</v>
      </c>
      <c r="F26" s="5" t="s">
        <v>1342</v>
      </c>
      <c r="G26" s="5" t="s">
        <v>1039</v>
      </c>
      <c r="H26" s="9">
        <v>12</v>
      </c>
      <c r="I26" s="14" t="s">
        <v>1114</v>
      </c>
      <c r="J26" s="14" t="s">
        <v>1122</v>
      </c>
      <c r="K26" s="14" t="s">
        <v>1089</v>
      </c>
      <c r="L26" s="14" t="s">
        <v>1143</v>
      </c>
      <c r="M26" s="9" t="s">
        <v>1213</v>
      </c>
      <c r="N26" s="155"/>
      <c r="O26" s="15"/>
      <c r="P26" s="15"/>
      <c r="Q26" s="15"/>
      <c r="R26" s="15"/>
      <c r="S26" s="15"/>
      <c r="T26" s="15"/>
      <c r="U26" s="15"/>
      <c r="V26" s="15"/>
      <c r="W26" s="15"/>
      <c r="X26" s="15"/>
      <c r="Y26" s="15"/>
      <c r="Z26" s="15"/>
      <c r="AA26" s="15"/>
      <c r="AB26" s="15"/>
      <c r="AC26" s="15"/>
      <c r="AD26" s="15"/>
      <c r="AE26" s="15"/>
      <c r="AF26" s="15"/>
    </row>
    <row r="27" spans="1:32" ht="13.5" customHeight="1">
      <c r="A27" s="9">
        <v>1</v>
      </c>
      <c r="B27" s="107">
        <v>45139</v>
      </c>
      <c r="C27" s="5" t="s">
        <v>1681</v>
      </c>
      <c r="D27" s="116" t="s">
        <v>1366</v>
      </c>
      <c r="E27" s="5" t="s">
        <v>1161</v>
      </c>
      <c r="F27" s="5" t="s">
        <v>1162</v>
      </c>
      <c r="G27" s="5" t="s">
        <v>15</v>
      </c>
      <c r="H27" s="9">
        <v>48</v>
      </c>
      <c r="I27" s="14" t="s">
        <v>1148</v>
      </c>
      <c r="J27" s="14" t="s">
        <v>1122</v>
      </c>
      <c r="K27" s="14" t="s">
        <v>1089</v>
      </c>
      <c r="L27" s="14" t="s">
        <v>1143</v>
      </c>
      <c r="M27" s="9"/>
      <c r="N27" s="155"/>
      <c r="O27" s="15"/>
      <c r="P27" s="15"/>
      <c r="Q27" s="15"/>
      <c r="R27" s="15"/>
      <c r="S27" s="15"/>
      <c r="T27" s="15"/>
      <c r="U27" s="15"/>
      <c r="V27" s="15"/>
      <c r="W27" s="15"/>
      <c r="X27" s="15"/>
      <c r="Y27" s="15"/>
      <c r="Z27" s="15"/>
      <c r="AA27" s="15"/>
      <c r="AB27" s="15"/>
      <c r="AC27" s="15"/>
      <c r="AD27" s="15"/>
      <c r="AE27" s="15"/>
      <c r="AF27" s="15"/>
    </row>
    <row r="28" spans="1:32" ht="13.5" customHeight="1">
      <c r="A28" s="9">
        <v>2</v>
      </c>
      <c r="B28" s="107">
        <v>45139</v>
      </c>
      <c r="C28" s="5" t="s">
        <v>1681</v>
      </c>
      <c r="D28" s="116" t="s">
        <v>1190</v>
      </c>
      <c r="E28" s="5" t="s">
        <v>1277</v>
      </c>
      <c r="F28" s="5" t="s">
        <v>1278</v>
      </c>
      <c r="G28" s="5" t="s">
        <v>93</v>
      </c>
      <c r="H28" s="9"/>
      <c r="I28" s="14" t="s">
        <v>1114</v>
      </c>
      <c r="J28" s="14" t="s">
        <v>1071</v>
      </c>
      <c r="K28" s="14" t="s">
        <v>1089</v>
      </c>
      <c r="L28" s="14" t="s">
        <v>1108</v>
      </c>
      <c r="M28" s="9"/>
      <c r="N28" s="155"/>
      <c r="O28" s="15"/>
      <c r="P28" s="15"/>
      <c r="Q28" s="15"/>
      <c r="R28" s="15"/>
      <c r="S28" s="15"/>
      <c r="T28" s="15"/>
      <c r="U28" s="15"/>
      <c r="V28" s="15"/>
      <c r="W28" s="15"/>
      <c r="X28" s="15"/>
      <c r="Y28" s="15"/>
      <c r="Z28" s="15"/>
      <c r="AA28" s="15"/>
      <c r="AB28" s="15"/>
      <c r="AC28" s="15"/>
      <c r="AD28" s="15"/>
      <c r="AE28" s="15"/>
      <c r="AF28" s="15"/>
    </row>
    <row r="29" spans="1:32" ht="13.5" customHeight="1">
      <c r="A29" s="9">
        <v>2</v>
      </c>
      <c r="B29" s="107">
        <v>45139</v>
      </c>
      <c r="C29" s="5" t="s">
        <v>1681</v>
      </c>
      <c r="D29" s="116" t="s">
        <v>1124</v>
      </c>
      <c r="E29" s="5" t="s">
        <v>1334</v>
      </c>
      <c r="F29" s="5" t="s">
        <v>1335</v>
      </c>
      <c r="G29" s="5" t="s">
        <v>91</v>
      </c>
      <c r="H29" s="9">
        <v>11</v>
      </c>
      <c r="I29" s="14" t="s">
        <v>1114</v>
      </c>
      <c r="J29" s="14" t="s">
        <v>1071</v>
      </c>
      <c r="K29" s="14" t="s">
        <v>1089</v>
      </c>
      <c r="L29" s="14" t="s">
        <v>1143</v>
      </c>
      <c r="M29" s="9" t="s">
        <v>1128</v>
      </c>
      <c r="N29" s="155"/>
      <c r="O29" s="15"/>
      <c r="P29" s="15"/>
      <c r="Q29" s="15"/>
      <c r="R29" s="15"/>
      <c r="S29" s="15"/>
      <c r="T29" s="15"/>
      <c r="U29" s="15"/>
      <c r="V29" s="15"/>
      <c r="W29" s="15"/>
      <c r="X29" s="15"/>
      <c r="Y29" s="15"/>
      <c r="Z29" s="15"/>
      <c r="AA29" s="15"/>
      <c r="AB29" s="15"/>
      <c r="AC29" s="15"/>
      <c r="AD29" s="15"/>
      <c r="AE29" s="15"/>
      <c r="AF29" s="15"/>
    </row>
    <row r="30" spans="1:32" ht="13.5" customHeight="1">
      <c r="A30" s="9">
        <v>2</v>
      </c>
      <c r="B30" s="107">
        <v>45139</v>
      </c>
      <c r="C30" s="5" t="s">
        <v>1681</v>
      </c>
      <c r="D30" s="116" t="s">
        <v>1725</v>
      </c>
      <c r="E30" s="5" t="s">
        <v>1184</v>
      </c>
      <c r="F30" s="5" t="s">
        <v>1107</v>
      </c>
      <c r="G30" s="125" t="s">
        <v>1763</v>
      </c>
      <c r="H30" s="9"/>
      <c r="I30" s="14" t="s">
        <v>1114</v>
      </c>
      <c r="J30" s="14" t="s">
        <v>1071</v>
      </c>
      <c r="K30" s="14" t="s">
        <v>1089</v>
      </c>
      <c r="L30" s="14" t="s">
        <v>1121</v>
      </c>
      <c r="M30" s="9"/>
      <c r="N30" s="155"/>
      <c r="O30" s="15"/>
      <c r="P30" s="15"/>
      <c r="Q30" s="15"/>
      <c r="R30" s="15"/>
      <c r="S30" s="15"/>
      <c r="T30" s="15"/>
      <c r="U30" s="15"/>
      <c r="V30" s="15"/>
      <c r="W30" s="15"/>
      <c r="X30" s="15"/>
      <c r="Y30" s="15"/>
      <c r="Z30" s="15"/>
      <c r="AA30" s="15"/>
      <c r="AB30" s="15"/>
      <c r="AC30" s="15"/>
      <c r="AD30" s="15"/>
      <c r="AE30" s="15"/>
      <c r="AF30" s="15"/>
    </row>
    <row r="31" spans="1:32" ht="13.5" customHeight="1">
      <c r="A31" s="9">
        <v>2</v>
      </c>
      <c r="B31" s="107">
        <v>45139</v>
      </c>
      <c r="C31" s="5" t="s">
        <v>1681</v>
      </c>
      <c r="D31" s="116" t="s">
        <v>1725</v>
      </c>
      <c r="E31" s="5" t="s">
        <v>1184</v>
      </c>
      <c r="F31" s="5" t="s">
        <v>1107</v>
      </c>
      <c r="G31" s="125" t="s">
        <v>1763</v>
      </c>
      <c r="H31" s="9"/>
      <c r="I31" s="14" t="s">
        <v>1148</v>
      </c>
      <c r="J31" s="14" t="s">
        <v>1071</v>
      </c>
      <c r="K31" s="14" t="s">
        <v>1089</v>
      </c>
      <c r="L31" s="14" t="s">
        <v>1121</v>
      </c>
      <c r="M31" s="9"/>
      <c r="N31" s="155"/>
      <c r="O31" s="15"/>
      <c r="P31" s="15"/>
      <c r="Q31" s="15"/>
      <c r="R31" s="15"/>
      <c r="S31" s="15"/>
      <c r="T31" s="15"/>
      <c r="U31" s="15"/>
      <c r="V31" s="15"/>
      <c r="W31" s="15"/>
      <c r="X31" s="15"/>
      <c r="Y31" s="15"/>
      <c r="Z31" s="15"/>
      <c r="AA31" s="15"/>
      <c r="AB31" s="15"/>
      <c r="AC31" s="15"/>
      <c r="AD31" s="15"/>
      <c r="AE31" s="15"/>
      <c r="AF31" s="15"/>
    </row>
    <row r="32" spans="1:32" ht="13.5" customHeight="1">
      <c r="A32" s="9">
        <v>3</v>
      </c>
      <c r="B32" s="107">
        <v>45139</v>
      </c>
      <c r="C32" s="5" t="s">
        <v>1681</v>
      </c>
      <c r="D32" s="116" t="s">
        <v>1725</v>
      </c>
      <c r="E32" s="5" t="s">
        <v>1401</v>
      </c>
      <c r="F32" s="5" t="s">
        <v>1402</v>
      </c>
      <c r="G32" s="5" t="s">
        <v>154</v>
      </c>
      <c r="H32" s="9">
        <v>6</v>
      </c>
      <c r="I32" s="14" t="s">
        <v>1114</v>
      </c>
      <c r="J32" s="14" t="s">
        <v>1071</v>
      </c>
      <c r="K32" s="14" t="s">
        <v>1089</v>
      </c>
      <c r="L32" s="14" t="s">
        <v>1338</v>
      </c>
      <c r="M32" s="9" t="s">
        <v>1324</v>
      </c>
      <c r="N32" s="156"/>
      <c r="O32" s="15"/>
      <c r="P32" s="15"/>
      <c r="Q32" s="15"/>
      <c r="R32" s="15"/>
      <c r="S32" s="15"/>
      <c r="T32" s="15"/>
      <c r="U32" s="15"/>
      <c r="V32" s="15"/>
      <c r="W32" s="15"/>
      <c r="X32" s="15"/>
      <c r="Y32" s="15"/>
      <c r="Z32" s="15"/>
      <c r="AA32" s="15"/>
      <c r="AB32" s="15"/>
      <c r="AC32" s="15"/>
      <c r="AD32" s="15"/>
      <c r="AE32" s="15"/>
      <c r="AF32" s="15"/>
    </row>
    <row r="33" spans="1:32" s="145" customFormat="1" ht="13.5" customHeight="1">
      <c r="A33" s="9">
        <v>3</v>
      </c>
      <c r="B33" s="107">
        <v>45139</v>
      </c>
      <c r="C33" s="5" t="s">
        <v>1681</v>
      </c>
      <c r="D33" s="116" t="s">
        <v>1725</v>
      </c>
      <c r="E33" s="5" t="s">
        <v>1830</v>
      </c>
      <c r="F33" s="5" t="s">
        <v>1829</v>
      </c>
      <c r="G33" s="5" t="s">
        <v>154</v>
      </c>
      <c r="H33" s="9">
        <v>6</v>
      </c>
      <c r="I33" s="14" t="s">
        <v>1114</v>
      </c>
      <c r="J33" s="14" t="s">
        <v>1071</v>
      </c>
      <c r="K33" s="14" t="s">
        <v>1089</v>
      </c>
      <c r="L33" s="14" t="s">
        <v>1338</v>
      </c>
      <c r="M33" s="9" t="s">
        <v>1324</v>
      </c>
      <c r="N33" s="146"/>
      <c r="O33" s="15"/>
      <c r="P33" s="15"/>
      <c r="Q33" s="15"/>
      <c r="R33" s="15"/>
      <c r="S33" s="15"/>
      <c r="T33" s="15"/>
      <c r="U33" s="15"/>
      <c r="V33" s="15"/>
      <c r="W33" s="15"/>
      <c r="X33" s="15"/>
      <c r="Y33" s="15"/>
      <c r="Z33" s="15"/>
      <c r="AA33" s="15"/>
      <c r="AB33" s="15"/>
      <c r="AC33" s="15"/>
      <c r="AD33" s="15"/>
      <c r="AE33" s="15"/>
      <c r="AF33" s="15"/>
    </row>
    <row r="34" spans="1:32">
      <c r="A34" s="111" t="s">
        <v>1077</v>
      </c>
      <c r="B34" s="112" t="s">
        <v>1078</v>
      </c>
      <c r="C34" s="113" t="s">
        <v>1079</v>
      </c>
      <c r="D34" s="114" t="s">
        <v>1080</v>
      </c>
      <c r="E34" s="131" t="s">
        <v>1686</v>
      </c>
      <c r="F34" s="113" t="s">
        <v>1081</v>
      </c>
      <c r="G34" s="113" t="s">
        <v>1813</v>
      </c>
      <c r="H34" s="115" t="s">
        <v>1082</v>
      </c>
      <c r="I34" s="114" t="s">
        <v>1083</v>
      </c>
      <c r="J34" s="114" t="s">
        <v>1084</v>
      </c>
      <c r="K34" s="114" t="s">
        <v>1085</v>
      </c>
      <c r="L34" s="114" t="s">
        <v>1680</v>
      </c>
      <c r="M34" s="114" t="s">
        <v>1086</v>
      </c>
      <c r="N34" s="114" t="s">
        <v>1087</v>
      </c>
      <c r="O34" s="13"/>
      <c r="P34" s="13"/>
      <c r="Q34" s="13"/>
      <c r="R34" s="13"/>
      <c r="S34" s="13"/>
      <c r="T34" s="13"/>
      <c r="U34" s="13"/>
      <c r="V34" s="13"/>
      <c r="W34" s="13"/>
      <c r="X34" s="13"/>
      <c r="Y34" s="13"/>
      <c r="Z34" s="13"/>
      <c r="AA34" s="13"/>
      <c r="AB34" s="13"/>
      <c r="AC34" s="13"/>
    </row>
    <row r="35" spans="1:32" ht="13.5" customHeight="1">
      <c r="A35" s="9">
        <v>4</v>
      </c>
      <c r="B35" s="107">
        <v>45140</v>
      </c>
      <c r="C35" s="5" t="s">
        <v>1681</v>
      </c>
      <c r="D35" s="116" t="s">
        <v>1366</v>
      </c>
      <c r="E35" s="5" t="s">
        <v>1459</v>
      </c>
      <c r="F35" s="5" t="s">
        <v>1228</v>
      </c>
      <c r="G35" s="5" t="s">
        <v>340</v>
      </c>
      <c r="H35" s="9">
        <v>31</v>
      </c>
      <c r="I35" s="14" t="s">
        <v>1114</v>
      </c>
      <c r="J35" s="14" t="s">
        <v>1071</v>
      </c>
      <c r="K35" s="14" t="s">
        <v>1089</v>
      </c>
      <c r="L35" s="14" t="s">
        <v>1121</v>
      </c>
      <c r="M35" s="9"/>
      <c r="N35" s="158" t="s">
        <v>220</v>
      </c>
      <c r="O35" s="15"/>
      <c r="P35" s="15"/>
      <c r="Q35" s="15"/>
      <c r="R35" s="15"/>
      <c r="S35" s="15"/>
      <c r="T35" s="15"/>
      <c r="U35" s="15"/>
      <c r="V35" s="15"/>
      <c r="W35" s="15"/>
      <c r="X35" s="15"/>
      <c r="Y35" s="15"/>
      <c r="Z35" s="15"/>
      <c r="AA35" s="15"/>
      <c r="AB35" s="15"/>
      <c r="AC35" s="15"/>
      <c r="AD35" s="15"/>
      <c r="AE35" s="15"/>
      <c r="AF35" s="15"/>
    </row>
    <row r="36" spans="1:32" ht="13.5" customHeight="1">
      <c r="A36" s="9">
        <v>4</v>
      </c>
      <c r="B36" s="107">
        <v>45140</v>
      </c>
      <c r="C36" s="5" t="s">
        <v>1681</v>
      </c>
      <c r="D36" s="116" t="s">
        <v>1366</v>
      </c>
      <c r="E36" s="5" t="s">
        <v>1459</v>
      </c>
      <c r="F36" s="5" t="s">
        <v>1228</v>
      </c>
      <c r="G36" s="5" t="s">
        <v>340</v>
      </c>
      <c r="H36" s="9"/>
      <c r="I36" s="14" t="s">
        <v>1148</v>
      </c>
      <c r="J36" s="14" t="s">
        <v>1071</v>
      </c>
      <c r="K36" s="14" t="s">
        <v>1089</v>
      </c>
      <c r="L36" s="14" t="s">
        <v>1121</v>
      </c>
      <c r="M36" s="9"/>
      <c r="N36" s="159"/>
      <c r="O36" s="15"/>
      <c r="P36" s="15"/>
      <c r="Q36" s="15"/>
      <c r="R36" s="15"/>
      <c r="S36" s="15"/>
      <c r="T36" s="15"/>
      <c r="U36" s="15"/>
      <c r="V36" s="15"/>
      <c r="W36" s="15"/>
      <c r="X36" s="15"/>
      <c r="Y36" s="15"/>
      <c r="Z36" s="15"/>
      <c r="AA36" s="15"/>
      <c r="AB36" s="15"/>
      <c r="AC36" s="15"/>
      <c r="AD36" s="15"/>
      <c r="AE36" s="15"/>
      <c r="AF36" s="15"/>
    </row>
    <row r="37" spans="1:32" s="145" customFormat="1" ht="13.5" customHeight="1">
      <c r="A37" s="9"/>
      <c r="B37" s="107">
        <v>45140</v>
      </c>
      <c r="C37" s="5" t="s">
        <v>1681</v>
      </c>
      <c r="D37" s="116" t="s">
        <v>1366</v>
      </c>
      <c r="E37" s="5" t="s">
        <v>1827</v>
      </c>
      <c r="F37" s="5" t="s">
        <v>1826</v>
      </c>
      <c r="G37" s="5" t="s">
        <v>1828</v>
      </c>
      <c r="H37" s="9"/>
      <c r="I37" s="14"/>
      <c r="J37" s="14"/>
      <c r="K37" s="14"/>
      <c r="L37" s="14"/>
      <c r="M37" s="9"/>
      <c r="N37" s="147"/>
      <c r="O37" s="15"/>
      <c r="P37" s="15"/>
      <c r="Q37" s="15"/>
      <c r="R37" s="15"/>
      <c r="S37" s="15"/>
      <c r="T37" s="15"/>
      <c r="U37" s="15"/>
      <c r="V37" s="15"/>
      <c r="W37" s="15"/>
      <c r="X37" s="15"/>
      <c r="Y37" s="15"/>
      <c r="Z37" s="15"/>
      <c r="AA37" s="15"/>
      <c r="AB37" s="15"/>
      <c r="AC37" s="15"/>
      <c r="AD37" s="15"/>
      <c r="AE37" s="15"/>
      <c r="AF37" s="15"/>
    </row>
    <row r="38" spans="1:32">
      <c r="A38" s="111" t="s">
        <v>1077</v>
      </c>
      <c r="B38" s="112" t="s">
        <v>1078</v>
      </c>
      <c r="C38" s="113" t="s">
        <v>1079</v>
      </c>
      <c r="D38" s="114" t="s">
        <v>1080</v>
      </c>
      <c r="E38" s="131" t="s">
        <v>1686</v>
      </c>
      <c r="F38" s="113" t="s">
        <v>1081</v>
      </c>
      <c r="G38" s="113" t="s">
        <v>1813</v>
      </c>
      <c r="H38" s="115" t="s">
        <v>1082</v>
      </c>
      <c r="I38" s="114" t="s">
        <v>1083</v>
      </c>
      <c r="J38" s="114" t="s">
        <v>1084</v>
      </c>
      <c r="K38" s="114" t="s">
        <v>1085</v>
      </c>
      <c r="L38" s="114" t="s">
        <v>1680</v>
      </c>
      <c r="M38" s="114" t="s">
        <v>1086</v>
      </c>
      <c r="N38" s="114" t="s">
        <v>1087</v>
      </c>
      <c r="O38" s="13"/>
      <c r="P38" s="13"/>
      <c r="Q38" s="13"/>
      <c r="R38" s="13"/>
      <c r="S38" s="13"/>
      <c r="T38" s="13"/>
      <c r="U38" s="13"/>
      <c r="V38" s="13"/>
      <c r="W38" s="13"/>
      <c r="X38" s="13"/>
      <c r="Y38" s="13"/>
      <c r="Z38" s="13"/>
      <c r="AA38" s="13"/>
      <c r="AB38" s="13"/>
      <c r="AC38" s="13"/>
    </row>
    <row r="39" spans="1:32" ht="13.5" customHeight="1">
      <c r="A39" s="9">
        <v>1</v>
      </c>
      <c r="B39" s="107">
        <v>45141</v>
      </c>
      <c r="C39" s="5" t="s">
        <v>1681</v>
      </c>
      <c r="D39" s="116" t="s">
        <v>1366</v>
      </c>
      <c r="E39" s="5" t="s">
        <v>1327</v>
      </c>
      <c r="F39" s="5" t="s">
        <v>1328</v>
      </c>
      <c r="G39" s="5" t="s">
        <v>87</v>
      </c>
      <c r="H39" s="9">
        <v>20</v>
      </c>
      <c r="I39" s="14" t="s">
        <v>1114</v>
      </c>
      <c r="J39" s="14" t="s">
        <v>1122</v>
      </c>
      <c r="K39" s="14" t="s">
        <v>1089</v>
      </c>
      <c r="L39" s="14" t="s">
        <v>1108</v>
      </c>
      <c r="M39" s="9" t="s">
        <v>1213</v>
      </c>
      <c r="N39" s="154" t="s">
        <v>36</v>
      </c>
      <c r="O39" s="15"/>
      <c r="P39" s="15"/>
      <c r="Q39" s="15"/>
      <c r="R39" s="15"/>
      <c r="S39" s="15"/>
      <c r="T39" s="15"/>
      <c r="U39" s="15"/>
      <c r="V39" s="15"/>
      <c r="W39" s="15"/>
      <c r="X39" s="15"/>
      <c r="Y39" s="15"/>
      <c r="Z39" s="15"/>
      <c r="AA39" s="15"/>
      <c r="AB39" s="15"/>
      <c r="AC39" s="15"/>
      <c r="AD39" s="15"/>
      <c r="AE39" s="15"/>
      <c r="AF39" s="15"/>
    </row>
    <row r="40" spans="1:32" ht="13.5" customHeight="1">
      <c r="A40" s="9">
        <v>1</v>
      </c>
      <c r="B40" s="107">
        <v>45141</v>
      </c>
      <c r="C40" s="5" t="s">
        <v>1681</v>
      </c>
      <c r="D40" s="116" t="s">
        <v>1366</v>
      </c>
      <c r="E40" s="5" t="s">
        <v>1322</v>
      </c>
      <c r="F40" s="5" t="s">
        <v>1323</v>
      </c>
      <c r="G40" s="5" t="s">
        <v>85</v>
      </c>
      <c r="H40" s="9">
        <v>11</v>
      </c>
      <c r="I40" s="14" t="s">
        <v>1114</v>
      </c>
      <c r="J40" s="14" t="s">
        <v>1071</v>
      </c>
      <c r="K40" s="14" t="s">
        <v>1089</v>
      </c>
      <c r="L40" s="14" t="s">
        <v>1108</v>
      </c>
      <c r="M40" s="9" t="s">
        <v>1324</v>
      </c>
      <c r="N40" s="155"/>
      <c r="O40" s="15"/>
      <c r="P40" s="15"/>
      <c r="Q40" s="15"/>
      <c r="R40" s="15"/>
      <c r="S40" s="15"/>
      <c r="T40" s="15"/>
      <c r="U40" s="15"/>
      <c r="V40" s="15"/>
      <c r="W40" s="15"/>
      <c r="X40" s="15"/>
      <c r="Y40" s="15"/>
      <c r="Z40" s="15"/>
      <c r="AA40" s="15"/>
      <c r="AB40" s="15"/>
      <c r="AC40" s="15"/>
      <c r="AD40" s="15"/>
      <c r="AE40" s="15"/>
      <c r="AF40" s="15"/>
    </row>
    <row r="41" spans="1:32" ht="13.5" customHeight="1">
      <c r="A41" s="9">
        <v>2</v>
      </c>
      <c r="B41" s="107">
        <v>45141</v>
      </c>
      <c r="C41" s="5" t="s">
        <v>1681</v>
      </c>
      <c r="D41" s="116" t="s">
        <v>1366</v>
      </c>
      <c r="E41" s="5" t="s">
        <v>1391</v>
      </c>
      <c r="F41" s="5" t="s">
        <v>1392</v>
      </c>
      <c r="G41" s="5" t="s">
        <v>940</v>
      </c>
      <c r="H41" s="9"/>
      <c r="I41" s="14" t="s">
        <v>1148</v>
      </c>
      <c r="J41" s="14" t="s">
        <v>1071</v>
      </c>
      <c r="K41" s="14" t="s">
        <v>1089</v>
      </c>
      <c r="L41" s="14" t="s">
        <v>1172</v>
      </c>
      <c r="M41" s="9"/>
      <c r="N41" s="155"/>
      <c r="O41" s="15"/>
      <c r="P41" s="15"/>
      <c r="Q41" s="15"/>
      <c r="R41" s="15"/>
      <c r="S41" s="15"/>
      <c r="T41" s="15"/>
      <c r="U41" s="15"/>
      <c r="V41" s="15"/>
      <c r="W41" s="15"/>
      <c r="X41" s="15"/>
      <c r="Y41" s="15"/>
      <c r="Z41" s="15"/>
      <c r="AA41" s="15"/>
      <c r="AB41" s="15"/>
      <c r="AC41" s="15"/>
      <c r="AD41" s="15"/>
      <c r="AE41" s="15"/>
      <c r="AF41" s="15"/>
    </row>
    <row r="42" spans="1:32" ht="13.5" customHeight="1">
      <c r="A42" s="9">
        <v>2</v>
      </c>
      <c r="B42" s="107">
        <v>45141</v>
      </c>
      <c r="C42" s="5" t="s">
        <v>1681</v>
      </c>
      <c r="D42" s="116" t="s">
        <v>1366</v>
      </c>
      <c r="E42" s="5" t="s">
        <v>1211</v>
      </c>
      <c r="F42" s="5" t="s">
        <v>1212</v>
      </c>
      <c r="G42" s="5" t="s">
        <v>238</v>
      </c>
      <c r="H42" s="9">
        <v>29</v>
      </c>
      <c r="I42" s="14" t="s">
        <v>1114</v>
      </c>
      <c r="J42" s="14" t="s">
        <v>1122</v>
      </c>
      <c r="K42" s="14" t="s">
        <v>1089</v>
      </c>
      <c r="L42" s="14" t="s">
        <v>1127</v>
      </c>
      <c r="M42" s="9" t="s">
        <v>1213</v>
      </c>
      <c r="N42" s="155"/>
      <c r="O42" s="15"/>
      <c r="P42" s="15"/>
      <c r="Q42" s="15"/>
      <c r="R42" s="15"/>
      <c r="S42" s="15"/>
      <c r="T42" s="15"/>
      <c r="U42" s="15"/>
      <c r="V42" s="15"/>
      <c r="W42" s="15"/>
      <c r="X42" s="15"/>
      <c r="Y42" s="15"/>
      <c r="Z42" s="15"/>
      <c r="AA42" s="15"/>
      <c r="AB42" s="15"/>
      <c r="AC42" s="15"/>
      <c r="AD42" s="15"/>
      <c r="AE42" s="15"/>
      <c r="AF42" s="15"/>
    </row>
    <row r="43" spans="1:32" ht="13.5" customHeight="1">
      <c r="A43" s="9">
        <v>2</v>
      </c>
      <c r="B43" s="107">
        <v>45141</v>
      </c>
      <c r="C43" s="5" t="s">
        <v>1681</v>
      </c>
      <c r="D43" s="116" t="s">
        <v>1366</v>
      </c>
      <c r="E43" s="5" t="s">
        <v>1329</v>
      </c>
      <c r="F43" s="5" t="s">
        <v>1330</v>
      </c>
      <c r="G43" s="125" t="s">
        <v>930</v>
      </c>
      <c r="H43" s="9">
        <v>28</v>
      </c>
      <c r="I43" s="14" t="s">
        <v>1114</v>
      </c>
      <c r="J43" s="14" t="s">
        <v>1071</v>
      </c>
      <c r="K43" s="14" t="s">
        <v>1089</v>
      </c>
      <c r="L43" s="14" t="s">
        <v>1143</v>
      </c>
      <c r="M43" s="9" t="s">
        <v>1128</v>
      </c>
      <c r="N43" s="155"/>
      <c r="O43" s="15"/>
      <c r="P43" s="15"/>
      <c r="Q43" s="15"/>
      <c r="R43" s="15"/>
      <c r="S43" s="15"/>
      <c r="T43" s="15"/>
      <c r="U43" s="15"/>
      <c r="V43" s="15"/>
      <c r="W43" s="15"/>
      <c r="X43" s="15"/>
      <c r="Y43" s="15"/>
      <c r="Z43" s="15"/>
      <c r="AA43" s="15"/>
      <c r="AB43" s="15"/>
      <c r="AC43" s="15"/>
      <c r="AD43" s="15"/>
      <c r="AE43" s="15"/>
      <c r="AF43" s="15"/>
    </row>
    <row r="44" spans="1:32" ht="13.5" customHeight="1">
      <c r="A44" s="9">
        <v>2</v>
      </c>
      <c r="B44" s="107">
        <v>45141</v>
      </c>
      <c r="C44" s="5" t="s">
        <v>1681</v>
      </c>
      <c r="D44" s="116" t="s">
        <v>1366</v>
      </c>
      <c r="E44" s="5" t="s">
        <v>1417</v>
      </c>
      <c r="F44" s="5" t="s">
        <v>1418</v>
      </c>
      <c r="G44" s="5" t="s">
        <v>177</v>
      </c>
      <c r="H44" s="9"/>
      <c r="I44" s="14" t="s">
        <v>1114</v>
      </c>
      <c r="J44" s="14" t="s">
        <v>1122</v>
      </c>
      <c r="K44" s="14" t="s">
        <v>1089</v>
      </c>
      <c r="L44" s="14"/>
      <c r="M44" s="9"/>
      <c r="N44" s="155"/>
      <c r="O44" s="15"/>
      <c r="P44" s="15"/>
      <c r="Q44" s="15"/>
      <c r="R44" s="15"/>
      <c r="S44" s="15"/>
      <c r="T44" s="15"/>
      <c r="U44" s="15"/>
      <c r="V44" s="15"/>
      <c r="W44" s="15"/>
      <c r="X44" s="15"/>
      <c r="Y44" s="15"/>
      <c r="Z44" s="15"/>
      <c r="AA44" s="15"/>
      <c r="AB44" s="15"/>
      <c r="AC44" s="15"/>
      <c r="AD44" s="15"/>
      <c r="AE44" s="15"/>
      <c r="AF44" s="15"/>
    </row>
    <row r="45" spans="1:32" ht="13.5" customHeight="1">
      <c r="A45" s="9">
        <v>3</v>
      </c>
      <c r="B45" s="107">
        <v>45141</v>
      </c>
      <c r="C45" s="5" t="s">
        <v>1681</v>
      </c>
      <c r="D45" s="116" t="s">
        <v>1366</v>
      </c>
      <c r="E45" s="5" t="s">
        <v>1285</v>
      </c>
      <c r="F45" s="5" t="s">
        <v>1286</v>
      </c>
      <c r="G45" s="5" t="s">
        <v>149</v>
      </c>
      <c r="H45" s="9">
        <v>25</v>
      </c>
      <c r="I45" s="14" t="s">
        <v>1114</v>
      </c>
      <c r="J45" s="14" t="s">
        <v>1071</v>
      </c>
      <c r="K45" s="14" t="s">
        <v>1089</v>
      </c>
      <c r="L45" s="14" t="s">
        <v>1108</v>
      </c>
      <c r="M45" s="9" t="s">
        <v>1128</v>
      </c>
      <c r="N45" s="155"/>
      <c r="O45" s="15"/>
      <c r="P45" s="15"/>
      <c r="Q45" s="15"/>
      <c r="R45" s="15"/>
      <c r="S45" s="15"/>
      <c r="T45" s="15"/>
      <c r="U45" s="15"/>
      <c r="V45" s="15"/>
      <c r="W45" s="15"/>
      <c r="X45" s="15"/>
      <c r="Y45" s="15"/>
      <c r="Z45" s="15"/>
      <c r="AA45" s="15"/>
      <c r="AB45" s="15"/>
      <c r="AC45" s="15"/>
      <c r="AD45" s="15"/>
      <c r="AE45" s="15"/>
      <c r="AF45" s="15"/>
    </row>
    <row r="46" spans="1:32" ht="13.5" customHeight="1">
      <c r="A46" s="9">
        <v>3</v>
      </c>
      <c r="B46" s="107">
        <v>45141</v>
      </c>
      <c r="C46" s="5" t="s">
        <v>1681</v>
      </c>
      <c r="D46" s="116" t="s">
        <v>1366</v>
      </c>
      <c r="E46" s="5" t="s">
        <v>1267</v>
      </c>
      <c r="F46" s="5" t="s">
        <v>1268</v>
      </c>
      <c r="G46" s="5" t="s">
        <v>162</v>
      </c>
      <c r="H46" s="9">
        <v>52</v>
      </c>
      <c r="I46" s="14" t="s">
        <v>1114</v>
      </c>
      <c r="J46" s="14" t="s">
        <v>1071</v>
      </c>
      <c r="K46" s="14" t="s">
        <v>1089</v>
      </c>
      <c r="L46" s="14" t="s">
        <v>1090</v>
      </c>
      <c r="M46" s="9"/>
      <c r="N46" s="155"/>
      <c r="O46" s="15"/>
      <c r="P46" s="15"/>
      <c r="Q46" s="15"/>
      <c r="R46" s="15"/>
      <c r="S46" s="15"/>
      <c r="T46" s="15"/>
      <c r="U46" s="15"/>
      <c r="V46" s="15"/>
      <c r="W46" s="15"/>
      <c r="X46" s="15"/>
      <c r="Y46" s="15"/>
      <c r="Z46" s="15"/>
      <c r="AA46" s="15"/>
      <c r="AB46" s="15"/>
      <c r="AC46" s="15"/>
      <c r="AD46" s="15"/>
      <c r="AE46" s="15"/>
      <c r="AF46" s="15"/>
    </row>
    <row r="47" spans="1:32" ht="13.5" customHeight="1">
      <c r="A47" s="9">
        <v>3</v>
      </c>
      <c r="B47" s="107">
        <v>45141</v>
      </c>
      <c r="C47" s="5" t="s">
        <v>1681</v>
      </c>
      <c r="D47" s="116" t="s">
        <v>1366</v>
      </c>
      <c r="E47" s="5" t="s">
        <v>1267</v>
      </c>
      <c r="F47" s="5" t="s">
        <v>1268</v>
      </c>
      <c r="G47" s="5" t="s">
        <v>162</v>
      </c>
      <c r="H47" s="9"/>
      <c r="I47" s="14" t="s">
        <v>1148</v>
      </c>
      <c r="J47" s="14" t="s">
        <v>1071</v>
      </c>
      <c r="K47" s="14" t="s">
        <v>1089</v>
      </c>
      <c r="L47" s="14" t="s">
        <v>1119</v>
      </c>
      <c r="M47" s="9"/>
      <c r="N47" s="155"/>
      <c r="O47" s="15"/>
      <c r="P47" s="15"/>
      <c r="Q47" s="15"/>
      <c r="R47" s="15"/>
      <c r="S47" s="15"/>
      <c r="T47" s="15"/>
      <c r="U47" s="15"/>
      <c r="V47" s="15"/>
      <c r="W47" s="15"/>
      <c r="X47" s="15"/>
      <c r="Y47" s="15"/>
      <c r="Z47" s="15"/>
      <c r="AA47" s="15"/>
      <c r="AB47" s="15"/>
      <c r="AC47" s="15"/>
      <c r="AD47" s="15"/>
      <c r="AE47" s="15"/>
      <c r="AF47" s="15"/>
    </row>
    <row r="48" spans="1:32" ht="13.5" customHeight="1">
      <c r="A48" s="9">
        <v>4</v>
      </c>
      <c r="B48" s="107">
        <v>45141</v>
      </c>
      <c r="C48" s="5" t="s">
        <v>1681</v>
      </c>
      <c r="D48" s="116" t="s">
        <v>1725</v>
      </c>
      <c r="E48" s="5" t="s">
        <v>1378</v>
      </c>
      <c r="F48" s="5" t="s">
        <v>1379</v>
      </c>
      <c r="G48" s="5" t="s">
        <v>133</v>
      </c>
      <c r="H48" s="9">
        <v>17</v>
      </c>
      <c r="I48" s="14" t="s">
        <v>1114</v>
      </c>
      <c r="J48" s="14" t="s">
        <v>1122</v>
      </c>
      <c r="K48" s="14" t="s">
        <v>1089</v>
      </c>
      <c r="L48" s="14" t="s">
        <v>1143</v>
      </c>
      <c r="M48" s="9" t="s">
        <v>1160</v>
      </c>
      <c r="N48" s="155"/>
      <c r="O48" s="15"/>
      <c r="P48" s="15"/>
      <c r="Q48" s="15"/>
      <c r="R48" s="15"/>
      <c r="S48" s="15"/>
      <c r="T48" s="15"/>
      <c r="U48" s="15"/>
      <c r="V48" s="15"/>
      <c r="W48" s="15"/>
      <c r="X48" s="15"/>
      <c r="Y48" s="15"/>
      <c r="Z48" s="15"/>
      <c r="AA48" s="15"/>
      <c r="AB48" s="15"/>
      <c r="AC48" s="15"/>
      <c r="AD48" s="15"/>
      <c r="AE48" s="15"/>
      <c r="AF48" s="15"/>
    </row>
    <row r="49" spans="1:32" ht="13.5" customHeight="1">
      <c r="A49" s="9">
        <v>4</v>
      </c>
      <c r="B49" s="107">
        <v>45141</v>
      </c>
      <c r="C49" s="5" t="s">
        <v>1681</v>
      </c>
      <c r="D49" s="116" t="s">
        <v>1725</v>
      </c>
      <c r="E49" s="5" t="s">
        <v>1125</v>
      </c>
      <c r="F49" s="5" t="s">
        <v>1126</v>
      </c>
      <c r="G49" s="18" t="s">
        <v>7</v>
      </c>
      <c r="H49" s="9">
        <v>26</v>
      </c>
      <c r="I49" s="14" t="s">
        <v>1114</v>
      </c>
      <c r="J49" s="14" t="s">
        <v>1071</v>
      </c>
      <c r="K49" s="14" t="s">
        <v>1089</v>
      </c>
      <c r="L49" s="14" t="s">
        <v>1127</v>
      </c>
      <c r="M49" s="9" t="s">
        <v>1128</v>
      </c>
      <c r="N49" s="155"/>
      <c r="O49" s="15"/>
      <c r="P49" s="15"/>
      <c r="Q49" s="15"/>
      <c r="R49" s="15"/>
      <c r="S49" s="15"/>
      <c r="T49" s="15"/>
      <c r="U49" s="15"/>
      <c r="V49" s="15"/>
      <c r="W49" s="15"/>
      <c r="X49" s="15"/>
      <c r="Y49" s="15"/>
      <c r="Z49" s="15"/>
      <c r="AA49" s="15"/>
      <c r="AB49" s="15"/>
      <c r="AC49" s="15"/>
      <c r="AD49" s="15"/>
      <c r="AE49" s="15"/>
      <c r="AF49" s="15"/>
    </row>
    <row r="50" spans="1:32" s="145" customFormat="1" ht="13.5" customHeight="1">
      <c r="A50" s="9"/>
      <c r="B50" s="107">
        <v>45141</v>
      </c>
      <c r="C50" s="5" t="s">
        <v>1681</v>
      </c>
      <c r="D50" s="116" t="s">
        <v>1725</v>
      </c>
      <c r="E50" s="5" t="s">
        <v>1824</v>
      </c>
      <c r="F50" s="5" t="s">
        <v>1823</v>
      </c>
      <c r="G50" s="18" t="s">
        <v>1825</v>
      </c>
      <c r="H50" s="9"/>
      <c r="I50" s="14"/>
      <c r="J50" s="14"/>
      <c r="K50" s="14"/>
      <c r="L50" s="14"/>
      <c r="M50" s="9"/>
      <c r="N50" s="155"/>
      <c r="O50" s="15"/>
      <c r="P50" s="15"/>
      <c r="Q50" s="15"/>
      <c r="R50" s="15"/>
      <c r="S50" s="15"/>
      <c r="T50" s="15"/>
      <c r="U50" s="15"/>
      <c r="V50" s="15"/>
      <c r="W50" s="15"/>
      <c r="X50" s="15"/>
      <c r="Y50" s="15"/>
      <c r="Z50" s="15"/>
      <c r="AA50" s="15"/>
      <c r="AB50" s="15"/>
      <c r="AC50" s="15"/>
      <c r="AD50" s="15"/>
      <c r="AE50" s="15"/>
      <c r="AF50" s="15"/>
    </row>
    <row r="51" spans="1:32" ht="13.5" customHeight="1">
      <c r="A51" s="9">
        <v>5</v>
      </c>
      <c r="B51" s="107">
        <v>45141</v>
      </c>
      <c r="C51" s="5" t="s">
        <v>1681</v>
      </c>
      <c r="D51" s="116" t="s">
        <v>1725</v>
      </c>
      <c r="E51" s="5" t="s">
        <v>1331</v>
      </c>
      <c r="F51" s="5" t="s">
        <v>1332</v>
      </c>
      <c r="G51" s="5" t="s">
        <v>87</v>
      </c>
      <c r="H51" s="9">
        <v>17</v>
      </c>
      <c r="I51" s="14" t="s">
        <v>1114</v>
      </c>
      <c r="J51" s="14" t="s">
        <v>1122</v>
      </c>
      <c r="K51" s="14" t="s">
        <v>1089</v>
      </c>
      <c r="L51" s="14" t="s">
        <v>1143</v>
      </c>
      <c r="M51" s="9" t="s">
        <v>1213</v>
      </c>
      <c r="N51" s="155"/>
      <c r="O51" s="15"/>
      <c r="P51" s="15"/>
      <c r="Q51" s="15"/>
      <c r="R51" s="15"/>
      <c r="S51" s="15"/>
      <c r="T51" s="15"/>
      <c r="U51" s="15"/>
      <c r="V51" s="15"/>
      <c r="W51" s="15"/>
      <c r="X51" s="15"/>
      <c r="Y51" s="15"/>
      <c r="Z51" s="15"/>
      <c r="AA51" s="15"/>
      <c r="AB51" s="15"/>
      <c r="AC51" s="15"/>
      <c r="AD51" s="15"/>
      <c r="AE51" s="15"/>
      <c r="AF51" s="15"/>
    </row>
    <row r="52" spans="1:32" ht="13.5" customHeight="1">
      <c r="A52" s="9">
        <v>1</v>
      </c>
      <c r="B52" s="107">
        <v>45141</v>
      </c>
      <c r="C52" s="5" t="s">
        <v>1681</v>
      </c>
      <c r="D52" s="116" t="s">
        <v>1190</v>
      </c>
      <c r="E52" s="5" t="s">
        <v>1508</v>
      </c>
      <c r="F52" s="5" t="s">
        <v>1509</v>
      </c>
      <c r="G52" s="5" t="s">
        <v>304</v>
      </c>
      <c r="H52" s="9">
        <v>16</v>
      </c>
      <c r="I52" s="14" t="s">
        <v>1114</v>
      </c>
      <c r="J52" s="14" t="s">
        <v>1122</v>
      </c>
      <c r="K52" s="14" t="s">
        <v>1089</v>
      </c>
      <c r="L52" s="14" t="s">
        <v>1127</v>
      </c>
      <c r="M52" s="9" t="s">
        <v>1160</v>
      </c>
      <c r="N52" s="155"/>
      <c r="O52" s="15"/>
      <c r="P52" s="15"/>
      <c r="Q52" s="15"/>
      <c r="R52" s="15"/>
      <c r="S52" s="15"/>
      <c r="T52" s="15"/>
      <c r="U52" s="15"/>
      <c r="V52" s="15"/>
      <c r="W52" s="15"/>
      <c r="X52" s="15"/>
      <c r="Y52" s="15"/>
      <c r="Z52" s="15"/>
      <c r="AA52" s="15"/>
      <c r="AB52" s="15"/>
      <c r="AC52" s="15"/>
      <c r="AD52" s="15"/>
      <c r="AE52" s="15"/>
      <c r="AF52" s="15"/>
    </row>
    <row r="53" spans="1:32" ht="13.5" customHeight="1">
      <c r="A53" s="9">
        <v>1</v>
      </c>
      <c r="B53" s="107">
        <v>45141</v>
      </c>
      <c r="C53" s="5" t="s">
        <v>1681</v>
      </c>
      <c r="D53" s="116" t="s">
        <v>1191</v>
      </c>
      <c r="E53" s="5" t="s">
        <v>1163</v>
      </c>
      <c r="F53" s="5" t="s">
        <v>1164</v>
      </c>
      <c r="G53" s="5" t="s">
        <v>228</v>
      </c>
      <c r="H53" s="9">
        <v>23</v>
      </c>
      <c r="I53" s="14" t="s">
        <v>1114</v>
      </c>
      <c r="J53" s="14" t="s">
        <v>1071</v>
      </c>
      <c r="K53" s="14" t="s">
        <v>1089</v>
      </c>
      <c r="L53" s="14" t="s">
        <v>1165</v>
      </c>
      <c r="M53" s="9"/>
      <c r="N53" s="155"/>
      <c r="O53" s="15"/>
      <c r="P53" s="15"/>
      <c r="Q53" s="15"/>
      <c r="R53" s="15"/>
      <c r="S53" s="15"/>
      <c r="T53" s="15"/>
      <c r="U53" s="15"/>
      <c r="V53" s="15"/>
      <c r="W53" s="15"/>
      <c r="X53" s="15"/>
      <c r="Y53" s="15"/>
      <c r="Z53" s="15"/>
      <c r="AA53" s="15"/>
      <c r="AB53" s="15"/>
      <c r="AC53" s="15"/>
      <c r="AD53" s="15"/>
      <c r="AE53" s="15"/>
      <c r="AF53" s="15"/>
    </row>
    <row r="54" spans="1:32" ht="13.5" customHeight="1">
      <c r="A54" s="9">
        <v>1</v>
      </c>
      <c r="B54" s="107">
        <v>45141</v>
      </c>
      <c r="C54" s="5" t="s">
        <v>1681</v>
      </c>
      <c r="D54" s="116" t="s">
        <v>1191</v>
      </c>
      <c r="E54" s="5" t="s">
        <v>1557</v>
      </c>
      <c r="F54" s="5" t="s">
        <v>1558</v>
      </c>
      <c r="G54" s="125" t="s">
        <v>1771</v>
      </c>
      <c r="H54" s="9">
        <v>44</v>
      </c>
      <c r="I54" s="14" t="s">
        <v>1148</v>
      </c>
      <c r="J54" s="14" t="s">
        <v>1122</v>
      </c>
      <c r="K54" s="14" t="s">
        <v>1089</v>
      </c>
      <c r="L54" s="14" t="s">
        <v>1108</v>
      </c>
      <c r="M54" s="9"/>
      <c r="N54" s="155"/>
      <c r="O54" s="15"/>
      <c r="P54" s="15"/>
      <c r="Q54" s="15"/>
      <c r="R54" s="15"/>
      <c r="S54" s="15"/>
      <c r="T54" s="15"/>
      <c r="U54" s="15"/>
      <c r="V54" s="15"/>
      <c r="W54" s="15"/>
      <c r="X54" s="15"/>
      <c r="Y54" s="15"/>
      <c r="Z54" s="15"/>
      <c r="AA54" s="15"/>
      <c r="AB54" s="15"/>
      <c r="AC54" s="15"/>
      <c r="AD54" s="15"/>
      <c r="AE54" s="15"/>
      <c r="AF54" s="15"/>
    </row>
    <row r="55" spans="1:32" ht="13.5" customHeight="1">
      <c r="A55" s="9">
        <v>2</v>
      </c>
      <c r="B55" s="107">
        <v>45141</v>
      </c>
      <c r="C55" s="5" t="s">
        <v>1681</v>
      </c>
      <c r="D55" s="116" t="s">
        <v>1124</v>
      </c>
      <c r="E55" s="5" t="s">
        <v>1200</v>
      </c>
      <c r="F55" s="5" t="s">
        <v>1201</v>
      </c>
      <c r="G55" s="125" t="s">
        <v>1763</v>
      </c>
      <c r="H55" s="9"/>
      <c r="I55" s="14" t="s">
        <v>1148</v>
      </c>
      <c r="J55" s="14" t="s">
        <v>1122</v>
      </c>
      <c r="K55" s="14" t="s">
        <v>1089</v>
      </c>
      <c r="L55" s="14" t="s">
        <v>1143</v>
      </c>
      <c r="M55" s="9"/>
      <c r="N55" s="155"/>
      <c r="O55" s="15"/>
      <c r="P55" s="15"/>
      <c r="Q55" s="15"/>
      <c r="R55" s="15"/>
      <c r="S55" s="15"/>
      <c r="T55" s="15"/>
      <c r="U55" s="15"/>
      <c r="V55" s="15"/>
      <c r="W55" s="15"/>
      <c r="X55" s="15"/>
      <c r="Y55" s="15"/>
      <c r="Z55" s="15"/>
      <c r="AA55" s="15"/>
      <c r="AB55" s="15"/>
      <c r="AC55" s="15"/>
      <c r="AD55" s="15"/>
      <c r="AE55" s="15"/>
      <c r="AF55" s="15"/>
    </row>
    <row r="56" spans="1:32" ht="13.5" customHeight="1">
      <c r="A56" s="9">
        <v>2</v>
      </c>
      <c r="B56" s="107">
        <v>45141</v>
      </c>
      <c r="C56" s="5" t="s">
        <v>1681</v>
      </c>
      <c r="D56" s="116" t="s">
        <v>1124</v>
      </c>
      <c r="E56" s="5" t="s">
        <v>1347</v>
      </c>
      <c r="F56" s="5" t="s">
        <v>1348</v>
      </c>
      <c r="G56" s="5" t="s">
        <v>244</v>
      </c>
      <c r="H56" s="9">
        <v>51</v>
      </c>
      <c r="I56" s="14" t="s">
        <v>1114</v>
      </c>
      <c r="J56" s="14" t="s">
        <v>1071</v>
      </c>
      <c r="K56" s="14" t="s">
        <v>1089</v>
      </c>
      <c r="L56" s="14" t="s">
        <v>1119</v>
      </c>
      <c r="M56" s="9"/>
      <c r="N56" s="155"/>
      <c r="O56" s="15"/>
      <c r="P56" s="15"/>
      <c r="Q56" s="15"/>
      <c r="R56" s="15"/>
      <c r="S56" s="15"/>
      <c r="T56" s="15"/>
      <c r="U56" s="15"/>
      <c r="V56" s="15"/>
      <c r="W56" s="15"/>
      <c r="X56" s="15"/>
      <c r="Y56" s="15"/>
      <c r="Z56" s="15"/>
      <c r="AA56" s="15"/>
      <c r="AB56" s="15"/>
      <c r="AC56" s="15"/>
      <c r="AD56" s="15"/>
      <c r="AE56" s="15"/>
      <c r="AF56" s="15"/>
    </row>
    <row r="57" spans="1:32" ht="13.5" customHeight="1">
      <c r="A57" s="9">
        <v>2</v>
      </c>
      <c r="B57" s="107">
        <v>45141</v>
      </c>
      <c r="C57" s="5" t="s">
        <v>1681</v>
      </c>
      <c r="D57" s="116" t="s">
        <v>1124</v>
      </c>
      <c r="E57" s="5" t="s">
        <v>1347</v>
      </c>
      <c r="F57" s="5" t="s">
        <v>1348</v>
      </c>
      <c r="G57" s="5" t="s">
        <v>244</v>
      </c>
      <c r="H57" s="9"/>
      <c r="I57" s="14" t="s">
        <v>1148</v>
      </c>
      <c r="J57" s="14" t="s">
        <v>1071</v>
      </c>
      <c r="K57" s="14" t="s">
        <v>1089</v>
      </c>
      <c r="L57" s="14" t="s">
        <v>1165</v>
      </c>
      <c r="M57" s="9"/>
      <c r="N57" s="155"/>
      <c r="O57" s="15"/>
      <c r="P57" s="15"/>
      <c r="Q57" s="15"/>
      <c r="R57" s="15"/>
      <c r="S57" s="15"/>
      <c r="T57" s="15"/>
      <c r="U57" s="15"/>
      <c r="V57" s="15"/>
      <c r="W57" s="15"/>
      <c r="X57" s="15"/>
      <c r="Y57" s="15"/>
      <c r="Z57" s="15"/>
      <c r="AA57" s="15"/>
      <c r="AB57" s="15"/>
      <c r="AC57" s="15"/>
      <c r="AD57" s="15"/>
      <c r="AE57" s="15"/>
      <c r="AF57" s="15"/>
    </row>
    <row r="58" spans="1:32" ht="13.5" customHeight="1">
      <c r="A58" s="9">
        <v>3</v>
      </c>
      <c r="B58" s="107">
        <v>45141</v>
      </c>
      <c r="C58" s="5" t="s">
        <v>1681</v>
      </c>
      <c r="D58" s="116" t="s">
        <v>1190</v>
      </c>
      <c r="E58" s="5" t="s">
        <v>1274</v>
      </c>
      <c r="F58" s="5" t="s">
        <v>1275</v>
      </c>
      <c r="G58" s="5" t="s">
        <v>940</v>
      </c>
      <c r="H58" s="9">
        <v>76</v>
      </c>
      <c r="I58" s="14" t="s">
        <v>1114</v>
      </c>
      <c r="J58" s="14" t="s">
        <v>1071</v>
      </c>
      <c r="K58" s="14" t="s">
        <v>1089</v>
      </c>
      <c r="L58" s="14" t="s">
        <v>1172</v>
      </c>
      <c r="M58" s="9"/>
      <c r="N58" s="155"/>
      <c r="O58" s="15"/>
      <c r="P58" s="15"/>
      <c r="Q58" s="15"/>
      <c r="R58" s="15"/>
      <c r="S58" s="15"/>
      <c r="T58" s="15"/>
      <c r="U58" s="15"/>
      <c r="V58" s="15"/>
      <c r="W58" s="15"/>
      <c r="X58" s="15"/>
      <c r="Y58" s="15"/>
      <c r="Z58" s="15"/>
      <c r="AA58" s="15"/>
      <c r="AB58" s="15"/>
      <c r="AC58" s="15"/>
      <c r="AD58" s="15"/>
      <c r="AE58" s="15"/>
      <c r="AF58" s="15"/>
    </row>
    <row r="59" spans="1:32" ht="13.5" customHeight="1">
      <c r="A59" s="9">
        <v>3</v>
      </c>
      <c r="B59" s="107">
        <v>45141</v>
      </c>
      <c r="C59" s="5" t="s">
        <v>1681</v>
      </c>
      <c r="D59" s="116" t="s">
        <v>1765</v>
      </c>
      <c r="E59" s="5" t="s">
        <v>1197</v>
      </c>
      <c r="F59" s="5" t="s">
        <v>1198</v>
      </c>
      <c r="G59" s="5" t="s">
        <v>356</v>
      </c>
      <c r="H59" s="9"/>
      <c r="I59" s="14" t="s">
        <v>1114</v>
      </c>
      <c r="J59" s="14" t="s">
        <v>1071</v>
      </c>
      <c r="K59" s="14" t="s">
        <v>1089</v>
      </c>
      <c r="L59" s="14" t="s">
        <v>1121</v>
      </c>
      <c r="M59" s="9"/>
      <c r="N59" s="155"/>
      <c r="O59" s="15"/>
      <c r="P59" s="15"/>
      <c r="Q59" s="15"/>
      <c r="R59" s="15"/>
      <c r="S59" s="15"/>
      <c r="T59" s="15"/>
      <c r="U59" s="15"/>
      <c r="V59" s="15"/>
      <c r="W59" s="15"/>
      <c r="X59" s="15"/>
      <c r="Y59" s="15"/>
      <c r="Z59" s="15"/>
      <c r="AA59" s="15"/>
      <c r="AB59" s="15"/>
      <c r="AC59" s="15"/>
      <c r="AD59" s="15"/>
      <c r="AE59" s="15"/>
      <c r="AF59" s="15"/>
    </row>
    <row r="60" spans="1:32" ht="13.5" customHeight="1">
      <c r="A60" s="9">
        <v>3</v>
      </c>
      <c r="B60" s="107">
        <v>45141</v>
      </c>
      <c r="C60" s="5" t="s">
        <v>1681</v>
      </c>
      <c r="D60" s="116" t="s">
        <v>1765</v>
      </c>
      <c r="E60" s="5" t="s">
        <v>1197</v>
      </c>
      <c r="F60" s="5" t="s">
        <v>1198</v>
      </c>
      <c r="G60" s="5" t="s">
        <v>356</v>
      </c>
      <c r="H60" s="9"/>
      <c r="I60" s="14" t="s">
        <v>1148</v>
      </c>
      <c r="J60" s="14" t="s">
        <v>1071</v>
      </c>
      <c r="K60" s="14" t="s">
        <v>1089</v>
      </c>
      <c r="L60" s="14" t="s">
        <v>1090</v>
      </c>
      <c r="M60" s="9"/>
      <c r="N60" s="155"/>
      <c r="O60" s="15"/>
      <c r="P60" s="15"/>
      <c r="Q60" s="15"/>
      <c r="R60" s="15"/>
      <c r="S60" s="15"/>
      <c r="T60" s="15"/>
      <c r="U60" s="15"/>
      <c r="V60" s="15"/>
      <c r="W60" s="15"/>
      <c r="X60" s="15"/>
      <c r="Y60" s="15"/>
      <c r="Z60" s="15"/>
      <c r="AA60" s="15"/>
      <c r="AB60" s="15"/>
      <c r="AC60" s="15"/>
      <c r="AD60" s="15"/>
      <c r="AE60" s="15"/>
      <c r="AF60" s="15"/>
    </row>
    <row r="61" spans="1:32" ht="13.5" customHeight="1">
      <c r="A61" s="9">
        <v>4</v>
      </c>
      <c r="B61" s="107">
        <v>45141</v>
      </c>
      <c r="C61" s="5" t="s">
        <v>1681</v>
      </c>
      <c r="D61" s="116" t="s">
        <v>1765</v>
      </c>
      <c r="E61" s="5" t="s">
        <v>1519</v>
      </c>
      <c r="F61" s="5" t="s">
        <v>1520</v>
      </c>
      <c r="G61" s="125" t="s">
        <v>1766</v>
      </c>
      <c r="H61" s="9">
        <v>22</v>
      </c>
      <c r="I61" s="14" t="s">
        <v>1114</v>
      </c>
      <c r="J61" s="14" t="s">
        <v>1122</v>
      </c>
      <c r="K61" s="14" t="s">
        <v>1089</v>
      </c>
      <c r="L61" s="14" t="s">
        <v>1108</v>
      </c>
      <c r="M61" s="9" t="s">
        <v>1160</v>
      </c>
      <c r="N61" s="155"/>
      <c r="O61" s="15"/>
      <c r="P61" s="15"/>
      <c r="Q61" s="15"/>
      <c r="R61" s="15"/>
      <c r="S61" s="15"/>
      <c r="T61" s="15"/>
      <c r="U61" s="15"/>
      <c r="V61" s="15"/>
      <c r="W61" s="15"/>
      <c r="X61" s="15"/>
      <c r="Y61" s="15"/>
      <c r="Z61" s="15"/>
      <c r="AA61" s="15"/>
      <c r="AB61" s="15"/>
      <c r="AC61" s="15"/>
      <c r="AD61" s="15"/>
      <c r="AE61" s="15"/>
      <c r="AF61" s="15"/>
    </row>
    <row r="62" spans="1:32" ht="13.5" customHeight="1">
      <c r="A62" s="9">
        <v>5</v>
      </c>
      <c r="B62" s="107">
        <v>45141</v>
      </c>
      <c r="C62" s="5" t="s">
        <v>1681</v>
      </c>
      <c r="D62" s="116" t="s">
        <v>1765</v>
      </c>
      <c r="E62" s="5" t="s">
        <v>1482</v>
      </c>
      <c r="F62" s="5" t="s">
        <v>1483</v>
      </c>
      <c r="G62" s="125" t="s">
        <v>920</v>
      </c>
      <c r="H62" s="9">
        <v>49</v>
      </c>
      <c r="I62" s="14" t="s">
        <v>1148</v>
      </c>
      <c r="J62" s="14" t="s">
        <v>1122</v>
      </c>
      <c r="K62" s="14" t="s">
        <v>1089</v>
      </c>
      <c r="L62" s="14" t="s">
        <v>1127</v>
      </c>
      <c r="M62" s="9"/>
      <c r="N62" s="156"/>
      <c r="O62" s="15"/>
      <c r="P62" s="15"/>
      <c r="Q62" s="15"/>
      <c r="R62" s="15"/>
      <c r="S62" s="15"/>
      <c r="T62" s="15"/>
      <c r="U62" s="15"/>
      <c r="V62" s="15"/>
      <c r="W62" s="15"/>
      <c r="X62" s="15"/>
      <c r="Y62" s="15"/>
      <c r="Z62" s="15"/>
      <c r="AA62" s="15"/>
      <c r="AB62" s="15"/>
      <c r="AC62" s="15"/>
      <c r="AD62" s="15"/>
      <c r="AE62" s="15"/>
      <c r="AF62" s="15"/>
    </row>
    <row r="63" spans="1:32">
      <c r="A63" s="111" t="s">
        <v>1077</v>
      </c>
      <c r="B63" s="112" t="s">
        <v>1078</v>
      </c>
      <c r="C63" s="113" t="s">
        <v>1079</v>
      </c>
      <c r="D63" s="114" t="s">
        <v>1080</v>
      </c>
      <c r="E63" s="131" t="s">
        <v>1686</v>
      </c>
      <c r="F63" s="113" t="s">
        <v>1081</v>
      </c>
      <c r="G63" s="113" t="s">
        <v>1813</v>
      </c>
      <c r="H63" s="115" t="s">
        <v>1082</v>
      </c>
      <c r="I63" s="114" t="s">
        <v>1083</v>
      </c>
      <c r="J63" s="114" t="s">
        <v>1084</v>
      </c>
      <c r="K63" s="114" t="s">
        <v>1085</v>
      </c>
      <c r="L63" s="114" t="s">
        <v>1680</v>
      </c>
      <c r="M63" s="114" t="s">
        <v>1086</v>
      </c>
      <c r="N63" s="114" t="s">
        <v>1087</v>
      </c>
      <c r="O63" s="13"/>
      <c r="P63" s="13"/>
      <c r="Q63" s="13"/>
      <c r="R63" s="13"/>
      <c r="S63" s="13"/>
      <c r="T63" s="13"/>
      <c r="U63" s="13"/>
      <c r="V63" s="13"/>
      <c r="W63" s="13"/>
      <c r="X63" s="13"/>
      <c r="Y63" s="13"/>
      <c r="Z63" s="13"/>
      <c r="AA63" s="13"/>
      <c r="AB63" s="13"/>
      <c r="AC63" s="13"/>
    </row>
    <row r="64" spans="1:32" ht="13.5" customHeight="1">
      <c r="A64" s="9"/>
      <c r="B64" s="107">
        <v>45142</v>
      </c>
      <c r="C64" s="5" t="s">
        <v>1681</v>
      </c>
      <c r="D64" s="116" t="s">
        <v>1366</v>
      </c>
      <c r="E64" s="5" t="s">
        <v>1698</v>
      </c>
      <c r="F64" s="5" t="s">
        <v>1699</v>
      </c>
      <c r="G64" s="5"/>
      <c r="H64" s="9"/>
      <c r="I64" s="14"/>
      <c r="J64" s="14"/>
      <c r="K64" s="14"/>
      <c r="L64" s="14"/>
      <c r="M64" s="9"/>
      <c r="N64" s="154" t="s">
        <v>36</v>
      </c>
      <c r="O64" s="15"/>
      <c r="P64" s="15"/>
      <c r="Q64" s="15"/>
      <c r="R64" s="15"/>
      <c r="S64" s="15"/>
      <c r="T64" s="15"/>
      <c r="U64" s="15"/>
      <c r="V64" s="15"/>
      <c r="W64" s="15"/>
      <c r="X64" s="15"/>
      <c r="Y64" s="15"/>
      <c r="Z64" s="15"/>
      <c r="AA64" s="15"/>
      <c r="AB64" s="15"/>
      <c r="AC64" s="15"/>
      <c r="AD64" s="15"/>
      <c r="AE64" s="15"/>
      <c r="AF64" s="15"/>
    </row>
    <row r="65" spans="1:32" ht="13.5" customHeight="1">
      <c r="A65" s="9">
        <v>4</v>
      </c>
      <c r="B65" s="107">
        <v>45142</v>
      </c>
      <c r="C65" s="5" t="s">
        <v>1681</v>
      </c>
      <c r="D65" s="116" t="s">
        <v>1366</v>
      </c>
      <c r="E65" s="5" t="s">
        <v>1438</v>
      </c>
      <c r="F65" s="5" t="s">
        <v>1439</v>
      </c>
      <c r="G65" s="5" t="s">
        <v>256</v>
      </c>
      <c r="H65" s="9">
        <v>30</v>
      </c>
      <c r="I65" s="14" t="s">
        <v>1148</v>
      </c>
      <c r="J65" s="14" t="s">
        <v>1122</v>
      </c>
      <c r="K65" s="14" t="s">
        <v>1089</v>
      </c>
      <c r="L65" s="14" t="s">
        <v>1165</v>
      </c>
      <c r="M65" s="9"/>
      <c r="N65" s="155"/>
      <c r="O65" s="15"/>
      <c r="P65" s="15"/>
      <c r="Q65" s="15"/>
      <c r="R65" s="15"/>
      <c r="S65" s="15"/>
      <c r="T65" s="15"/>
      <c r="U65" s="15"/>
      <c r="V65" s="15"/>
      <c r="W65" s="15"/>
      <c r="X65" s="15"/>
      <c r="Y65" s="15"/>
      <c r="Z65" s="15"/>
      <c r="AA65" s="15"/>
      <c r="AB65" s="15"/>
      <c r="AC65" s="15"/>
      <c r="AD65" s="15"/>
      <c r="AE65" s="15"/>
      <c r="AF65" s="15"/>
    </row>
    <row r="66" spans="1:32" ht="13.5" customHeight="1">
      <c r="A66" s="9">
        <v>4</v>
      </c>
      <c r="B66" s="107">
        <v>45142</v>
      </c>
      <c r="C66" s="5" t="s">
        <v>1681</v>
      </c>
      <c r="D66" s="116" t="s">
        <v>1366</v>
      </c>
      <c r="E66" s="5" t="s">
        <v>1263</v>
      </c>
      <c r="F66" s="5" t="s">
        <v>1264</v>
      </c>
      <c r="G66" s="5" t="s">
        <v>1732</v>
      </c>
      <c r="H66" s="9">
        <v>51</v>
      </c>
      <c r="I66" s="14" t="s">
        <v>1114</v>
      </c>
      <c r="J66" s="14" t="s">
        <v>1071</v>
      </c>
      <c r="K66" s="14" t="s">
        <v>1089</v>
      </c>
      <c r="L66" s="14" t="s">
        <v>1172</v>
      </c>
      <c r="M66" s="9"/>
      <c r="N66" s="155"/>
      <c r="O66" s="15"/>
      <c r="P66" s="15"/>
      <c r="Q66" s="15"/>
      <c r="R66" s="15"/>
      <c r="S66" s="15"/>
      <c r="T66" s="15"/>
      <c r="U66" s="15"/>
      <c r="V66" s="15"/>
      <c r="W66" s="15"/>
      <c r="X66" s="15"/>
      <c r="Y66" s="15"/>
      <c r="Z66" s="15"/>
      <c r="AA66" s="15"/>
      <c r="AB66" s="15"/>
      <c r="AC66" s="15"/>
      <c r="AD66" s="15"/>
      <c r="AE66" s="15"/>
      <c r="AF66" s="15"/>
    </row>
    <row r="67" spans="1:32" ht="13.5" customHeight="1">
      <c r="A67" s="9">
        <v>4</v>
      </c>
      <c r="B67" s="107">
        <v>45142</v>
      </c>
      <c r="C67" s="5" t="s">
        <v>1681</v>
      </c>
      <c r="D67" s="116" t="s">
        <v>1366</v>
      </c>
      <c r="E67" s="5" t="s">
        <v>1265</v>
      </c>
      <c r="F67" s="5" t="s">
        <v>1264</v>
      </c>
      <c r="G67" s="5" t="s">
        <v>233</v>
      </c>
      <c r="H67" s="9"/>
      <c r="I67" s="14" t="s">
        <v>1148</v>
      </c>
      <c r="J67" s="14" t="s">
        <v>1071</v>
      </c>
      <c r="K67" s="14" t="s">
        <v>1089</v>
      </c>
      <c r="L67" s="14" t="s">
        <v>1172</v>
      </c>
      <c r="M67" s="9"/>
      <c r="N67" s="156"/>
      <c r="O67" s="15"/>
      <c r="P67" s="15"/>
      <c r="Q67" s="15"/>
      <c r="R67" s="15"/>
      <c r="S67" s="15"/>
      <c r="T67" s="15"/>
      <c r="U67" s="15"/>
      <c r="V67" s="15"/>
      <c r="W67" s="15"/>
      <c r="X67" s="15"/>
      <c r="Y67" s="15"/>
      <c r="Z67" s="15"/>
      <c r="AA67" s="15"/>
      <c r="AB67" s="15"/>
      <c r="AC67" s="15"/>
      <c r="AD67" s="15"/>
      <c r="AE67" s="15"/>
      <c r="AF67" s="15"/>
    </row>
    <row r="68" spans="1:32">
      <c r="A68" s="111" t="s">
        <v>1077</v>
      </c>
      <c r="B68" s="112" t="s">
        <v>1078</v>
      </c>
      <c r="C68" s="113" t="s">
        <v>1079</v>
      </c>
      <c r="D68" s="114" t="s">
        <v>1080</v>
      </c>
      <c r="E68" s="131" t="s">
        <v>1686</v>
      </c>
      <c r="F68" s="113" t="s">
        <v>1081</v>
      </c>
      <c r="G68" s="113" t="s">
        <v>1813</v>
      </c>
      <c r="H68" s="115" t="s">
        <v>1082</v>
      </c>
      <c r="I68" s="114" t="s">
        <v>1083</v>
      </c>
      <c r="J68" s="114" t="s">
        <v>1084</v>
      </c>
      <c r="K68" s="114" t="s">
        <v>1085</v>
      </c>
      <c r="L68" s="114" t="s">
        <v>1680</v>
      </c>
      <c r="M68" s="114" t="s">
        <v>1086</v>
      </c>
      <c r="N68" s="114" t="s">
        <v>1087</v>
      </c>
      <c r="O68" s="13"/>
      <c r="P68" s="13"/>
      <c r="Q68" s="13"/>
      <c r="R68" s="13"/>
      <c r="S68" s="13"/>
      <c r="T68" s="13"/>
      <c r="U68" s="13"/>
      <c r="V68" s="13"/>
      <c r="W68" s="13"/>
      <c r="X68" s="13"/>
      <c r="Y68" s="13"/>
      <c r="Z68" s="13"/>
      <c r="AA68" s="13"/>
      <c r="AB68" s="13"/>
      <c r="AC68" s="13"/>
    </row>
    <row r="69" spans="1:32" ht="13.5" customHeight="1">
      <c r="A69" s="9">
        <v>6</v>
      </c>
      <c r="B69" s="124">
        <v>45143</v>
      </c>
      <c r="C69" s="5" t="s">
        <v>1684</v>
      </c>
      <c r="D69" s="116" t="s">
        <v>1366</v>
      </c>
      <c r="E69" s="5" t="s">
        <v>1216</v>
      </c>
      <c r="F69" s="5" t="s">
        <v>1217</v>
      </c>
      <c r="G69" s="125" t="s">
        <v>1772</v>
      </c>
      <c r="H69" s="9">
        <v>18</v>
      </c>
      <c r="I69" s="14" t="s">
        <v>1114</v>
      </c>
      <c r="J69" s="14" t="s">
        <v>1122</v>
      </c>
      <c r="K69" s="14" t="s">
        <v>1089</v>
      </c>
      <c r="L69" s="14" t="s">
        <v>1127</v>
      </c>
      <c r="M69" s="9" t="s">
        <v>1213</v>
      </c>
      <c r="N69" s="154" t="s">
        <v>36</v>
      </c>
      <c r="O69" s="15"/>
      <c r="P69" s="15"/>
      <c r="Q69" s="15"/>
      <c r="R69" s="15"/>
      <c r="S69" s="15"/>
      <c r="T69" s="15"/>
      <c r="U69" s="15"/>
      <c r="V69" s="15"/>
      <c r="W69" s="15"/>
      <c r="X69" s="15"/>
      <c r="Y69" s="15"/>
      <c r="Z69" s="15"/>
      <c r="AA69" s="15"/>
      <c r="AB69" s="15"/>
      <c r="AC69" s="15"/>
      <c r="AD69" s="15"/>
      <c r="AE69" s="15"/>
      <c r="AF69" s="15"/>
    </row>
    <row r="70" spans="1:32" ht="13.5" customHeight="1">
      <c r="A70" s="9">
        <v>6</v>
      </c>
      <c r="B70" s="124">
        <v>45143</v>
      </c>
      <c r="C70" s="5" t="s">
        <v>1684</v>
      </c>
      <c r="D70" s="116" t="s">
        <v>1191</v>
      </c>
      <c r="E70" s="5" t="s">
        <v>1399</v>
      </c>
      <c r="F70" s="5" t="s">
        <v>1130</v>
      </c>
      <c r="G70" s="5" t="s">
        <v>993</v>
      </c>
      <c r="H70" s="9">
        <v>19</v>
      </c>
      <c r="I70" s="14" t="s">
        <v>1114</v>
      </c>
      <c r="J70" s="14" t="s">
        <v>1071</v>
      </c>
      <c r="K70" s="14" t="s">
        <v>1089</v>
      </c>
      <c r="L70" s="14" t="s">
        <v>1090</v>
      </c>
      <c r="M70" s="9"/>
      <c r="N70" s="155"/>
      <c r="O70" s="24"/>
      <c r="P70" s="24"/>
      <c r="Q70" s="24"/>
      <c r="R70" s="24"/>
      <c r="S70" s="24"/>
      <c r="T70" s="24"/>
      <c r="U70" s="24"/>
      <c r="V70" s="24"/>
      <c r="W70" s="24"/>
      <c r="X70" s="24"/>
      <c r="Y70" s="24"/>
      <c r="Z70" s="24"/>
      <c r="AA70" s="24"/>
      <c r="AB70" s="24"/>
      <c r="AC70" s="24"/>
      <c r="AD70" s="24"/>
      <c r="AE70" s="24"/>
      <c r="AF70" s="24"/>
    </row>
    <row r="71" spans="1:32" ht="13.5" customHeight="1">
      <c r="A71" s="9">
        <v>6</v>
      </c>
      <c r="B71" s="124">
        <v>45143</v>
      </c>
      <c r="C71" s="5" t="s">
        <v>1684</v>
      </c>
      <c r="D71" s="116" t="s">
        <v>1191</v>
      </c>
      <c r="E71" s="5" t="s">
        <v>1399</v>
      </c>
      <c r="F71" s="5" t="s">
        <v>1130</v>
      </c>
      <c r="G71" s="5" t="s">
        <v>993</v>
      </c>
      <c r="H71" s="9"/>
      <c r="I71" s="14" t="s">
        <v>1148</v>
      </c>
      <c r="J71" s="14" t="s">
        <v>1071</v>
      </c>
      <c r="K71" s="14" t="s">
        <v>1089</v>
      </c>
      <c r="L71" s="14" t="s">
        <v>1165</v>
      </c>
      <c r="M71" s="9"/>
      <c r="N71" s="155"/>
      <c r="O71" s="24"/>
      <c r="P71" s="24"/>
      <c r="Q71" s="24"/>
      <c r="R71" s="24"/>
      <c r="S71" s="24"/>
      <c r="T71" s="24"/>
      <c r="U71" s="24"/>
      <c r="V71" s="24"/>
      <c r="W71" s="24"/>
      <c r="X71" s="24"/>
      <c r="Y71" s="24"/>
      <c r="Z71" s="24"/>
      <c r="AA71" s="24"/>
      <c r="AB71" s="24"/>
      <c r="AC71" s="24"/>
      <c r="AD71" s="24"/>
      <c r="AE71" s="24"/>
      <c r="AF71" s="24"/>
    </row>
    <row r="72" spans="1:32" ht="13.5" customHeight="1">
      <c r="A72" s="9">
        <v>6</v>
      </c>
      <c r="B72" s="124">
        <v>45143</v>
      </c>
      <c r="C72" s="5" t="s">
        <v>1684</v>
      </c>
      <c r="D72" s="116" t="s">
        <v>1124</v>
      </c>
      <c r="E72" s="5" t="s">
        <v>1112</v>
      </c>
      <c r="F72" s="5" t="s">
        <v>1113</v>
      </c>
      <c r="G72" s="5" t="s">
        <v>220</v>
      </c>
      <c r="H72" s="9">
        <v>38</v>
      </c>
      <c r="I72" s="14" t="s">
        <v>1114</v>
      </c>
      <c r="J72" s="14" t="s">
        <v>1250</v>
      </c>
      <c r="K72" s="14" t="s">
        <v>1089</v>
      </c>
      <c r="L72" s="14" t="s">
        <v>1090</v>
      </c>
      <c r="M72" s="9"/>
      <c r="N72" s="155"/>
      <c r="O72" s="15"/>
      <c r="P72" s="15"/>
      <c r="Q72" s="15"/>
      <c r="R72" s="15"/>
      <c r="S72" s="15"/>
      <c r="T72" s="15"/>
      <c r="U72" s="15"/>
      <c r="V72" s="15"/>
      <c r="W72" s="15"/>
      <c r="X72" s="15"/>
      <c r="Y72" s="15"/>
      <c r="Z72" s="15"/>
      <c r="AA72" s="15"/>
      <c r="AB72" s="15"/>
      <c r="AC72" s="15"/>
      <c r="AD72" s="15"/>
      <c r="AE72" s="15"/>
      <c r="AF72" s="15"/>
    </row>
    <row r="73" spans="1:32" ht="13.5" customHeight="1">
      <c r="A73" s="9">
        <v>6</v>
      </c>
      <c r="B73" s="124">
        <v>45143</v>
      </c>
      <c r="C73" s="5" t="s">
        <v>1684</v>
      </c>
      <c r="D73" s="116" t="s">
        <v>1190</v>
      </c>
      <c r="E73" s="5" t="s">
        <v>1464</v>
      </c>
      <c r="F73" s="5" t="s">
        <v>1239</v>
      </c>
      <c r="G73" s="5" t="s">
        <v>225</v>
      </c>
      <c r="H73" s="9">
        <v>10</v>
      </c>
      <c r="I73" s="14" t="s">
        <v>1114</v>
      </c>
      <c r="J73" s="14" t="s">
        <v>1250</v>
      </c>
      <c r="K73" s="14" t="s">
        <v>1089</v>
      </c>
      <c r="L73" s="14" t="s">
        <v>1165</v>
      </c>
      <c r="M73" s="9"/>
      <c r="N73" s="155"/>
      <c r="O73" s="15"/>
      <c r="P73" s="15"/>
      <c r="Q73" s="15"/>
      <c r="R73" s="15"/>
      <c r="S73" s="15"/>
      <c r="T73" s="15"/>
      <c r="U73" s="15"/>
      <c r="V73" s="15"/>
      <c r="W73" s="15"/>
      <c r="X73" s="15"/>
      <c r="Y73" s="15"/>
      <c r="Z73" s="15"/>
      <c r="AA73" s="15"/>
      <c r="AB73" s="15"/>
      <c r="AC73" s="15"/>
      <c r="AD73" s="15"/>
      <c r="AE73" s="15"/>
      <c r="AF73" s="15"/>
    </row>
    <row r="74" spans="1:32" ht="13.5" customHeight="1">
      <c r="A74" s="9">
        <v>6</v>
      </c>
      <c r="B74" s="124">
        <v>45143</v>
      </c>
      <c r="C74" s="5" t="s">
        <v>1684</v>
      </c>
      <c r="D74" s="116" t="s">
        <v>1366</v>
      </c>
      <c r="E74" s="5" t="s">
        <v>1196</v>
      </c>
      <c r="F74" s="5" t="s">
        <v>1171</v>
      </c>
      <c r="G74" s="125" t="s">
        <v>1774</v>
      </c>
      <c r="H74" s="9">
        <v>200</v>
      </c>
      <c r="I74" s="14" t="s">
        <v>1114</v>
      </c>
      <c r="J74" s="14" t="s">
        <v>1071</v>
      </c>
      <c r="K74" s="14" t="s">
        <v>1089</v>
      </c>
      <c r="L74" s="14" t="s">
        <v>1119</v>
      </c>
      <c r="M74" s="9"/>
      <c r="N74" s="155"/>
      <c r="O74" s="15"/>
      <c r="P74" s="15"/>
      <c r="Q74" s="15"/>
      <c r="R74" s="15"/>
      <c r="S74" s="15"/>
      <c r="T74" s="15"/>
      <c r="U74" s="15"/>
      <c r="V74" s="15"/>
      <c r="W74" s="15"/>
      <c r="X74" s="15"/>
      <c r="Y74" s="15"/>
      <c r="Z74" s="15"/>
      <c r="AA74" s="15"/>
      <c r="AB74" s="15"/>
      <c r="AC74" s="15"/>
      <c r="AD74" s="15"/>
      <c r="AE74" s="15"/>
      <c r="AF74" s="15"/>
    </row>
    <row r="75" spans="1:32" ht="13.5" customHeight="1">
      <c r="A75" s="9">
        <v>6</v>
      </c>
      <c r="B75" s="124">
        <v>45143</v>
      </c>
      <c r="C75" s="5" t="s">
        <v>1684</v>
      </c>
      <c r="D75" s="116" t="s">
        <v>1366</v>
      </c>
      <c r="E75" s="5" t="s">
        <v>1196</v>
      </c>
      <c r="F75" s="5" t="s">
        <v>1171</v>
      </c>
      <c r="G75" s="125" t="s">
        <v>238</v>
      </c>
      <c r="H75" s="9"/>
      <c r="I75" s="14" t="s">
        <v>1114</v>
      </c>
      <c r="J75" s="14" t="s">
        <v>1266</v>
      </c>
      <c r="K75" s="14" t="s">
        <v>1089</v>
      </c>
      <c r="L75" s="14" t="s">
        <v>1119</v>
      </c>
      <c r="M75" s="9"/>
      <c r="N75" s="155"/>
      <c r="O75" s="15"/>
      <c r="P75" s="15"/>
      <c r="Q75" s="15"/>
      <c r="R75" s="15"/>
      <c r="S75" s="15"/>
      <c r="T75" s="15"/>
      <c r="U75" s="15"/>
      <c r="V75" s="15"/>
      <c r="W75" s="15"/>
      <c r="X75" s="15"/>
      <c r="Y75" s="15"/>
      <c r="Z75" s="15"/>
      <c r="AA75" s="15"/>
      <c r="AB75" s="15"/>
      <c r="AC75" s="15"/>
      <c r="AD75" s="15"/>
      <c r="AE75" s="15"/>
      <c r="AF75" s="15"/>
    </row>
    <row r="76" spans="1:32" ht="13.5" customHeight="1">
      <c r="A76" s="9">
        <v>6</v>
      </c>
      <c r="B76" s="124">
        <v>45143</v>
      </c>
      <c r="C76" s="5" t="s">
        <v>1684</v>
      </c>
      <c r="D76" s="116" t="s">
        <v>1366</v>
      </c>
      <c r="E76" s="5" t="s">
        <v>1196</v>
      </c>
      <c r="F76" s="5" t="s">
        <v>1171</v>
      </c>
      <c r="G76" s="5" t="s">
        <v>245</v>
      </c>
      <c r="H76" s="9"/>
      <c r="I76" s="14" t="s">
        <v>1148</v>
      </c>
      <c r="J76" s="14" t="s">
        <v>1071</v>
      </c>
      <c r="K76" s="14" t="s">
        <v>1089</v>
      </c>
      <c r="L76" s="14" t="s">
        <v>1119</v>
      </c>
      <c r="M76" s="9"/>
      <c r="N76" s="155"/>
      <c r="O76" s="15"/>
      <c r="P76" s="15"/>
      <c r="Q76" s="15"/>
      <c r="R76" s="15"/>
      <c r="S76" s="15"/>
      <c r="T76" s="15"/>
      <c r="U76" s="15"/>
      <c r="V76" s="15"/>
      <c r="W76" s="15"/>
      <c r="X76" s="15"/>
      <c r="Y76" s="15"/>
      <c r="Z76" s="15"/>
      <c r="AA76" s="15"/>
      <c r="AB76" s="15"/>
      <c r="AC76" s="15"/>
      <c r="AD76" s="15"/>
      <c r="AE76" s="15"/>
      <c r="AF76" s="15"/>
    </row>
    <row r="77" spans="1:32" ht="13.5" customHeight="1">
      <c r="A77" s="9">
        <v>6</v>
      </c>
      <c r="B77" s="124">
        <v>45143</v>
      </c>
      <c r="C77" s="5" t="s">
        <v>1684</v>
      </c>
      <c r="D77" s="116" t="s">
        <v>1235</v>
      </c>
      <c r="E77" s="5" t="s">
        <v>1299</v>
      </c>
      <c r="F77" s="5" t="s">
        <v>1300</v>
      </c>
      <c r="G77" s="5" t="s">
        <v>65</v>
      </c>
      <c r="H77" s="9">
        <v>20</v>
      </c>
      <c r="I77" s="14" t="s">
        <v>1114</v>
      </c>
      <c r="J77" s="14" t="s">
        <v>1122</v>
      </c>
      <c r="K77" s="14" t="s">
        <v>1089</v>
      </c>
      <c r="L77" s="14" t="s">
        <v>1127</v>
      </c>
      <c r="M77" s="9" t="s">
        <v>1160</v>
      </c>
      <c r="N77" s="155"/>
      <c r="O77" s="15"/>
      <c r="P77" s="15"/>
      <c r="Q77" s="15"/>
      <c r="R77" s="15"/>
      <c r="S77" s="15"/>
      <c r="T77" s="15"/>
      <c r="U77" s="15"/>
      <c r="V77" s="15"/>
      <c r="W77" s="15"/>
      <c r="X77" s="15"/>
      <c r="Y77" s="15"/>
      <c r="Z77" s="15"/>
      <c r="AA77" s="15"/>
      <c r="AB77" s="15"/>
      <c r="AC77" s="15"/>
      <c r="AD77" s="15"/>
      <c r="AE77" s="15"/>
      <c r="AF77" s="15"/>
    </row>
    <row r="78" spans="1:32" ht="13.5" customHeight="1">
      <c r="A78" s="9">
        <v>6</v>
      </c>
      <c r="B78" s="107">
        <v>45143</v>
      </c>
      <c r="C78" s="5" t="s">
        <v>1684</v>
      </c>
      <c r="D78" s="116" t="s">
        <v>1104</v>
      </c>
      <c r="E78" s="5" t="s">
        <v>1277</v>
      </c>
      <c r="F78" s="5" t="s">
        <v>1278</v>
      </c>
      <c r="G78" s="125" t="s">
        <v>1780</v>
      </c>
      <c r="H78" s="9">
        <v>82</v>
      </c>
      <c r="I78" s="14" t="s">
        <v>1114</v>
      </c>
      <c r="J78" s="14" t="s">
        <v>1110</v>
      </c>
      <c r="K78" s="14" t="s">
        <v>1089</v>
      </c>
      <c r="L78" s="14" t="s">
        <v>1108</v>
      </c>
      <c r="M78" s="9"/>
      <c r="N78" s="155"/>
      <c r="O78" s="15"/>
      <c r="P78" s="15"/>
      <c r="Q78" s="15"/>
      <c r="R78" s="15"/>
      <c r="S78" s="15"/>
      <c r="T78" s="15"/>
      <c r="U78" s="15"/>
      <c r="V78" s="15"/>
      <c r="W78" s="15"/>
      <c r="X78" s="15"/>
      <c r="Y78" s="15"/>
      <c r="Z78" s="15"/>
      <c r="AA78" s="15"/>
      <c r="AB78" s="15"/>
      <c r="AC78" s="15"/>
      <c r="AD78" s="15"/>
      <c r="AE78" s="15"/>
      <c r="AF78" s="15"/>
    </row>
    <row r="79" spans="1:32" ht="13.5" customHeight="1">
      <c r="A79" s="9">
        <v>6</v>
      </c>
      <c r="B79" s="124">
        <v>45143</v>
      </c>
      <c r="C79" s="5" t="s">
        <v>1684</v>
      </c>
      <c r="D79" s="116" t="s">
        <v>1190</v>
      </c>
      <c r="E79" s="5" t="s">
        <v>1277</v>
      </c>
      <c r="F79" s="5" t="s">
        <v>1278</v>
      </c>
      <c r="G79" s="5" t="s">
        <v>154</v>
      </c>
      <c r="H79" s="9"/>
      <c r="I79" s="14" t="s">
        <v>1114</v>
      </c>
      <c r="J79" s="14" t="s">
        <v>1266</v>
      </c>
      <c r="K79" s="14" t="s">
        <v>1089</v>
      </c>
      <c r="L79" s="14" t="s">
        <v>1108</v>
      </c>
      <c r="M79" s="9"/>
      <c r="N79" s="155"/>
      <c r="O79" s="15"/>
      <c r="P79" s="15"/>
      <c r="Q79" s="15"/>
      <c r="R79" s="15"/>
      <c r="S79" s="15"/>
      <c r="T79" s="15"/>
      <c r="U79" s="15"/>
      <c r="V79" s="15"/>
      <c r="W79" s="15"/>
      <c r="X79" s="15"/>
      <c r="Y79" s="15"/>
      <c r="Z79" s="15"/>
      <c r="AA79" s="15"/>
      <c r="AB79" s="15"/>
      <c r="AC79" s="15"/>
      <c r="AD79" s="15"/>
      <c r="AE79" s="15"/>
      <c r="AF79" s="15"/>
    </row>
    <row r="80" spans="1:32" ht="13.5" customHeight="1">
      <c r="A80" s="9">
        <v>6</v>
      </c>
      <c r="B80" s="124">
        <v>45143</v>
      </c>
      <c r="C80" s="5" t="s">
        <v>1684</v>
      </c>
      <c r="D80" s="116" t="s">
        <v>1190</v>
      </c>
      <c r="E80" s="5" t="s">
        <v>1277</v>
      </c>
      <c r="F80" s="5" t="s">
        <v>1278</v>
      </c>
      <c r="G80" s="5" t="s">
        <v>154</v>
      </c>
      <c r="H80" s="9">
        <v>21</v>
      </c>
      <c r="I80" s="14" t="s">
        <v>1148</v>
      </c>
      <c r="J80" s="14" t="s">
        <v>1071</v>
      </c>
      <c r="K80" s="14" t="s">
        <v>1089</v>
      </c>
      <c r="L80" s="14" t="s">
        <v>1108</v>
      </c>
      <c r="M80" s="9"/>
      <c r="N80" s="155"/>
      <c r="O80" s="15"/>
      <c r="P80" s="15"/>
      <c r="Q80" s="15"/>
      <c r="R80" s="15"/>
      <c r="S80" s="15"/>
      <c r="T80" s="15"/>
      <c r="U80" s="15"/>
      <c r="V80" s="15"/>
      <c r="W80" s="15"/>
      <c r="X80" s="15"/>
      <c r="Y80" s="15"/>
      <c r="Z80" s="15"/>
      <c r="AA80" s="15"/>
      <c r="AB80" s="15"/>
      <c r="AC80" s="15"/>
      <c r="AD80" s="15"/>
      <c r="AE80" s="15"/>
      <c r="AF80" s="15"/>
    </row>
    <row r="81" spans="1:32" ht="13.5" customHeight="1">
      <c r="A81" s="9">
        <v>6</v>
      </c>
      <c r="B81" s="124">
        <v>45143</v>
      </c>
      <c r="C81" s="5" t="s">
        <v>1684</v>
      </c>
      <c r="D81" s="116" t="s">
        <v>1235</v>
      </c>
      <c r="E81" s="5" t="s">
        <v>1345</v>
      </c>
      <c r="F81" s="5" t="s">
        <v>1346</v>
      </c>
      <c r="G81" s="5" t="s">
        <v>150</v>
      </c>
      <c r="H81" s="9">
        <v>62</v>
      </c>
      <c r="I81" s="14" t="s">
        <v>1114</v>
      </c>
      <c r="J81" s="14" t="s">
        <v>1266</v>
      </c>
      <c r="K81" s="14" t="s">
        <v>1089</v>
      </c>
      <c r="L81" s="14" t="s">
        <v>1108</v>
      </c>
      <c r="M81" s="9" t="s">
        <v>1128</v>
      </c>
      <c r="N81" s="155"/>
      <c r="O81" s="15"/>
      <c r="P81" s="15"/>
      <c r="Q81" s="15"/>
      <c r="R81" s="15"/>
      <c r="S81" s="15"/>
      <c r="T81" s="15"/>
      <c r="U81" s="15"/>
      <c r="V81" s="15"/>
      <c r="W81" s="15"/>
      <c r="X81" s="15"/>
      <c r="Y81" s="15"/>
      <c r="Z81" s="15"/>
      <c r="AA81" s="15"/>
      <c r="AB81" s="15"/>
      <c r="AC81" s="15"/>
      <c r="AD81" s="15"/>
      <c r="AE81" s="15"/>
      <c r="AF81" s="15"/>
    </row>
    <row r="82" spans="1:32" ht="13.5" customHeight="1">
      <c r="A82" s="9">
        <v>6</v>
      </c>
      <c r="B82" s="107">
        <v>45143</v>
      </c>
      <c r="C82" s="5" t="s">
        <v>1684</v>
      </c>
      <c r="D82" s="116" t="s">
        <v>1775</v>
      </c>
      <c r="E82" s="5" t="s">
        <v>1345</v>
      </c>
      <c r="F82" s="5" t="s">
        <v>1346</v>
      </c>
      <c r="G82" s="21" t="s">
        <v>141</v>
      </c>
      <c r="H82" s="9">
        <v>62</v>
      </c>
      <c r="I82" s="14" t="s">
        <v>1114</v>
      </c>
      <c r="J82" s="14" t="s">
        <v>1110</v>
      </c>
      <c r="K82" s="14" t="s">
        <v>1089</v>
      </c>
      <c r="L82" s="14" t="s">
        <v>1108</v>
      </c>
      <c r="M82" s="9" t="s">
        <v>1128</v>
      </c>
      <c r="N82" s="156"/>
      <c r="O82" s="15"/>
      <c r="P82" s="15"/>
      <c r="Q82" s="15"/>
      <c r="R82" s="15"/>
      <c r="S82" s="15"/>
      <c r="T82" s="15"/>
      <c r="U82" s="15"/>
      <c r="V82" s="15"/>
      <c r="W82" s="15"/>
      <c r="X82" s="15"/>
      <c r="Y82" s="15"/>
      <c r="Z82" s="15"/>
      <c r="AA82" s="15"/>
      <c r="AB82" s="15"/>
      <c r="AC82" s="15"/>
      <c r="AD82" s="15"/>
      <c r="AE82" s="15"/>
      <c r="AF82" s="15"/>
    </row>
    <row r="83" spans="1:32">
      <c r="A83" s="111" t="s">
        <v>1077</v>
      </c>
      <c r="B83" s="112" t="s">
        <v>1078</v>
      </c>
      <c r="C83" s="113" t="s">
        <v>1079</v>
      </c>
      <c r="D83" s="114" t="s">
        <v>1080</v>
      </c>
      <c r="E83" s="131" t="s">
        <v>1686</v>
      </c>
      <c r="F83" s="113" t="s">
        <v>1081</v>
      </c>
      <c r="G83" s="113" t="s">
        <v>1813</v>
      </c>
      <c r="H83" s="115" t="s">
        <v>1082</v>
      </c>
      <c r="I83" s="114" t="s">
        <v>1083</v>
      </c>
      <c r="J83" s="114" t="s">
        <v>1084</v>
      </c>
      <c r="K83" s="114" t="s">
        <v>1085</v>
      </c>
      <c r="L83" s="114" t="s">
        <v>1680</v>
      </c>
      <c r="M83" s="114" t="s">
        <v>1086</v>
      </c>
      <c r="N83" s="114" t="s">
        <v>1087</v>
      </c>
      <c r="O83" s="13"/>
      <c r="P83" s="13"/>
      <c r="Q83" s="13"/>
      <c r="R83" s="13"/>
      <c r="S83" s="13"/>
      <c r="T83" s="13"/>
      <c r="U83" s="13"/>
      <c r="V83" s="13"/>
      <c r="W83" s="13"/>
      <c r="X83" s="13"/>
      <c r="Y83" s="13"/>
      <c r="Z83" s="13"/>
      <c r="AA83" s="13"/>
      <c r="AB83" s="13"/>
      <c r="AC83" s="13"/>
    </row>
    <row r="84" spans="1:32" ht="12.6" customHeight="1">
      <c r="A84" s="9">
        <v>6</v>
      </c>
      <c r="B84" s="107">
        <v>45143</v>
      </c>
      <c r="C84" s="5" t="s">
        <v>1683</v>
      </c>
      <c r="D84" s="116" t="s">
        <v>1366</v>
      </c>
      <c r="E84" s="5" t="s">
        <v>1231</v>
      </c>
      <c r="F84" s="5" t="s">
        <v>1232</v>
      </c>
      <c r="G84" s="5" t="s">
        <v>150</v>
      </c>
      <c r="H84" s="9">
        <v>60</v>
      </c>
      <c r="I84" s="14" t="s">
        <v>1114</v>
      </c>
      <c r="J84" s="14" t="s">
        <v>1266</v>
      </c>
      <c r="K84" s="14" t="s">
        <v>1089</v>
      </c>
      <c r="L84" s="14" t="s">
        <v>1127</v>
      </c>
      <c r="M84" s="9" t="s">
        <v>1213</v>
      </c>
      <c r="N84" s="154" t="s">
        <v>36</v>
      </c>
      <c r="O84" s="15"/>
      <c r="P84" s="15"/>
      <c r="Q84" s="15"/>
      <c r="R84" s="15"/>
      <c r="S84" s="15"/>
      <c r="T84" s="15"/>
      <c r="U84" s="15"/>
      <c r="V84" s="15"/>
      <c r="W84" s="15"/>
      <c r="X84" s="15"/>
      <c r="Y84" s="15"/>
      <c r="Z84" s="15"/>
      <c r="AA84" s="15"/>
      <c r="AB84" s="15"/>
      <c r="AC84" s="15"/>
      <c r="AD84" s="15"/>
      <c r="AE84" s="15"/>
      <c r="AF84" s="15"/>
    </row>
    <row r="85" spans="1:32" ht="13.5" customHeight="1">
      <c r="A85" s="9">
        <v>6</v>
      </c>
      <c r="B85" s="107">
        <v>45143</v>
      </c>
      <c r="C85" s="5" t="s">
        <v>1683</v>
      </c>
      <c r="D85" s="116" t="s">
        <v>1366</v>
      </c>
      <c r="E85" s="5" t="s">
        <v>1231</v>
      </c>
      <c r="F85" s="5" t="s">
        <v>1232</v>
      </c>
      <c r="G85" s="125" t="s">
        <v>238</v>
      </c>
      <c r="H85" s="9">
        <v>53</v>
      </c>
      <c r="I85" s="14" t="s">
        <v>1114</v>
      </c>
      <c r="J85" s="14" t="s">
        <v>1110</v>
      </c>
      <c r="K85" s="14" t="s">
        <v>1089</v>
      </c>
      <c r="L85" s="14" t="s">
        <v>1127</v>
      </c>
      <c r="M85" s="9" t="s">
        <v>1128</v>
      </c>
      <c r="N85" s="155"/>
      <c r="O85" s="15"/>
      <c r="P85" s="15"/>
      <c r="Q85" s="15"/>
      <c r="R85" s="15"/>
      <c r="S85" s="15"/>
      <c r="T85" s="15"/>
      <c r="U85" s="15"/>
      <c r="V85" s="15"/>
      <c r="W85" s="15"/>
      <c r="X85" s="15"/>
      <c r="Y85" s="15"/>
      <c r="Z85" s="15"/>
      <c r="AA85" s="15"/>
      <c r="AB85" s="15"/>
      <c r="AC85" s="15"/>
      <c r="AD85" s="15"/>
      <c r="AE85" s="15"/>
      <c r="AF85" s="15"/>
    </row>
    <row r="86" spans="1:32" ht="13.5" customHeight="1">
      <c r="A86" s="9">
        <v>6</v>
      </c>
      <c r="B86" s="107">
        <v>45143</v>
      </c>
      <c r="C86" s="5" t="s">
        <v>1683</v>
      </c>
      <c r="D86" s="116" t="s">
        <v>1104</v>
      </c>
      <c r="E86" s="5" t="s">
        <v>1462</v>
      </c>
      <c r="F86" s="5" t="s">
        <v>1463</v>
      </c>
      <c r="G86" s="125" t="s">
        <v>1771</v>
      </c>
      <c r="H86" s="9"/>
      <c r="I86" s="14" t="s">
        <v>1148</v>
      </c>
      <c r="J86" s="14" t="s">
        <v>1071</v>
      </c>
      <c r="K86" s="14" t="s">
        <v>1089</v>
      </c>
      <c r="L86" s="14" t="s">
        <v>1121</v>
      </c>
      <c r="M86" s="9"/>
      <c r="N86" s="155"/>
      <c r="O86" s="15"/>
      <c r="P86" s="15"/>
      <c r="Q86" s="15"/>
      <c r="R86" s="15"/>
      <c r="S86" s="15"/>
      <c r="T86" s="15"/>
      <c r="U86" s="15"/>
      <c r="V86" s="15"/>
      <c r="W86" s="15"/>
      <c r="X86" s="15"/>
      <c r="Y86" s="15"/>
      <c r="Z86" s="15"/>
      <c r="AA86" s="15"/>
      <c r="AB86" s="15"/>
      <c r="AC86" s="15"/>
      <c r="AD86" s="15"/>
      <c r="AE86" s="15"/>
      <c r="AF86" s="15"/>
    </row>
    <row r="87" spans="1:32" ht="13.5" customHeight="1">
      <c r="A87" s="9">
        <v>6</v>
      </c>
      <c r="B87" s="107">
        <v>45143</v>
      </c>
      <c r="C87" s="5" t="s">
        <v>1683</v>
      </c>
      <c r="D87" s="116" t="s">
        <v>1104</v>
      </c>
      <c r="E87" s="5" t="s">
        <v>1462</v>
      </c>
      <c r="F87" s="5" t="s">
        <v>1463</v>
      </c>
      <c r="G87" s="125" t="s">
        <v>1766</v>
      </c>
      <c r="H87" s="9">
        <v>68</v>
      </c>
      <c r="I87" s="14" t="s">
        <v>1114</v>
      </c>
      <c r="J87" s="14" t="s">
        <v>1071</v>
      </c>
      <c r="K87" s="14" t="s">
        <v>1089</v>
      </c>
      <c r="L87" s="14" t="s">
        <v>1172</v>
      </c>
      <c r="M87" s="9"/>
      <c r="N87" s="155"/>
      <c r="O87" s="15"/>
      <c r="P87" s="15"/>
      <c r="Q87" s="15"/>
      <c r="R87" s="15"/>
      <c r="S87" s="15"/>
      <c r="T87" s="15"/>
      <c r="U87" s="15"/>
      <c r="V87" s="15"/>
      <c r="W87" s="15"/>
      <c r="X87" s="15"/>
      <c r="Y87" s="15"/>
      <c r="Z87" s="15"/>
      <c r="AA87" s="15"/>
      <c r="AB87" s="15"/>
      <c r="AC87" s="15"/>
      <c r="AD87" s="15"/>
      <c r="AE87" s="15"/>
      <c r="AF87" s="15"/>
    </row>
    <row r="88" spans="1:32" ht="13.5" customHeight="1">
      <c r="A88" s="22">
        <v>6</v>
      </c>
      <c r="B88" s="107">
        <v>45143</v>
      </c>
      <c r="C88" s="5" t="s">
        <v>1683</v>
      </c>
      <c r="D88" s="116" t="s">
        <v>1104</v>
      </c>
      <c r="E88" s="5" t="s">
        <v>1462</v>
      </c>
      <c r="F88" s="5" t="s">
        <v>1463</v>
      </c>
      <c r="G88" s="5"/>
      <c r="H88" s="9"/>
      <c r="I88" s="14" t="s">
        <v>1114</v>
      </c>
      <c r="J88" s="14" t="s">
        <v>1250</v>
      </c>
      <c r="K88" s="14" t="s">
        <v>1089</v>
      </c>
      <c r="L88" s="14" t="s">
        <v>1172</v>
      </c>
      <c r="M88" s="9"/>
      <c r="N88" s="155"/>
      <c r="O88" s="15"/>
      <c r="P88" s="15"/>
      <c r="Q88" s="15"/>
      <c r="R88" s="15"/>
      <c r="S88" s="15"/>
      <c r="T88" s="15"/>
      <c r="U88" s="15"/>
      <c r="V88" s="15"/>
      <c r="W88" s="15"/>
      <c r="X88" s="15"/>
      <c r="Y88" s="15"/>
      <c r="Z88" s="15"/>
      <c r="AA88" s="15"/>
      <c r="AB88" s="15"/>
      <c r="AC88" s="15"/>
      <c r="AD88" s="15"/>
      <c r="AE88" s="15"/>
      <c r="AF88" s="15"/>
    </row>
    <row r="89" spans="1:32" ht="13.5" customHeight="1">
      <c r="A89" s="9">
        <v>6</v>
      </c>
      <c r="B89" s="107">
        <v>45143</v>
      </c>
      <c r="C89" s="5" t="s">
        <v>1683</v>
      </c>
      <c r="D89" s="116" t="s">
        <v>1191</v>
      </c>
      <c r="E89" s="5" t="s">
        <v>1117</v>
      </c>
      <c r="F89" s="5" t="s">
        <v>1118</v>
      </c>
      <c r="G89" s="5" t="s">
        <v>220</v>
      </c>
      <c r="H89" s="9">
        <v>64</v>
      </c>
      <c r="I89" s="14" t="s">
        <v>1114</v>
      </c>
      <c r="J89" s="14" t="s">
        <v>1266</v>
      </c>
      <c r="K89" s="14" t="s">
        <v>1089</v>
      </c>
      <c r="L89" s="14" t="s">
        <v>1119</v>
      </c>
      <c r="M89" s="9"/>
      <c r="N89" s="155"/>
      <c r="O89" s="15"/>
      <c r="P89" s="15"/>
      <c r="Q89" s="15"/>
      <c r="R89" s="15"/>
      <c r="S89" s="15"/>
      <c r="T89" s="15"/>
      <c r="U89" s="15"/>
      <c r="V89" s="15"/>
      <c r="W89" s="15"/>
      <c r="X89" s="15"/>
      <c r="Y89" s="15"/>
      <c r="Z89" s="15"/>
      <c r="AA89" s="15"/>
      <c r="AB89" s="15"/>
      <c r="AC89" s="15"/>
      <c r="AD89" s="15"/>
      <c r="AE89" s="15"/>
      <c r="AF89" s="15"/>
    </row>
    <row r="90" spans="1:32" ht="13.5" customHeight="1">
      <c r="A90" s="9">
        <v>6</v>
      </c>
      <c r="B90" s="107">
        <v>45143</v>
      </c>
      <c r="C90" s="5" t="s">
        <v>1683</v>
      </c>
      <c r="D90" s="116" t="s">
        <v>1191</v>
      </c>
      <c r="E90" s="5" t="s">
        <v>1117</v>
      </c>
      <c r="F90" s="5" t="s">
        <v>1118</v>
      </c>
      <c r="G90" s="5" t="s">
        <v>17</v>
      </c>
      <c r="H90" s="9">
        <v>30</v>
      </c>
      <c r="I90" s="14" t="s">
        <v>1114</v>
      </c>
      <c r="J90" s="14" t="s">
        <v>1110</v>
      </c>
      <c r="K90" s="14" t="s">
        <v>1089</v>
      </c>
      <c r="L90" s="14" t="s">
        <v>1119</v>
      </c>
      <c r="M90" s="9"/>
      <c r="N90" s="155"/>
      <c r="O90" s="15"/>
      <c r="P90" s="15"/>
      <c r="Q90" s="15"/>
      <c r="R90" s="15"/>
      <c r="S90" s="15"/>
      <c r="T90" s="15"/>
      <c r="U90" s="15"/>
      <c r="V90" s="15"/>
      <c r="W90" s="15"/>
      <c r="X90" s="15"/>
      <c r="Y90" s="15"/>
      <c r="Z90" s="15"/>
      <c r="AA90" s="15"/>
      <c r="AB90" s="15"/>
      <c r="AC90" s="15"/>
      <c r="AD90" s="15"/>
      <c r="AE90" s="15"/>
      <c r="AF90" s="15"/>
    </row>
    <row r="91" spans="1:32" ht="13.5" customHeight="1">
      <c r="A91" s="9">
        <v>6</v>
      </c>
      <c r="B91" s="107">
        <v>45143</v>
      </c>
      <c r="C91" s="5" t="s">
        <v>1683</v>
      </c>
      <c r="D91" s="116" t="s">
        <v>1124</v>
      </c>
      <c r="E91" s="5" t="s">
        <v>1287</v>
      </c>
      <c r="F91" s="5" t="s">
        <v>1270</v>
      </c>
      <c r="G91" s="125" t="s">
        <v>136</v>
      </c>
      <c r="H91" s="9">
        <v>26</v>
      </c>
      <c r="I91" s="14" t="s">
        <v>1114</v>
      </c>
      <c r="J91" s="14" t="s">
        <v>1071</v>
      </c>
      <c r="K91" s="14" t="s">
        <v>1089</v>
      </c>
      <c r="L91" s="14" t="s">
        <v>1121</v>
      </c>
      <c r="M91" s="9"/>
      <c r="N91" s="155"/>
      <c r="O91" s="15"/>
      <c r="P91" s="15"/>
      <c r="Q91" s="15"/>
      <c r="R91" s="15"/>
      <c r="S91" s="15"/>
      <c r="T91" s="15"/>
      <c r="U91" s="15"/>
      <c r="V91" s="15"/>
      <c r="W91" s="15"/>
      <c r="X91" s="15"/>
      <c r="Y91" s="15"/>
      <c r="Z91" s="15"/>
      <c r="AA91" s="15"/>
      <c r="AB91" s="15"/>
      <c r="AC91" s="15"/>
      <c r="AD91" s="15"/>
      <c r="AE91" s="15"/>
      <c r="AF91" s="15"/>
    </row>
    <row r="92" spans="1:32" ht="13.5" customHeight="1">
      <c r="A92" s="9">
        <v>6</v>
      </c>
      <c r="B92" s="107">
        <v>45143</v>
      </c>
      <c r="C92" s="5" t="s">
        <v>1683</v>
      </c>
      <c r="D92" s="116" t="s">
        <v>1124</v>
      </c>
      <c r="E92" s="5" t="s">
        <v>1287</v>
      </c>
      <c r="F92" s="5" t="s">
        <v>1270</v>
      </c>
      <c r="G92" s="125" t="s">
        <v>136</v>
      </c>
      <c r="H92" s="9"/>
      <c r="I92" s="14" t="s">
        <v>1114</v>
      </c>
      <c r="J92" s="14" t="s">
        <v>1250</v>
      </c>
      <c r="K92" s="14" t="s">
        <v>1089</v>
      </c>
      <c r="L92" s="14" t="s">
        <v>1121</v>
      </c>
      <c r="M92" s="9"/>
      <c r="N92" s="155"/>
      <c r="O92" s="15"/>
      <c r="P92" s="15"/>
      <c r="Q92" s="15"/>
      <c r="R92" s="15"/>
      <c r="S92" s="15"/>
      <c r="T92" s="15"/>
      <c r="U92" s="15"/>
      <c r="V92" s="15"/>
      <c r="W92" s="15"/>
      <c r="X92" s="15"/>
      <c r="Y92" s="15"/>
      <c r="Z92" s="15"/>
      <c r="AA92" s="15"/>
      <c r="AB92" s="15"/>
      <c r="AC92" s="15"/>
      <c r="AD92" s="15"/>
      <c r="AE92" s="15"/>
      <c r="AF92" s="15"/>
    </row>
    <row r="93" spans="1:32" ht="13.5" customHeight="1">
      <c r="A93" s="9">
        <v>6</v>
      </c>
      <c r="B93" s="107">
        <v>45143</v>
      </c>
      <c r="C93" s="5" t="s">
        <v>1683</v>
      </c>
      <c r="D93" s="116" t="s">
        <v>1366</v>
      </c>
      <c r="E93" s="5" t="s">
        <v>1321</v>
      </c>
      <c r="F93" s="5" t="s">
        <v>1074</v>
      </c>
      <c r="G93" s="125" t="s">
        <v>1724</v>
      </c>
      <c r="H93" s="9">
        <v>17</v>
      </c>
      <c r="I93" s="14" t="s">
        <v>1114</v>
      </c>
      <c r="J93" s="14" t="s">
        <v>1266</v>
      </c>
      <c r="K93" s="14" t="s">
        <v>1089</v>
      </c>
      <c r="L93" s="14" t="s">
        <v>1121</v>
      </c>
      <c r="M93" s="9"/>
      <c r="N93" s="155"/>
      <c r="O93" s="15"/>
      <c r="P93" s="15"/>
      <c r="Q93" s="15"/>
      <c r="R93" s="15"/>
      <c r="S93" s="15"/>
      <c r="T93" s="15"/>
      <c r="U93" s="15"/>
      <c r="V93" s="15"/>
      <c r="W93" s="15"/>
      <c r="X93" s="15"/>
      <c r="Y93" s="15"/>
      <c r="Z93" s="15"/>
      <c r="AA93" s="15"/>
      <c r="AB93" s="15"/>
      <c r="AC93" s="15"/>
      <c r="AD93" s="15"/>
      <c r="AE93" s="15"/>
      <c r="AF93" s="15"/>
    </row>
    <row r="94" spans="1:32" ht="13.5" customHeight="1">
      <c r="A94" s="9">
        <v>6</v>
      </c>
      <c r="B94" s="107">
        <v>45143</v>
      </c>
      <c r="C94" s="5" t="s">
        <v>1683</v>
      </c>
      <c r="D94" s="116" t="s">
        <v>1366</v>
      </c>
      <c r="E94" s="5" t="s">
        <v>1321</v>
      </c>
      <c r="F94" s="5" t="s">
        <v>1074</v>
      </c>
      <c r="G94" s="125" t="s">
        <v>1778</v>
      </c>
      <c r="H94" s="9">
        <v>102</v>
      </c>
      <c r="I94" s="14" t="s">
        <v>1114</v>
      </c>
      <c r="J94" s="14" t="s">
        <v>1110</v>
      </c>
      <c r="K94" s="14" t="s">
        <v>1089</v>
      </c>
      <c r="L94" s="14" t="s">
        <v>1121</v>
      </c>
      <c r="M94" s="9"/>
      <c r="N94" s="155"/>
      <c r="O94" s="15"/>
      <c r="P94" s="15"/>
      <c r="Q94" s="15"/>
      <c r="R94" s="15"/>
      <c r="S94" s="15"/>
      <c r="T94" s="15"/>
      <c r="U94" s="15"/>
      <c r="V94" s="15"/>
      <c r="W94" s="15"/>
      <c r="X94" s="15"/>
      <c r="Y94" s="15"/>
      <c r="Z94" s="15"/>
      <c r="AA94" s="15"/>
      <c r="AB94" s="15"/>
      <c r="AC94" s="15"/>
      <c r="AD94" s="15"/>
      <c r="AE94" s="15"/>
      <c r="AF94" s="15"/>
    </row>
    <row r="95" spans="1:32" ht="13.5" customHeight="1">
      <c r="A95" s="9">
        <v>6</v>
      </c>
      <c r="B95" s="107">
        <v>45143</v>
      </c>
      <c r="C95" s="5" t="s">
        <v>1683</v>
      </c>
      <c r="D95" s="116" t="s">
        <v>1190</v>
      </c>
      <c r="E95" s="5" t="s">
        <v>1391</v>
      </c>
      <c r="F95" s="5" t="s">
        <v>1392</v>
      </c>
      <c r="G95" s="125" t="s">
        <v>920</v>
      </c>
      <c r="H95" s="9">
        <v>23</v>
      </c>
      <c r="I95" s="14" t="s">
        <v>1148</v>
      </c>
      <c r="J95" s="14" t="s">
        <v>1250</v>
      </c>
      <c r="K95" s="14" t="s">
        <v>1089</v>
      </c>
      <c r="L95" s="14" t="s">
        <v>1172</v>
      </c>
      <c r="M95" s="9"/>
      <c r="N95" s="155"/>
      <c r="O95" s="15"/>
      <c r="P95" s="15"/>
      <c r="Q95" s="15"/>
      <c r="R95" s="15"/>
      <c r="S95" s="15"/>
      <c r="T95" s="15"/>
      <c r="U95" s="15"/>
      <c r="V95" s="15"/>
      <c r="W95" s="15"/>
      <c r="X95" s="15"/>
      <c r="Y95" s="15"/>
      <c r="Z95" s="15"/>
      <c r="AA95" s="15"/>
      <c r="AB95" s="15"/>
      <c r="AC95" s="15"/>
      <c r="AD95" s="15"/>
      <c r="AE95" s="15"/>
      <c r="AF95" s="15"/>
    </row>
    <row r="96" spans="1:32" ht="13.5" customHeight="1">
      <c r="A96" s="9">
        <v>6</v>
      </c>
      <c r="B96" s="107">
        <v>45143</v>
      </c>
      <c r="C96" s="5" t="s">
        <v>1683</v>
      </c>
      <c r="D96" s="116" t="s">
        <v>1190</v>
      </c>
      <c r="E96" s="5" t="s">
        <v>1214</v>
      </c>
      <c r="F96" s="5" t="s">
        <v>1154</v>
      </c>
      <c r="G96" s="125" t="s">
        <v>1732</v>
      </c>
      <c r="H96" s="9">
        <v>25</v>
      </c>
      <c r="I96" s="14" t="s">
        <v>1114</v>
      </c>
      <c r="J96" s="14" t="s">
        <v>1071</v>
      </c>
      <c r="K96" s="14" t="s">
        <v>1089</v>
      </c>
      <c r="L96" s="14" t="s">
        <v>1108</v>
      </c>
      <c r="M96" s="9" t="s">
        <v>1128</v>
      </c>
      <c r="N96" s="155"/>
      <c r="O96" s="15"/>
      <c r="P96" s="15"/>
      <c r="Q96" s="15"/>
      <c r="R96" s="15"/>
      <c r="S96" s="15"/>
      <c r="T96" s="15"/>
      <c r="U96" s="15"/>
      <c r="V96" s="15"/>
      <c r="W96" s="15"/>
      <c r="X96" s="15"/>
      <c r="Y96" s="15"/>
      <c r="Z96" s="15"/>
      <c r="AA96" s="15"/>
      <c r="AB96" s="15"/>
      <c r="AC96" s="15"/>
      <c r="AD96" s="15"/>
      <c r="AE96" s="15"/>
      <c r="AF96" s="15"/>
    </row>
    <row r="97" spans="1:32" ht="13.5" customHeight="1">
      <c r="A97" s="9">
        <v>6</v>
      </c>
      <c r="B97" s="107">
        <v>45143</v>
      </c>
      <c r="C97" s="5" t="s">
        <v>1683</v>
      </c>
      <c r="D97" s="116" t="s">
        <v>1765</v>
      </c>
      <c r="E97" s="5" t="s">
        <v>1315</v>
      </c>
      <c r="F97" s="5" t="s">
        <v>1316</v>
      </c>
      <c r="G97" s="5" t="s">
        <v>72</v>
      </c>
      <c r="H97" s="9">
        <v>44</v>
      </c>
      <c r="I97" s="14" t="s">
        <v>1114</v>
      </c>
      <c r="J97" s="14" t="s">
        <v>1266</v>
      </c>
      <c r="K97" s="14" t="s">
        <v>1089</v>
      </c>
      <c r="L97" s="14"/>
      <c r="M97" s="9"/>
      <c r="N97" s="155"/>
      <c r="O97" s="15"/>
      <c r="P97" s="15"/>
      <c r="Q97" s="15"/>
      <c r="R97" s="15"/>
      <c r="S97" s="15"/>
      <c r="T97" s="15"/>
      <c r="U97" s="15"/>
      <c r="V97" s="15"/>
      <c r="W97" s="15"/>
      <c r="X97" s="15"/>
      <c r="Y97" s="15"/>
      <c r="Z97" s="15"/>
      <c r="AA97" s="15"/>
      <c r="AB97" s="15"/>
      <c r="AC97" s="15"/>
      <c r="AD97" s="15"/>
      <c r="AE97" s="15"/>
      <c r="AF97" s="15"/>
    </row>
    <row r="98" spans="1:32" ht="13.5" customHeight="1">
      <c r="A98" s="9">
        <v>6</v>
      </c>
      <c r="B98" s="107">
        <v>45143</v>
      </c>
      <c r="C98" s="5" t="s">
        <v>1683</v>
      </c>
      <c r="D98" s="116" t="s">
        <v>1765</v>
      </c>
      <c r="E98" s="5" t="s">
        <v>1315</v>
      </c>
      <c r="F98" s="5" t="s">
        <v>1316</v>
      </c>
      <c r="G98" s="5" t="s">
        <v>345</v>
      </c>
      <c r="H98" s="9">
        <v>22</v>
      </c>
      <c r="I98" s="14" t="s">
        <v>1114</v>
      </c>
      <c r="J98" s="14" t="s">
        <v>1110</v>
      </c>
      <c r="K98" s="14" t="s">
        <v>1089</v>
      </c>
      <c r="L98" s="14" t="s">
        <v>1143</v>
      </c>
      <c r="M98" s="9" t="s">
        <v>1128</v>
      </c>
      <c r="N98" s="156"/>
      <c r="O98" s="15"/>
      <c r="P98" s="15"/>
      <c r="Q98" s="15"/>
      <c r="R98" s="15"/>
      <c r="S98" s="15"/>
      <c r="T98" s="15"/>
      <c r="U98" s="15"/>
      <c r="V98" s="15"/>
      <c r="W98" s="15"/>
      <c r="X98" s="15"/>
      <c r="Y98" s="15"/>
      <c r="Z98" s="15"/>
      <c r="AA98" s="15"/>
      <c r="AB98" s="15"/>
      <c r="AC98" s="15"/>
      <c r="AD98" s="15"/>
      <c r="AE98" s="15"/>
      <c r="AF98" s="15"/>
    </row>
    <row r="99" spans="1:32">
      <c r="A99" s="111" t="s">
        <v>1077</v>
      </c>
      <c r="B99" s="112" t="s">
        <v>1078</v>
      </c>
      <c r="C99" s="113" t="s">
        <v>1079</v>
      </c>
      <c r="D99" s="114" t="s">
        <v>1080</v>
      </c>
      <c r="E99" s="131" t="s">
        <v>1686</v>
      </c>
      <c r="F99" s="113" t="s">
        <v>1081</v>
      </c>
      <c r="G99" s="113" t="s">
        <v>1813</v>
      </c>
      <c r="H99" s="115" t="s">
        <v>1082</v>
      </c>
      <c r="I99" s="114" t="s">
        <v>1083</v>
      </c>
      <c r="J99" s="114" t="s">
        <v>1084</v>
      </c>
      <c r="K99" s="114" t="s">
        <v>1085</v>
      </c>
      <c r="L99" s="114" t="s">
        <v>1680</v>
      </c>
      <c r="M99" s="114" t="s">
        <v>1086</v>
      </c>
      <c r="N99" s="114" t="s">
        <v>1087</v>
      </c>
      <c r="O99" s="13"/>
      <c r="P99" s="13"/>
      <c r="Q99" s="13"/>
      <c r="R99" s="13"/>
      <c r="S99" s="13"/>
      <c r="T99" s="13"/>
      <c r="U99" s="13"/>
      <c r="V99" s="13"/>
      <c r="W99" s="13"/>
      <c r="X99" s="13"/>
      <c r="Y99" s="13"/>
      <c r="Z99" s="13"/>
      <c r="AA99" s="13"/>
      <c r="AB99" s="13"/>
      <c r="AC99" s="13"/>
    </row>
    <row r="100" spans="1:32" ht="13.5" customHeight="1">
      <c r="A100" s="9">
        <v>6</v>
      </c>
      <c r="B100" s="107">
        <v>45143</v>
      </c>
      <c r="C100" s="5" t="s">
        <v>1682</v>
      </c>
      <c r="D100" s="116" t="s">
        <v>1366</v>
      </c>
      <c r="E100" s="21" t="s">
        <v>1387</v>
      </c>
      <c r="F100" s="21" t="s">
        <v>1388</v>
      </c>
      <c r="G100" s="21" t="s">
        <v>141</v>
      </c>
      <c r="H100" s="22">
        <v>31</v>
      </c>
      <c r="I100" s="21" t="s">
        <v>1114</v>
      </c>
      <c r="J100" s="21" t="s">
        <v>1110</v>
      </c>
      <c r="K100" s="21" t="s">
        <v>1089</v>
      </c>
      <c r="L100" s="21" t="s">
        <v>1127</v>
      </c>
      <c r="M100" s="22" t="s">
        <v>1213</v>
      </c>
      <c r="N100" s="154" t="s">
        <v>36</v>
      </c>
      <c r="O100" s="15"/>
      <c r="P100" s="15"/>
      <c r="Q100" s="15"/>
      <c r="R100" s="15"/>
      <c r="S100" s="15"/>
      <c r="T100" s="15"/>
      <c r="U100" s="15"/>
      <c r="V100" s="15"/>
      <c r="W100" s="15"/>
      <c r="X100" s="15"/>
      <c r="Y100" s="15"/>
      <c r="Z100" s="15"/>
      <c r="AA100" s="15"/>
      <c r="AB100" s="15"/>
      <c r="AC100" s="15"/>
      <c r="AD100" s="15"/>
      <c r="AE100" s="15"/>
      <c r="AF100" s="15"/>
    </row>
    <row r="101" spans="1:32" ht="13.5" customHeight="1">
      <c r="A101" s="9">
        <v>6</v>
      </c>
      <c r="B101" s="107">
        <v>45143</v>
      </c>
      <c r="C101" s="5" t="s">
        <v>1682</v>
      </c>
      <c r="D101" s="116" t="s">
        <v>1366</v>
      </c>
      <c r="E101" s="5" t="s">
        <v>1254</v>
      </c>
      <c r="F101" s="5" t="s">
        <v>1255</v>
      </c>
      <c r="G101" s="5" t="s">
        <v>44</v>
      </c>
      <c r="H101" s="9">
        <v>21</v>
      </c>
      <c r="I101" s="14" t="s">
        <v>1114</v>
      </c>
      <c r="J101" s="14" t="s">
        <v>1110</v>
      </c>
      <c r="K101" s="14" t="s">
        <v>1089</v>
      </c>
      <c r="L101" s="14" t="s">
        <v>1127</v>
      </c>
      <c r="M101" s="9" t="s">
        <v>1213</v>
      </c>
      <c r="N101" s="155"/>
      <c r="O101" s="15"/>
      <c r="P101" s="15"/>
      <c r="Q101" s="15"/>
      <c r="R101" s="15"/>
      <c r="S101" s="15"/>
      <c r="T101" s="15"/>
      <c r="U101" s="15"/>
      <c r="V101" s="15"/>
      <c r="W101" s="15"/>
      <c r="X101" s="15"/>
      <c r="Y101" s="15"/>
      <c r="Z101" s="15"/>
      <c r="AA101" s="15"/>
      <c r="AB101" s="15"/>
      <c r="AC101" s="15"/>
      <c r="AD101" s="15"/>
      <c r="AE101" s="15"/>
      <c r="AF101" s="15"/>
    </row>
    <row r="102" spans="1:32" ht="13.5" customHeight="1">
      <c r="A102" s="9">
        <v>6</v>
      </c>
      <c r="B102" s="107">
        <v>45143</v>
      </c>
      <c r="C102" s="5" t="s">
        <v>1682</v>
      </c>
      <c r="D102" s="116" t="s">
        <v>1366</v>
      </c>
      <c r="E102" s="5" t="s">
        <v>1413</v>
      </c>
      <c r="F102" s="5" t="s">
        <v>1414</v>
      </c>
      <c r="G102" s="5" t="s">
        <v>252</v>
      </c>
      <c r="H102" s="9">
        <v>12</v>
      </c>
      <c r="I102" s="14" t="s">
        <v>1114</v>
      </c>
      <c r="J102" s="14" t="s">
        <v>1266</v>
      </c>
      <c r="K102" s="14" t="s">
        <v>1089</v>
      </c>
      <c r="L102" s="14" t="s">
        <v>1165</v>
      </c>
      <c r="M102" s="9"/>
      <c r="N102" s="155"/>
      <c r="O102" s="15"/>
      <c r="P102" s="15"/>
      <c r="Q102" s="15"/>
      <c r="R102" s="15"/>
      <c r="S102" s="15"/>
      <c r="T102" s="15"/>
      <c r="U102" s="15"/>
      <c r="V102" s="15"/>
      <c r="W102" s="15"/>
      <c r="X102" s="15"/>
      <c r="Y102" s="15"/>
      <c r="Z102" s="15"/>
      <c r="AA102" s="15"/>
      <c r="AB102" s="15"/>
      <c r="AC102" s="15"/>
      <c r="AD102" s="15"/>
      <c r="AE102" s="15"/>
      <c r="AF102" s="15"/>
    </row>
    <row r="103" spans="1:32" ht="13.5" customHeight="1">
      <c r="A103" s="9">
        <v>6</v>
      </c>
      <c r="B103" s="107">
        <v>45143</v>
      </c>
      <c r="C103" s="5" t="s">
        <v>1682</v>
      </c>
      <c r="D103" s="116" t="s">
        <v>1366</v>
      </c>
      <c r="E103" s="5" t="s">
        <v>1413</v>
      </c>
      <c r="F103" s="5" t="s">
        <v>1414</v>
      </c>
      <c r="G103" s="5" t="s">
        <v>177</v>
      </c>
      <c r="H103" s="9">
        <v>68</v>
      </c>
      <c r="I103" s="14" t="s">
        <v>1114</v>
      </c>
      <c r="J103" s="14" t="s">
        <v>1110</v>
      </c>
      <c r="K103" s="14" t="s">
        <v>1089</v>
      </c>
      <c r="L103" s="14" t="s">
        <v>1165</v>
      </c>
      <c r="M103" s="9"/>
      <c r="N103" s="155"/>
      <c r="O103" s="15"/>
      <c r="P103" s="15"/>
      <c r="Q103" s="15"/>
      <c r="R103" s="15"/>
      <c r="S103" s="15"/>
      <c r="T103" s="15"/>
      <c r="U103" s="15"/>
      <c r="V103" s="15"/>
      <c r="W103" s="15"/>
      <c r="X103" s="15"/>
      <c r="Y103" s="15"/>
      <c r="Z103" s="15"/>
      <c r="AA103" s="15"/>
      <c r="AB103" s="15"/>
      <c r="AC103" s="15"/>
      <c r="AD103" s="15"/>
      <c r="AE103" s="15"/>
      <c r="AF103" s="15"/>
    </row>
    <row r="104" spans="1:32" ht="13.5" customHeight="1">
      <c r="A104" s="9">
        <v>6</v>
      </c>
      <c r="B104" s="107">
        <v>45143</v>
      </c>
      <c r="C104" s="5" t="s">
        <v>1682</v>
      </c>
      <c r="D104" s="116" t="s">
        <v>1777</v>
      </c>
      <c r="E104" s="5" t="s">
        <v>1261</v>
      </c>
      <c r="F104" s="5" t="s">
        <v>1262</v>
      </c>
      <c r="G104" s="5" t="s">
        <v>1732</v>
      </c>
      <c r="H104" s="9"/>
      <c r="I104" s="14" t="s">
        <v>1114</v>
      </c>
      <c r="J104" s="14" t="s">
        <v>1071</v>
      </c>
      <c r="K104" s="14" t="s">
        <v>1089</v>
      </c>
      <c r="L104" s="14" t="s">
        <v>1119</v>
      </c>
      <c r="M104" s="9"/>
      <c r="N104" s="155"/>
      <c r="O104" s="15"/>
      <c r="P104" s="15"/>
      <c r="Q104" s="15"/>
      <c r="R104" s="15"/>
      <c r="S104" s="15"/>
      <c r="T104" s="15"/>
      <c r="U104" s="15"/>
      <c r="V104" s="15"/>
      <c r="W104" s="15"/>
      <c r="X104" s="15"/>
      <c r="Y104" s="15"/>
      <c r="Z104" s="15"/>
      <c r="AA104" s="15"/>
      <c r="AB104" s="15"/>
      <c r="AC104" s="15"/>
      <c r="AD104" s="15"/>
      <c r="AE104" s="15"/>
      <c r="AF104" s="15"/>
    </row>
    <row r="105" spans="1:32" ht="13.5" customHeight="1">
      <c r="A105" s="9">
        <v>6</v>
      </c>
      <c r="B105" s="107">
        <v>45143</v>
      </c>
      <c r="C105" s="5" t="s">
        <v>1682</v>
      </c>
      <c r="D105" s="116" t="s">
        <v>1777</v>
      </c>
      <c r="E105" s="5" t="s">
        <v>1256</v>
      </c>
      <c r="F105" s="5" t="s">
        <v>1257</v>
      </c>
      <c r="G105" s="5" t="s">
        <v>232</v>
      </c>
      <c r="H105" s="9">
        <v>50</v>
      </c>
      <c r="I105" s="14" t="s">
        <v>1148</v>
      </c>
      <c r="J105" s="14" t="s">
        <v>1071</v>
      </c>
      <c r="K105" s="14" t="s">
        <v>1089</v>
      </c>
      <c r="L105" s="14" t="s">
        <v>1090</v>
      </c>
      <c r="M105" s="9"/>
      <c r="N105" s="155"/>
      <c r="O105" s="15"/>
      <c r="P105" s="15"/>
      <c r="Q105" s="15"/>
      <c r="R105" s="15"/>
      <c r="S105" s="15"/>
      <c r="T105" s="15"/>
      <c r="U105" s="15"/>
      <c r="V105" s="15"/>
      <c r="W105" s="15"/>
      <c r="X105" s="15"/>
      <c r="Y105" s="15"/>
      <c r="Z105" s="15"/>
      <c r="AA105" s="15"/>
      <c r="AB105" s="15"/>
      <c r="AC105" s="15"/>
      <c r="AD105" s="15"/>
      <c r="AE105" s="15"/>
      <c r="AF105" s="15"/>
    </row>
    <row r="106" spans="1:32" ht="13.5" customHeight="1">
      <c r="A106" s="9">
        <v>6</v>
      </c>
      <c r="B106" s="107">
        <v>45143</v>
      </c>
      <c r="C106" s="5" t="s">
        <v>1682</v>
      </c>
      <c r="D106" s="116" t="s">
        <v>1725</v>
      </c>
      <c r="E106" s="5" t="s">
        <v>1343</v>
      </c>
      <c r="F106" s="5" t="s">
        <v>1344</v>
      </c>
      <c r="G106" s="5" t="s">
        <v>102</v>
      </c>
      <c r="H106" s="9">
        <v>11</v>
      </c>
      <c r="I106" s="14" t="s">
        <v>1114</v>
      </c>
      <c r="J106" s="14" t="s">
        <v>1266</v>
      </c>
      <c r="K106" s="14" t="s">
        <v>1089</v>
      </c>
      <c r="L106" s="14" t="s">
        <v>1172</v>
      </c>
      <c r="M106" s="9"/>
      <c r="N106" s="155"/>
      <c r="O106" s="15"/>
      <c r="P106" s="15"/>
      <c r="Q106" s="15"/>
      <c r="R106" s="15"/>
      <c r="S106" s="15"/>
      <c r="T106" s="15"/>
      <c r="U106" s="15"/>
      <c r="V106" s="15"/>
      <c r="W106" s="15"/>
      <c r="X106" s="15"/>
      <c r="Y106" s="15"/>
      <c r="Z106" s="15"/>
      <c r="AA106" s="15"/>
      <c r="AB106" s="15"/>
      <c r="AC106" s="15"/>
      <c r="AD106" s="15"/>
      <c r="AE106" s="15"/>
      <c r="AF106" s="15"/>
    </row>
    <row r="107" spans="1:32" ht="13.5" customHeight="1">
      <c r="A107" s="9">
        <v>6</v>
      </c>
      <c r="B107" s="107">
        <v>45143</v>
      </c>
      <c r="C107" s="5" t="s">
        <v>1682</v>
      </c>
      <c r="D107" s="116" t="s">
        <v>1725</v>
      </c>
      <c r="E107" s="5" t="s">
        <v>1343</v>
      </c>
      <c r="F107" s="5" t="s">
        <v>1344</v>
      </c>
      <c r="G107" s="125" t="s">
        <v>1779</v>
      </c>
      <c r="H107" s="9">
        <v>97</v>
      </c>
      <c r="I107" s="14" t="s">
        <v>1114</v>
      </c>
      <c r="J107" s="14" t="s">
        <v>1110</v>
      </c>
      <c r="K107" s="14" t="s">
        <v>1089</v>
      </c>
      <c r="L107" s="14" t="s">
        <v>1172</v>
      </c>
      <c r="M107" s="9"/>
      <c r="N107" s="155"/>
      <c r="O107" s="15"/>
      <c r="P107" s="15"/>
      <c r="Q107" s="15"/>
      <c r="R107" s="15"/>
      <c r="S107" s="15"/>
      <c r="T107" s="15"/>
      <c r="U107" s="15"/>
      <c r="V107" s="15"/>
      <c r="W107" s="15"/>
      <c r="X107" s="15"/>
      <c r="Y107" s="15"/>
      <c r="Z107" s="15"/>
      <c r="AA107" s="15"/>
      <c r="AB107" s="15"/>
      <c r="AC107" s="15"/>
      <c r="AD107" s="15"/>
      <c r="AE107" s="15"/>
      <c r="AF107" s="15"/>
    </row>
    <row r="108" spans="1:32" ht="13.5" customHeight="1">
      <c r="A108" s="9">
        <v>6</v>
      </c>
      <c r="B108" s="107">
        <v>45143</v>
      </c>
      <c r="C108" s="5" t="s">
        <v>1682</v>
      </c>
      <c r="D108" s="116" t="s">
        <v>1133</v>
      </c>
      <c r="E108" s="5" t="s">
        <v>1329</v>
      </c>
      <c r="F108" s="5" t="s">
        <v>1330</v>
      </c>
      <c r="G108" s="125" t="s">
        <v>1732</v>
      </c>
      <c r="H108" s="9">
        <v>50</v>
      </c>
      <c r="I108" s="14" t="s">
        <v>1114</v>
      </c>
      <c r="J108" s="14" t="s">
        <v>1250</v>
      </c>
      <c r="K108" s="14" t="s">
        <v>1089</v>
      </c>
      <c r="L108" s="14" t="s">
        <v>1143</v>
      </c>
      <c r="M108" s="9" t="s">
        <v>1128</v>
      </c>
      <c r="N108" s="155"/>
      <c r="O108" s="15"/>
      <c r="P108" s="15"/>
      <c r="Q108" s="15"/>
      <c r="R108" s="15"/>
      <c r="S108" s="15"/>
      <c r="T108" s="15"/>
      <c r="U108" s="15"/>
      <c r="V108" s="15"/>
      <c r="W108" s="15"/>
      <c r="X108" s="15"/>
      <c r="Y108" s="15"/>
      <c r="Z108" s="15"/>
      <c r="AA108" s="15"/>
      <c r="AB108" s="15"/>
      <c r="AC108" s="15"/>
      <c r="AD108" s="15"/>
      <c r="AE108" s="15"/>
      <c r="AF108" s="15"/>
    </row>
    <row r="109" spans="1:32" ht="13.5" customHeight="1">
      <c r="A109" s="9">
        <v>6</v>
      </c>
      <c r="B109" s="107">
        <v>45143</v>
      </c>
      <c r="C109" s="5" t="s">
        <v>1682</v>
      </c>
      <c r="D109" s="116" t="s">
        <v>1777</v>
      </c>
      <c r="E109" s="5" t="s">
        <v>1445</v>
      </c>
      <c r="F109" s="5" t="s">
        <v>1446</v>
      </c>
      <c r="G109" s="5" t="s">
        <v>207</v>
      </c>
      <c r="H109" s="9"/>
      <c r="I109" s="14" t="s">
        <v>1114</v>
      </c>
      <c r="J109" s="14" t="s">
        <v>1122</v>
      </c>
      <c r="K109" s="14" t="s">
        <v>1089</v>
      </c>
      <c r="L109" s="14"/>
      <c r="M109" s="9"/>
      <c r="N109" s="155"/>
      <c r="O109" s="15"/>
      <c r="P109" s="15"/>
      <c r="Q109" s="15"/>
      <c r="R109" s="15"/>
      <c r="S109" s="15"/>
      <c r="T109" s="15"/>
      <c r="U109" s="15"/>
      <c r="V109" s="15"/>
      <c r="W109" s="15"/>
      <c r="X109" s="15"/>
      <c r="Y109" s="15"/>
      <c r="Z109" s="15"/>
      <c r="AA109" s="15"/>
      <c r="AB109" s="15"/>
      <c r="AC109" s="15"/>
      <c r="AD109" s="15"/>
      <c r="AE109" s="15"/>
      <c r="AF109" s="15"/>
    </row>
    <row r="110" spans="1:32" ht="13.5" customHeight="1">
      <c r="A110" s="9">
        <v>6</v>
      </c>
      <c r="B110" s="107">
        <v>45143</v>
      </c>
      <c r="C110" s="5" t="s">
        <v>1682</v>
      </c>
      <c r="D110" s="116" t="s">
        <v>1765</v>
      </c>
      <c r="E110" s="5" t="s">
        <v>1186</v>
      </c>
      <c r="F110" s="5" t="s">
        <v>1107</v>
      </c>
      <c r="G110" s="125" t="s">
        <v>1781</v>
      </c>
      <c r="H110" s="9">
        <v>19</v>
      </c>
      <c r="I110" s="14" t="s">
        <v>1114</v>
      </c>
      <c r="J110" s="14" t="s">
        <v>1266</v>
      </c>
      <c r="K110" s="14" t="s">
        <v>1089</v>
      </c>
      <c r="L110" s="14" t="s">
        <v>1121</v>
      </c>
      <c r="M110" s="9"/>
      <c r="N110" s="155"/>
      <c r="O110" s="15"/>
      <c r="P110" s="15"/>
      <c r="Q110" s="15"/>
      <c r="R110" s="15"/>
      <c r="S110" s="15"/>
      <c r="T110" s="15"/>
      <c r="U110" s="15"/>
      <c r="V110" s="15"/>
      <c r="W110" s="15"/>
      <c r="X110" s="15"/>
      <c r="Y110" s="15"/>
      <c r="Z110" s="15"/>
      <c r="AA110" s="15"/>
      <c r="AB110" s="15"/>
      <c r="AC110" s="15"/>
      <c r="AD110" s="15"/>
      <c r="AE110" s="15"/>
      <c r="AF110" s="15"/>
    </row>
    <row r="111" spans="1:32" ht="13.5" customHeight="1">
      <c r="A111" s="9">
        <v>6</v>
      </c>
      <c r="B111" s="107">
        <v>45143</v>
      </c>
      <c r="C111" s="5" t="s">
        <v>1682</v>
      </c>
      <c r="D111" s="116" t="s">
        <v>1765</v>
      </c>
      <c r="E111" s="5" t="s">
        <v>1186</v>
      </c>
      <c r="F111" s="5" t="s">
        <v>1107</v>
      </c>
      <c r="G111" s="125" t="s">
        <v>1782</v>
      </c>
      <c r="H111" s="9">
        <v>106</v>
      </c>
      <c r="I111" s="14" t="s">
        <v>1114</v>
      </c>
      <c r="J111" s="14" t="s">
        <v>1110</v>
      </c>
      <c r="K111" s="14" t="s">
        <v>1089</v>
      </c>
      <c r="L111" s="14" t="s">
        <v>1121</v>
      </c>
      <c r="M111" s="9"/>
      <c r="N111" s="155"/>
      <c r="O111" s="15"/>
      <c r="P111" s="15"/>
      <c r="Q111" s="15"/>
      <c r="R111" s="15"/>
      <c r="S111" s="15"/>
      <c r="T111" s="15"/>
      <c r="U111" s="15"/>
      <c r="V111" s="15"/>
      <c r="W111" s="15"/>
      <c r="X111" s="15"/>
      <c r="Y111" s="15"/>
      <c r="Z111" s="15"/>
      <c r="AA111" s="15"/>
      <c r="AB111" s="15"/>
      <c r="AC111" s="15"/>
      <c r="AD111" s="15"/>
      <c r="AE111" s="15"/>
      <c r="AF111" s="15"/>
    </row>
    <row r="112" spans="1:32" ht="13.5" customHeight="1">
      <c r="A112" s="9">
        <v>6</v>
      </c>
      <c r="B112" s="107">
        <v>45143</v>
      </c>
      <c r="C112" s="5" t="s">
        <v>1682</v>
      </c>
      <c r="D112" s="116" t="s">
        <v>1235</v>
      </c>
      <c r="E112" s="5" t="s">
        <v>1552</v>
      </c>
      <c r="F112" s="5" t="s">
        <v>1553</v>
      </c>
      <c r="G112" s="5" t="s">
        <v>363</v>
      </c>
      <c r="H112" s="9">
        <v>23</v>
      </c>
      <c r="I112" s="14" t="s">
        <v>1114</v>
      </c>
      <c r="J112" s="14" t="s">
        <v>1110</v>
      </c>
      <c r="K112" s="14" t="s">
        <v>1089</v>
      </c>
      <c r="L112" s="14" t="s">
        <v>1108</v>
      </c>
      <c r="M112" s="9" t="s">
        <v>1213</v>
      </c>
      <c r="N112" s="156"/>
      <c r="O112" s="15"/>
      <c r="P112" s="15"/>
      <c r="Q112" s="15"/>
      <c r="R112" s="15"/>
      <c r="S112" s="15"/>
      <c r="T112" s="15"/>
      <c r="U112" s="15"/>
      <c r="V112" s="15"/>
      <c r="W112" s="15"/>
      <c r="X112" s="15"/>
      <c r="Y112" s="15"/>
      <c r="Z112" s="15"/>
      <c r="AA112" s="15"/>
      <c r="AB112" s="15"/>
      <c r="AC112" s="15"/>
      <c r="AD112" s="15"/>
      <c r="AE112" s="15"/>
      <c r="AF112" s="15"/>
    </row>
    <row r="113" spans="1:32">
      <c r="A113" s="111" t="s">
        <v>1077</v>
      </c>
      <c r="B113" s="112" t="s">
        <v>1078</v>
      </c>
      <c r="C113" s="113" t="s">
        <v>1079</v>
      </c>
      <c r="D113" s="114" t="s">
        <v>1080</v>
      </c>
      <c r="E113" s="131" t="s">
        <v>1686</v>
      </c>
      <c r="F113" s="113" t="s">
        <v>1081</v>
      </c>
      <c r="G113" s="113" t="s">
        <v>1813</v>
      </c>
      <c r="H113" s="115" t="s">
        <v>1082</v>
      </c>
      <c r="I113" s="114" t="s">
        <v>1083</v>
      </c>
      <c r="J113" s="114" t="s">
        <v>1084</v>
      </c>
      <c r="K113" s="114" t="s">
        <v>1085</v>
      </c>
      <c r="L113" s="114" t="s">
        <v>1680</v>
      </c>
      <c r="M113" s="114" t="s">
        <v>1086</v>
      </c>
      <c r="N113" s="114" t="s">
        <v>1087</v>
      </c>
      <c r="O113" s="13"/>
      <c r="P113" s="13"/>
      <c r="Q113" s="13"/>
      <c r="R113" s="13"/>
      <c r="S113" s="13"/>
      <c r="T113" s="13"/>
      <c r="U113" s="13"/>
      <c r="V113" s="13"/>
      <c r="W113" s="13"/>
      <c r="X113" s="13"/>
      <c r="Y113" s="13"/>
      <c r="Z113" s="13"/>
      <c r="AA113" s="13"/>
      <c r="AB113" s="13"/>
      <c r="AC113" s="13"/>
    </row>
    <row r="114" spans="1:32" ht="13.5" customHeight="1">
      <c r="A114" s="9">
        <v>6</v>
      </c>
      <c r="B114" s="107">
        <v>45144</v>
      </c>
      <c r="C114" s="5" t="s">
        <v>1684</v>
      </c>
      <c r="D114" s="116" t="s">
        <v>1776</v>
      </c>
      <c r="E114" s="5" t="s">
        <v>1214</v>
      </c>
      <c r="F114" s="5" t="s">
        <v>1154</v>
      </c>
      <c r="G114" s="125" t="s">
        <v>1773</v>
      </c>
      <c r="H114" s="9">
        <v>64</v>
      </c>
      <c r="I114" s="14" t="s">
        <v>1114</v>
      </c>
      <c r="J114" s="14" t="s">
        <v>1110</v>
      </c>
      <c r="K114" s="14" t="s">
        <v>1089</v>
      </c>
      <c r="L114" s="14" t="s">
        <v>1108</v>
      </c>
      <c r="M114" s="9" t="s">
        <v>1128</v>
      </c>
      <c r="N114" s="154" t="s">
        <v>238</v>
      </c>
      <c r="O114" s="15"/>
      <c r="P114" s="15"/>
      <c r="Q114" s="15"/>
      <c r="R114" s="15"/>
      <c r="S114" s="15"/>
      <c r="T114" s="15"/>
      <c r="U114" s="15"/>
      <c r="V114" s="15"/>
      <c r="W114" s="15"/>
      <c r="X114" s="15"/>
      <c r="Y114" s="15"/>
      <c r="Z114" s="15"/>
      <c r="AA114" s="15"/>
      <c r="AB114" s="15"/>
      <c r="AC114" s="15"/>
      <c r="AD114" s="15"/>
      <c r="AE114" s="15"/>
      <c r="AF114" s="15"/>
    </row>
    <row r="115" spans="1:32" ht="13.5" customHeight="1">
      <c r="A115" s="9">
        <v>7</v>
      </c>
      <c r="B115" s="107">
        <v>45144</v>
      </c>
      <c r="C115" s="5" t="s">
        <v>1684</v>
      </c>
      <c r="D115" s="116" t="s">
        <v>1366</v>
      </c>
      <c r="E115" s="5" t="s">
        <v>1214</v>
      </c>
      <c r="F115" s="5" t="s">
        <v>1154</v>
      </c>
      <c r="G115" s="125" t="s">
        <v>1784</v>
      </c>
      <c r="H115" s="9">
        <v>68</v>
      </c>
      <c r="I115" s="14" t="s">
        <v>1114</v>
      </c>
      <c r="J115" s="14" t="s">
        <v>1266</v>
      </c>
      <c r="K115" s="14" t="s">
        <v>1089</v>
      </c>
      <c r="L115" s="14" t="s">
        <v>1108</v>
      </c>
      <c r="M115" s="9" t="s">
        <v>1128</v>
      </c>
      <c r="N115" s="155"/>
      <c r="O115" s="15"/>
      <c r="P115" s="15"/>
      <c r="Q115" s="15"/>
      <c r="R115" s="15"/>
      <c r="S115" s="15"/>
      <c r="T115" s="15"/>
      <c r="U115" s="15"/>
      <c r="V115" s="15"/>
      <c r="W115" s="15"/>
      <c r="X115" s="15"/>
      <c r="Y115" s="15"/>
      <c r="Z115" s="15"/>
      <c r="AA115" s="15"/>
      <c r="AB115" s="15"/>
      <c r="AC115" s="15"/>
      <c r="AD115" s="15"/>
      <c r="AE115" s="15"/>
      <c r="AF115" s="15"/>
    </row>
    <row r="116" spans="1:32" ht="13.5" customHeight="1">
      <c r="A116" s="9">
        <v>6</v>
      </c>
      <c r="B116" s="107">
        <v>45144</v>
      </c>
      <c r="C116" s="5" t="s">
        <v>1684</v>
      </c>
      <c r="D116" s="116" t="s">
        <v>1366</v>
      </c>
      <c r="E116" s="5" t="s">
        <v>1279</v>
      </c>
      <c r="F116" s="5" t="s">
        <v>1280</v>
      </c>
      <c r="G116" s="5" t="s">
        <v>87</v>
      </c>
      <c r="H116" s="9">
        <v>43</v>
      </c>
      <c r="I116" s="14" t="s">
        <v>1114</v>
      </c>
      <c r="J116" s="14" t="s">
        <v>1110</v>
      </c>
      <c r="K116" s="14" t="s">
        <v>1089</v>
      </c>
      <c r="L116" s="14" t="s">
        <v>1127</v>
      </c>
      <c r="M116" s="9" t="s">
        <v>1128</v>
      </c>
      <c r="N116" s="155"/>
      <c r="O116" s="15"/>
      <c r="P116" s="15"/>
      <c r="Q116" s="15"/>
      <c r="R116" s="15"/>
      <c r="S116" s="15"/>
      <c r="T116" s="15"/>
      <c r="U116" s="15"/>
      <c r="V116" s="15"/>
      <c r="W116" s="15"/>
      <c r="X116" s="15"/>
      <c r="Y116" s="15"/>
      <c r="Z116" s="15"/>
      <c r="AA116" s="15"/>
      <c r="AB116" s="15"/>
      <c r="AC116" s="15"/>
      <c r="AD116" s="15"/>
      <c r="AE116" s="15"/>
      <c r="AF116" s="15"/>
    </row>
    <row r="117" spans="1:32" ht="13.5" customHeight="1">
      <c r="A117" s="9">
        <v>7</v>
      </c>
      <c r="B117" s="107">
        <v>45144</v>
      </c>
      <c r="C117" s="5" t="s">
        <v>1684</v>
      </c>
      <c r="D117" s="116" t="s">
        <v>1366</v>
      </c>
      <c r="E117" s="5" t="s">
        <v>1279</v>
      </c>
      <c r="F117" s="5" t="s">
        <v>1280</v>
      </c>
      <c r="G117" s="5" t="s">
        <v>168</v>
      </c>
      <c r="H117" s="9">
        <v>13</v>
      </c>
      <c r="I117" s="14" t="s">
        <v>1114</v>
      </c>
      <c r="J117" s="14" t="s">
        <v>1266</v>
      </c>
      <c r="K117" s="14" t="s">
        <v>1089</v>
      </c>
      <c r="L117" s="14" t="s">
        <v>1127</v>
      </c>
      <c r="M117" s="9" t="s">
        <v>1128</v>
      </c>
      <c r="N117" s="155"/>
      <c r="O117" s="15"/>
      <c r="P117" s="15"/>
      <c r="Q117" s="15"/>
      <c r="R117" s="15"/>
      <c r="S117" s="15"/>
      <c r="T117" s="15"/>
      <c r="U117" s="15"/>
      <c r="V117" s="15"/>
      <c r="W117" s="15"/>
      <c r="X117" s="15"/>
      <c r="Y117" s="15"/>
      <c r="Z117" s="15"/>
      <c r="AA117" s="15"/>
      <c r="AB117" s="15"/>
      <c r="AC117" s="15"/>
      <c r="AD117" s="15"/>
      <c r="AE117" s="15"/>
      <c r="AF117" s="15"/>
    </row>
    <row r="118" spans="1:32" ht="13.5" customHeight="1">
      <c r="A118" s="9">
        <v>6</v>
      </c>
      <c r="B118" s="107">
        <v>45144</v>
      </c>
      <c r="C118" s="5" t="s">
        <v>1684</v>
      </c>
      <c r="D118" s="116" t="s">
        <v>1793</v>
      </c>
      <c r="E118" s="5" t="s">
        <v>1224</v>
      </c>
      <c r="F118" s="5" t="s">
        <v>1225</v>
      </c>
      <c r="G118" s="125" t="s">
        <v>1786</v>
      </c>
      <c r="H118" s="9">
        <v>73</v>
      </c>
      <c r="I118" s="14" t="s">
        <v>1114</v>
      </c>
      <c r="J118" s="14" t="s">
        <v>1110</v>
      </c>
      <c r="K118" s="14" t="s">
        <v>1089</v>
      </c>
      <c r="L118" s="14" t="s">
        <v>1165</v>
      </c>
      <c r="M118" s="9"/>
      <c r="N118" s="155"/>
      <c r="O118" s="15"/>
      <c r="P118" s="15"/>
      <c r="Q118" s="15"/>
      <c r="R118" s="15"/>
      <c r="S118" s="15"/>
      <c r="T118" s="15"/>
      <c r="U118" s="15"/>
      <c r="V118" s="15"/>
      <c r="W118" s="15"/>
      <c r="X118" s="15"/>
      <c r="Y118" s="15"/>
      <c r="Z118" s="15"/>
      <c r="AA118" s="15"/>
      <c r="AB118" s="15"/>
      <c r="AC118" s="15"/>
      <c r="AD118" s="15"/>
      <c r="AE118" s="15"/>
      <c r="AF118" s="15"/>
    </row>
    <row r="119" spans="1:32" ht="13.5" customHeight="1">
      <c r="A119" s="9">
        <v>7</v>
      </c>
      <c r="B119" s="107">
        <v>45144</v>
      </c>
      <c r="C119" s="5" t="s">
        <v>1684</v>
      </c>
      <c r="D119" s="116" t="s">
        <v>1793</v>
      </c>
      <c r="E119" s="5" t="s">
        <v>1224</v>
      </c>
      <c r="F119" s="5" t="s">
        <v>1225</v>
      </c>
      <c r="G119" s="5" t="s">
        <v>953</v>
      </c>
      <c r="H119" s="9">
        <v>39</v>
      </c>
      <c r="I119" s="14" t="s">
        <v>1114</v>
      </c>
      <c r="J119" s="14" t="s">
        <v>1266</v>
      </c>
      <c r="K119" s="14" t="s">
        <v>1089</v>
      </c>
      <c r="L119" s="14" t="s">
        <v>1165</v>
      </c>
      <c r="M119" s="9"/>
      <c r="N119" s="155"/>
      <c r="O119" s="15"/>
      <c r="P119" s="15"/>
      <c r="Q119" s="15"/>
      <c r="R119" s="15"/>
      <c r="S119" s="15"/>
      <c r="T119" s="15"/>
      <c r="U119" s="15"/>
      <c r="V119" s="15"/>
      <c r="W119" s="15"/>
      <c r="X119" s="15"/>
      <c r="Y119" s="15"/>
      <c r="Z119" s="15"/>
      <c r="AA119" s="15"/>
      <c r="AB119" s="15"/>
      <c r="AC119" s="15"/>
      <c r="AD119" s="15"/>
      <c r="AE119" s="15"/>
      <c r="AF119" s="15"/>
    </row>
    <row r="120" spans="1:32" ht="13.5" customHeight="1">
      <c r="A120" s="9">
        <v>7</v>
      </c>
      <c r="B120" s="107">
        <v>45144</v>
      </c>
      <c r="C120" s="5" t="s">
        <v>1684</v>
      </c>
      <c r="D120" s="116" t="s">
        <v>1794</v>
      </c>
      <c r="E120" s="5" t="s">
        <v>1473</v>
      </c>
      <c r="F120" s="5" t="s">
        <v>1421</v>
      </c>
      <c r="G120" s="5" t="s">
        <v>233</v>
      </c>
      <c r="H120" s="9">
        <v>20</v>
      </c>
      <c r="I120" s="14" t="s">
        <v>1114</v>
      </c>
      <c r="J120" s="14" t="s">
        <v>1266</v>
      </c>
      <c r="K120" s="14" t="s">
        <v>1089</v>
      </c>
      <c r="L120" s="14" t="s">
        <v>1119</v>
      </c>
      <c r="M120" s="9"/>
      <c r="N120" s="155"/>
      <c r="O120" s="15"/>
      <c r="P120" s="15"/>
      <c r="Q120" s="15"/>
      <c r="R120" s="15"/>
      <c r="S120" s="15"/>
      <c r="T120" s="15"/>
      <c r="U120" s="15"/>
      <c r="V120" s="15"/>
      <c r="W120" s="15"/>
      <c r="X120" s="15"/>
      <c r="Y120" s="15"/>
      <c r="Z120" s="15"/>
      <c r="AA120" s="15"/>
      <c r="AB120" s="15"/>
      <c r="AC120" s="15"/>
      <c r="AD120" s="15"/>
      <c r="AE120" s="15"/>
      <c r="AF120" s="15"/>
    </row>
    <row r="121" spans="1:32" ht="13.5" customHeight="1">
      <c r="A121" s="9">
        <v>6</v>
      </c>
      <c r="B121" s="107">
        <v>45144</v>
      </c>
      <c r="C121" s="5" t="s">
        <v>1684</v>
      </c>
      <c r="D121" s="116" t="s">
        <v>1794</v>
      </c>
      <c r="E121" s="5" t="s">
        <v>1473</v>
      </c>
      <c r="F121" s="5" t="s">
        <v>1421</v>
      </c>
      <c r="G121" s="125" t="s">
        <v>920</v>
      </c>
      <c r="H121" s="9">
        <v>39</v>
      </c>
      <c r="I121" s="14" t="s">
        <v>1114</v>
      </c>
      <c r="J121" s="14" t="s">
        <v>1110</v>
      </c>
      <c r="K121" s="14" t="s">
        <v>1089</v>
      </c>
      <c r="L121" s="14" t="s">
        <v>1119</v>
      </c>
      <c r="M121" s="9"/>
      <c r="N121" s="155"/>
      <c r="O121" s="15"/>
      <c r="P121" s="15"/>
      <c r="Q121" s="15"/>
      <c r="R121" s="15"/>
      <c r="S121" s="15"/>
      <c r="T121" s="15"/>
      <c r="U121" s="15"/>
      <c r="V121" s="15"/>
      <c r="W121" s="15"/>
      <c r="X121" s="15"/>
      <c r="Y121" s="15"/>
      <c r="Z121" s="15"/>
      <c r="AA121" s="15"/>
      <c r="AB121" s="15"/>
      <c r="AC121" s="15"/>
      <c r="AD121" s="15"/>
      <c r="AE121" s="15"/>
      <c r="AF121" s="15"/>
    </row>
    <row r="122" spans="1:32" ht="13.5" customHeight="1">
      <c r="A122" s="9">
        <v>7</v>
      </c>
      <c r="B122" s="107">
        <v>45144</v>
      </c>
      <c r="C122" s="5" t="s">
        <v>1684</v>
      </c>
      <c r="D122" s="116" t="s">
        <v>1794</v>
      </c>
      <c r="E122" s="5" t="s">
        <v>1192</v>
      </c>
      <c r="F122" s="5" t="s">
        <v>1193</v>
      </c>
      <c r="G122" s="5" t="s">
        <v>290</v>
      </c>
      <c r="H122" s="9">
        <v>22</v>
      </c>
      <c r="I122" s="14" t="s">
        <v>1114</v>
      </c>
      <c r="J122" s="14" t="s">
        <v>1266</v>
      </c>
      <c r="K122" s="14" t="s">
        <v>1089</v>
      </c>
      <c r="L122" s="14" t="s">
        <v>1090</v>
      </c>
      <c r="M122" s="9"/>
      <c r="N122" s="155"/>
      <c r="O122" s="15"/>
      <c r="P122" s="15"/>
      <c r="Q122" s="15"/>
      <c r="R122" s="15"/>
      <c r="S122" s="15"/>
      <c r="T122" s="15"/>
      <c r="U122" s="15"/>
      <c r="V122" s="15"/>
      <c r="W122" s="15"/>
      <c r="X122" s="15"/>
      <c r="Y122" s="15"/>
      <c r="Z122" s="15"/>
      <c r="AA122" s="15"/>
      <c r="AB122" s="15"/>
      <c r="AC122" s="15"/>
      <c r="AD122" s="15"/>
      <c r="AE122" s="15"/>
      <c r="AF122" s="15"/>
    </row>
    <row r="123" spans="1:32" ht="13.5" customHeight="1">
      <c r="A123" s="9">
        <v>6</v>
      </c>
      <c r="B123" s="107">
        <v>45144</v>
      </c>
      <c r="C123" s="5" t="s">
        <v>1684</v>
      </c>
      <c r="D123" s="116" t="s">
        <v>1765</v>
      </c>
      <c r="E123" s="5" t="s">
        <v>1192</v>
      </c>
      <c r="F123" s="5" t="s">
        <v>1193</v>
      </c>
      <c r="G123" s="5" t="s">
        <v>185</v>
      </c>
      <c r="H123" s="9">
        <v>23</v>
      </c>
      <c r="I123" s="14" t="s">
        <v>1114</v>
      </c>
      <c r="J123" s="14" t="s">
        <v>1110</v>
      </c>
      <c r="K123" s="14" t="s">
        <v>1089</v>
      </c>
      <c r="L123" s="14" t="s">
        <v>1090</v>
      </c>
      <c r="M123" s="9"/>
      <c r="N123" s="155"/>
      <c r="O123" s="15"/>
      <c r="P123" s="15"/>
      <c r="Q123" s="15"/>
      <c r="R123" s="15"/>
      <c r="S123" s="15"/>
      <c r="T123" s="15"/>
      <c r="U123" s="15"/>
      <c r="V123" s="15"/>
      <c r="W123" s="15"/>
      <c r="X123" s="15"/>
      <c r="Y123" s="15"/>
      <c r="Z123" s="15"/>
      <c r="AA123" s="15"/>
      <c r="AB123" s="15"/>
      <c r="AC123" s="15"/>
      <c r="AD123" s="15"/>
      <c r="AE123" s="15"/>
      <c r="AF123" s="15"/>
    </row>
    <row r="124" spans="1:32" ht="13.5" customHeight="1">
      <c r="A124" s="9">
        <v>7</v>
      </c>
      <c r="B124" s="107">
        <v>45144</v>
      </c>
      <c r="C124" s="5" t="s">
        <v>1684</v>
      </c>
      <c r="D124" s="116" t="s">
        <v>1765</v>
      </c>
      <c r="E124" s="5" t="s">
        <v>1347</v>
      </c>
      <c r="F124" s="5" t="s">
        <v>1348</v>
      </c>
      <c r="G124" s="125" t="s">
        <v>1785</v>
      </c>
      <c r="H124" s="9">
        <v>66</v>
      </c>
      <c r="I124" s="14" t="s">
        <v>1114</v>
      </c>
      <c r="J124" s="14" t="s">
        <v>1266</v>
      </c>
      <c r="K124" s="14" t="s">
        <v>1089</v>
      </c>
      <c r="L124" s="14" t="s">
        <v>1119</v>
      </c>
      <c r="M124" s="9"/>
      <c r="N124" s="155"/>
      <c r="O124" s="15"/>
      <c r="P124" s="15"/>
      <c r="Q124" s="15"/>
      <c r="R124" s="15"/>
      <c r="S124" s="15"/>
      <c r="T124" s="15"/>
      <c r="U124" s="15"/>
      <c r="V124" s="15"/>
      <c r="W124" s="15"/>
      <c r="X124" s="15"/>
      <c r="Y124" s="15"/>
      <c r="Z124" s="15"/>
      <c r="AA124" s="15"/>
      <c r="AB124" s="15"/>
      <c r="AC124" s="15"/>
      <c r="AD124" s="15"/>
      <c r="AE124" s="15"/>
      <c r="AF124" s="15"/>
    </row>
    <row r="125" spans="1:32" ht="13.5" customHeight="1">
      <c r="A125" s="9">
        <v>6</v>
      </c>
      <c r="B125" s="107">
        <v>45144</v>
      </c>
      <c r="C125" s="5" t="s">
        <v>1684</v>
      </c>
      <c r="D125" s="116" t="s">
        <v>1765</v>
      </c>
      <c r="E125" s="5" t="s">
        <v>1347</v>
      </c>
      <c r="F125" s="5" t="s">
        <v>1348</v>
      </c>
      <c r="G125" s="125" t="s">
        <v>1783</v>
      </c>
      <c r="H125" s="9">
        <v>71</v>
      </c>
      <c r="I125" s="14" t="s">
        <v>1114</v>
      </c>
      <c r="J125" s="14" t="s">
        <v>1110</v>
      </c>
      <c r="K125" s="14" t="s">
        <v>1089</v>
      </c>
      <c r="L125" s="14" t="s">
        <v>1119</v>
      </c>
      <c r="M125" s="9"/>
      <c r="N125" s="156"/>
      <c r="O125" s="15"/>
      <c r="P125" s="15"/>
      <c r="Q125" s="15"/>
      <c r="R125" s="15"/>
      <c r="S125" s="15"/>
      <c r="T125" s="15"/>
      <c r="U125" s="15"/>
      <c r="V125" s="15"/>
      <c r="W125" s="15"/>
      <c r="X125" s="15"/>
      <c r="Y125" s="15"/>
      <c r="Z125" s="15"/>
      <c r="AA125" s="15"/>
      <c r="AB125" s="15"/>
      <c r="AC125" s="15"/>
      <c r="AD125" s="15"/>
      <c r="AE125" s="15"/>
      <c r="AF125" s="15"/>
    </row>
    <row r="126" spans="1:32">
      <c r="A126" s="111" t="s">
        <v>1077</v>
      </c>
      <c r="B126" s="112" t="s">
        <v>1078</v>
      </c>
      <c r="C126" s="113" t="s">
        <v>1079</v>
      </c>
      <c r="D126" s="114" t="s">
        <v>1080</v>
      </c>
      <c r="E126" s="131" t="s">
        <v>1686</v>
      </c>
      <c r="F126" s="113" t="s">
        <v>1081</v>
      </c>
      <c r="G126" s="113" t="s">
        <v>1813</v>
      </c>
      <c r="H126" s="115" t="s">
        <v>1082</v>
      </c>
      <c r="I126" s="114" t="s">
        <v>1083</v>
      </c>
      <c r="J126" s="114" t="s">
        <v>1084</v>
      </c>
      <c r="K126" s="114" t="s">
        <v>1085</v>
      </c>
      <c r="L126" s="114" t="s">
        <v>1680</v>
      </c>
      <c r="M126" s="114" t="s">
        <v>1086</v>
      </c>
      <c r="N126" s="114" t="s">
        <v>1087</v>
      </c>
      <c r="O126" s="13"/>
      <c r="P126" s="13"/>
      <c r="Q126" s="13"/>
      <c r="R126" s="13"/>
      <c r="S126" s="13"/>
      <c r="T126" s="13"/>
      <c r="U126" s="13"/>
      <c r="V126" s="13"/>
      <c r="W126" s="13"/>
      <c r="X126" s="13"/>
      <c r="Y126" s="13"/>
      <c r="Z126" s="13"/>
      <c r="AA126" s="13"/>
      <c r="AB126" s="13"/>
      <c r="AC126" s="13"/>
    </row>
    <row r="127" spans="1:32" ht="13.5" customHeight="1">
      <c r="A127" s="9">
        <v>7</v>
      </c>
      <c r="B127" s="107">
        <v>45144</v>
      </c>
      <c r="C127" s="5" t="s">
        <v>1683</v>
      </c>
      <c r="D127" s="116" t="s">
        <v>1794</v>
      </c>
      <c r="E127" s="5" t="s">
        <v>1340</v>
      </c>
      <c r="F127" s="5" t="s">
        <v>1187</v>
      </c>
      <c r="G127" s="125" t="s">
        <v>1786</v>
      </c>
      <c r="H127" s="9">
        <v>80</v>
      </c>
      <c r="I127" s="14" t="s">
        <v>1114</v>
      </c>
      <c r="J127" s="14" t="s">
        <v>1266</v>
      </c>
      <c r="K127" s="14" t="s">
        <v>1089</v>
      </c>
      <c r="L127" s="14" t="s">
        <v>1127</v>
      </c>
      <c r="M127" s="9" t="s">
        <v>1120</v>
      </c>
      <c r="N127" s="154" t="s">
        <v>36</v>
      </c>
      <c r="O127" s="15"/>
      <c r="P127" s="15"/>
      <c r="Q127" s="15"/>
      <c r="R127" s="15"/>
      <c r="S127" s="15"/>
      <c r="T127" s="15"/>
      <c r="U127" s="15"/>
      <c r="V127" s="15"/>
      <c r="W127" s="15"/>
      <c r="X127" s="15"/>
      <c r="Y127" s="15"/>
      <c r="Z127" s="15"/>
      <c r="AA127" s="15"/>
      <c r="AB127" s="15"/>
      <c r="AC127" s="15"/>
      <c r="AD127" s="15"/>
      <c r="AE127" s="15"/>
      <c r="AF127" s="15"/>
    </row>
    <row r="128" spans="1:32" ht="13.5" customHeight="1">
      <c r="A128" s="9">
        <v>7</v>
      </c>
      <c r="B128" s="107">
        <v>45144</v>
      </c>
      <c r="C128" s="5" t="s">
        <v>1683</v>
      </c>
      <c r="D128" s="116" t="s">
        <v>1793</v>
      </c>
      <c r="E128" s="5" t="s">
        <v>1305</v>
      </c>
      <c r="F128" s="5" t="s">
        <v>1306</v>
      </c>
      <c r="G128" s="125" t="s">
        <v>203</v>
      </c>
      <c r="H128" s="9">
        <v>20</v>
      </c>
      <c r="I128" s="14" t="s">
        <v>1114</v>
      </c>
      <c r="J128" s="14" t="s">
        <v>1266</v>
      </c>
      <c r="K128" s="14" t="s">
        <v>1089</v>
      </c>
      <c r="L128" s="14" t="s">
        <v>1165</v>
      </c>
      <c r="M128" s="9"/>
      <c r="N128" s="155"/>
      <c r="O128" s="15"/>
      <c r="P128" s="15"/>
      <c r="Q128" s="15"/>
      <c r="R128" s="15"/>
      <c r="S128" s="15"/>
      <c r="T128" s="15"/>
      <c r="U128" s="15"/>
      <c r="V128" s="15"/>
      <c r="W128" s="15"/>
      <c r="X128" s="15"/>
      <c r="Y128" s="15"/>
      <c r="Z128" s="15"/>
      <c r="AA128" s="15"/>
      <c r="AB128" s="15"/>
      <c r="AC128" s="15"/>
      <c r="AD128" s="15"/>
      <c r="AE128" s="15"/>
      <c r="AF128" s="15"/>
    </row>
    <row r="129" spans="1:32" ht="13.5" customHeight="1">
      <c r="A129" s="9">
        <v>6</v>
      </c>
      <c r="B129" s="107">
        <v>45144</v>
      </c>
      <c r="C129" s="5" t="s">
        <v>1683</v>
      </c>
      <c r="D129" s="116" t="s">
        <v>1793</v>
      </c>
      <c r="E129" s="5" t="s">
        <v>1305</v>
      </c>
      <c r="F129" s="5" t="s">
        <v>1306</v>
      </c>
      <c r="G129" s="125" t="s">
        <v>1788</v>
      </c>
      <c r="H129" s="9">
        <v>93</v>
      </c>
      <c r="I129" s="14" t="s">
        <v>1114</v>
      </c>
      <c r="J129" s="14" t="s">
        <v>1110</v>
      </c>
      <c r="K129" s="14" t="s">
        <v>1089</v>
      </c>
      <c r="L129" s="14" t="s">
        <v>1165</v>
      </c>
      <c r="M129" s="9"/>
      <c r="N129" s="155"/>
      <c r="O129" s="15"/>
      <c r="P129" s="15"/>
      <c r="Q129" s="15"/>
      <c r="R129" s="15"/>
      <c r="S129" s="15"/>
      <c r="T129" s="15"/>
      <c r="U129" s="15"/>
      <c r="V129" s="15"/>
      <c r="W129" s="15"/>
      <c r="X129" s="15"/>
      <c r="Y129" s="15"/>
      <c r="Z129" s="15"/>
      <c r="AA129" s="15"/>
      <c r="AB129" s="15"/>
      <c r="AC129" s="15"/>
      <c r="AD129" s="15"/>
      <c r="AE129" s="15"/>
      <c r="AF129" s="15"/>
    </row>
    <row r="130" spans="1:32" ht="13.5" customHeight="1">
      <c r="A130" s="9">
        <v>7</v>
      </c>
      <c r="B130" s="107">
        <v>45144</v>
      </c>
      <c r="C130" s="5" t="s">
        <v>1683</v>
      </c>
      <c r="D130" s="116" t="s">
        <v>1765</v>
      </c>
      <c r="E130" s="5" t="s">
        <v>1309</v>
      </c>
      <c r="F130" s="5" t="s">
        <v>1072</v>
      </c>
      <c r="G130" s="5" t="s">
        <v>234</v>
      </c>
      <c r="H130" s="9">
        <v>26</v>
      </c>
      <c r="I130" s="14" t="s">
        <v>1114</v>
      </c>
      <c r="J130" s="14" t="s">
        <v>1266</v>
      </c>
      <c r="K130" s="14" t="s">
        <v>1089</v>
      </c>
      <c r="L130" s="14" t="s">
        <v>1108</v>
      </c>
      <c r="M130" s="9"/>
      <c r="N130" s="155"/>
      <c r="O130" s="15"/>
      <c r="P130" s="15"/>
      <c r="Q130" s="15"/>
      <c r="R130" s="15"/>
      <c r="S130" s="15"/>
      <c r="T130" s="15"/>
      <c r="U130" s="15"/>
      <c r="V130" s="15"/>
      <c r="W130" s="15"/>
      <c r="X130" s="15"/>
      <c r="Y130" s="15"/>
      <c r="Z130" s="15"/>
      <c r="AA130" s="15"/>
      <c r="AB130" s="15"/>
      <c r="AC130" s="15"/>
      <c r="AD130" s="15"/>
      <c r="AE130" s="15"/>
      <c r="AF130" s="15"/>
    </row>
    <row r="131" spans="1:32" ht="13.5" customHeight="1">
      <c r="A131" s="9">
        <v>6</v>
      </c>
      <c r="B131" s="107">
        <v>45144</v>
      </c>
      <c r="C131" s="5" t="s">
        <v>1683</v>
      </c>
      <c r="D131" s="116" t="s">
        <v>1765</v>
      </c>
      <c r="E131" s="5" t="s">
        <v>1309</v>
      </c>
      <c r="F131" s="5" t="s">
        <v>1072</v>
      </c>
      <c r="G131" s="125" t="s">
        <v>1789</v>
      </c>
      <c r="H131" s="9">
        <v>83</v>
      </c>
      <c r="I131" s="14" t="s">
        <v>1114</v>
      </c>
      <c r="J131" s="14" t="s">
        <v>1110</v>
      </c>
      <c r="K131" s="14" t="s">
        <v>1089</v>
      </c>
      <c r="L131" s="14" t="s">
        <v>1108</v>
      </c>
      <c r="M131" s="9"/>
      <c r="N131" s="155"/>
      <c r="O131" s="15"/>
      <c r="P131" s="15"/>
      <c r="Q131" s="15"/>
      <c r="R131" s="15"/>
      <c r="S131" s="15"/>
      <c r="T131" s="15"/>
      <c r="U131" s="15"/>
      <c r="V131" s="15"/>
      <c r="W131" s="15"/>
      <c r="X131" s="15"/>
      <c r="Y131" s="15"/>
      <c r="Z131" s="15"/>
      <c r="AA131" s="15"/>
      <c r="AB131" s="15"/>
      <c r="AC131" s="15"/>
      <c r="AD131" s="15"/>
      <c r="AE131" s="15"/>
      <c r="AF131" s="15"/>
    </row>
    <row r="132" spans="1:32" ht="13.5" customHeight="1">
      <c r="A132" s="9">
        <v>7</v>
      </c>
      <c r="B132" s="107">
        <v>45144</v>
      </c>
      <c r="C132" s="5" t="s">
        <v>1683</v>
      </c>
      <c r="D132" s="116" t="s">
        <v>1794</v>
      </c>
      <c r="E132" s="5" t="s">
        <v>1399</v>
      </c>
      <c r="F132" s="5" t="s">
        <v>1130</v>
      </c>
      <c r="G132" s="5" t="s">
        <v>271</v>
      </c>
      <c r="H132" s="9">
        <v>63</v>
      </c>
      <c r="I132" s="14" t="s">
        <v>1114</v>
      </c>
      <c r="J132" s="14" t="s">
        <v>1250</v>
      </c>
      <c r="K132" s="14" t="s">
        <v>1089</v>
      </c>
      <c r="L132" s="14" t="s">
        <v>1090</v>
      </c>
      <c r="M132" s="9"/>
      <c r="N132" s="155"/>
      <c r="O132" s="15"/>
      <c r="P132" s="15"/>
      <c r="Q132" s="15"/>
      <c r="R132" s="15"/>
      <c r="S132" s="15"/>
      <c r="T132" s="15"/>
      <c r="U132" s="15"/>
      <c r="V132" s="15"/>
      <c r="W132" s="15"/>
      <c r="X132" s="15"/>
      <c r="Y132" s="15"/>
      <c r="Z132" s="15"/>
      <c r="AA132" s="15"/>
      <c r="AB132" s="15"/>
      <c r="AC132" s="15"/>
      <c r="AD132" s="15"/>
      <c r="AE132" s="15"/>
      <c r="AF132" s="15"/>
    </row>
    <row r="133" spans="1:32" ht="13.5" customHeight="1">
      <c r="A133" s="9">
        <v>7</v>
      </c>
      <c r="B133" s="107">
        <v>45144</v>
      </c>
      <c r="C133" s="5" t="s">
        <v>1683</v>
      </c>
      <c r="D133" s="116" t="s">
        <v>1366</v>
      </c>
      <c r="E133" s="5" t="s">
        <v>1513</v>
      </c>
      <c r="F133" s="5" t="s">
        <v>1230</v>
      </c>
      <c r="G133" s="125" t="s">
        <v>1790</v>
      </c>
      <c r="H133" s="141">
        <v>100</v>
      </c>
      <c r="I133" s="14" t="s">
        <v>1114</v>
      </c>
      <c r="J133" s="14" t="s">
        <v>1250</v>
      </c>
      <c r="K133" s="14" t="s">
        <v>1089</v>
      </c>
      <c r="L133" s="14" t="s">
        <v>1172</v>
      </c>
      <c r="M133" s="9"/>
      <c r="N133" s="155"/>
      <c r="O133" s="15"/>
      <c r="P133" s="15"/>
      <c r="Q133" s="15"/>
      <c r="R133" s="15"/>
      <c r="S133" s="15"/>
      <c r="T133" s="15"/>
      <c r="U133" s="15"/>
      <c r="V133" s="15"/>
      <c r="W133" s="15"/>
      <c r="X133" s="15"/>
      <c r="Y133" s="15"/>
      <c r="Z133" s="15"/>
      <c r="AA133" s="15"/>
      <c r="AB133" s="15"/>
      <c r="AC133" s="15"/>
      <c r="AD133" s="15"/>
      <c r="AE133" s="15"/>
      <c r="AF133" s="15"/>
    </row>
    <row r="134" spans="1:32" ht="13.5" customHeight="1">
      <c r="A134" s="9">
        <v>7</v>
      </c>
      <c r="B134" s="107">
        <v>45144</v>
      </c>
      <c r="C134" s="5" t="s">
        <v>1683</v>
      </c>
      <c r="D134" s="116" t="s">
        <v>1366</v>
      </c>
      <c r="E134" s="5" t="s">
        <v>1251</v>
      </c>
      <c r="F134" s="5" t="s">
        <v>1252</v>
      </c>
      <c r="G134" s="5" t="s">
        <v>654</v>
      </c>
      <c r="H134" s="9">
        <v>13</v>
      </c>
      <c r="I134" s="14" t="s">
        <v>1114</v>
      </c>
      <c r="J134" s="14" t="s">
        <v>1266</v>
      </c>
      <c r="K134" s="14" t="s">
        <v>1089</v>
      </c>
      <c r="L134" s="14" t="s">
        <v>1127</v>
      </c>
      <c r="M134" s="9" t="s">
        <v>1128</v>
      </c>
      <c r="N134" s="155"/>
      <c r="O134" s="15"/>
      <c r="P134" s="15"/>
      <c r="Q134" s="15"/>
      <c r="R134" s="15"/>
      <c r="S134" s="15"/>
      <c r="T134" s="15"/>
      <c r="U134" s="15"/>
      <c r="V134" s="15"/>
      <c r="W134" s="15"/>
      <c r="X134" s="15"/>
      <c r="Y134" s="15"/>
      <c r="Z134" s="15"/>
      <c r="AA134" s="15"/>
      <c r="AB134" s="15"/>
      <c r="AC134" s="15"/>
      <c r="AD134" s="15"/>
      <c r="AE134" s="15"/>
      <c r="AF134" s="15"/>
    </row>
    <row r="135" spans="1:32" ht="13.5" customHeight="1">
      <c r="A135" s="9">
        <v>6</v>
      </c>
      <c r="B135" s="107">
        <v>45144</v>
      </c>
      <c r="C135" s="5" t="s">
        <v>1683</v>
      </c>
      <c r="D135" s="116" t="s">
        <v>1366</v>
      </c>
      <c r="E135" s="5" t="s">
        <v>1251</v>
      </c>
      <c r="F135" s="5" t="s">
        <v>1252</v>
      </c>
      <c r="G135" s="125" t="s">
        <v>1806</v>
      </c>
      <c r="H135" s="9">
        <v>79</v>
      </c>
      <c r="I135" s="14" t="s">
        <v>1114</v>
      </c>
      <c r="J135" s="14" t="s">
        <v>1110</v>
      </c>
      <c r="K135" s="14" t="s">
        <v>1089</v>
      </c>
      <c r="L135" s="14" t="s">
        <v>1127</v>
      </c>
      <c r="M135" s="9" t="s">
        <v>1128</v>
      </c>
      <c r="N135" s="156"/>
      <c r="O135" s="15"/>
      <c r="P135" s="15"/>
      <c r="Q135" s="15"/>
      <c r="R135" s="15"/>
      <c r="S135" s="15"/>
      <c r="T135" s="15"/>
      <c r="U135" s="15"/>
      <c r="V135" s="15"/>
      <c r="W135" s="15"/>
      <c r="X135" s="15"/>
      <c r="Y135" s="15"/>
      <c r="Z135" s="15"/>
      <c r="AA135" s="15"/>
      <c r="AB135" s="15"/>
      <c r="AC135" s="15"/>
      <c r="AD135" s="15"/>
      <c r="AE135" s="15"/>
      <c r="AF135" s="15"/>
    </row>
    <row r="136" spans="1:32">
      <c r="A136" s="111" t="s">
        <v>1077</v>
      </c>
      <c r="B136" s="112" t="s">
        <v>1078</v>
      </c>
      <c r="C136" s="113" t="s">
        <v>1079</v>
      </c>
      <c r="D136" s="114" t="s">
        <v>1080</v>
      </c>
      <c r="E136" s="131" t="s">
        <v>1686</v>
      </c>
      <c r="F136" s="113" t="s">
        <v>1081</v>
      </c>
      <c r="G136" s="113" t="s">
        <v>1813</v>
      </c>
      <c r="H136" s="115" t="s">
        <v>1082</v>
      </c>
      <c r="I136" s="114" t="s">
        <v>1083</v>
      </c>
      <c r="J136" s="114" t="s">
        <v>1084</v>
      </c>
      <c r="K136" s="114" t="s">
        <v>1085</v>
      </c>
      <c r="L136" s="114" t="s">
        <v>1680</v>
      </c>
      <c r="M136" s="114" t="s">
        <v>1086</v>
      </c>
      <c r="N136" s="114" t="s">
        <v>1087</v>
      </c>
      <c r="O136" s="13"/>
      <c r="P136" s="13"/>
      <c r="Q136" s="13"/>
      <c r="R136" s="13"/>
      <c r="S136" s="13"/>
      <c r="T136" s="13"/>
      <c r="U136" s="13"/>
      <c r="V136" s="13"/>
      <c r="W136" s="13"/>
      <c r="X136" s="13"/>
      <c r="Y136" s="13"/>
      <c r="Z136" s="13"/>
      <c r="AA136" s="13"/>
      <c r="AB136" s="13"/>
      <c r="AC136" s="13"/>
    </row>
    <row r="137" spans="1:32" ht="13.5" customHeight="1">
      <c r="A137" s="9">
        <v>7</v>
      </c>
      <c r="B137" s="107">
        <v>45144</v>
      </c>
      <c r="C137" s="5" t="s">
        <v>1682</v>
      </c>
      <c r="D137" s="116" t="s">
        <v>1366</v>
      </c>
      <c r="E137" s="5" t="s">
        <v>1292</v>
      </c>
      <c r="F137" s="5" t="s">
        <v>1293</v>
      </c>
      <c r="G137" s="125" t="s">
        <v>1787</v>
      </c>
      <c r="H137" s="9">
        <v>34</v>
      </c>
      <c r="I137" s="14" t="s">
        <v>1114</v>
      </c>
      <c r="J137" s="14" t="s">
        <v>1266</v>
      </c>
      <c r="K137" s="14" t="s">
        <v>1089</v>
      </c>
      <c r="L137" s="14" t="s">
        <v>1119</v>
      </c>
      <c r="M137" s="9"/>
      <c r="N137" s="154" t="s">
        <v>36</v>
      </c>
      <c r="O137" s="15"/>
      <c r="P137" s="15"/>
      <c r="Q137" s="15"/>
      <c r="R137" s="15"/>
      <c r="S137" s="15"/>
      <c r="T137" s="15"/>
      <c r="U137" s="15"/>
      <c r="V137" s="15"/>
      <c r="W137" s="15"/>
      <c r="X137" s="15"/>
      <c r="Y137" s="15"/>
      <c r="Z137" s="15"/>
      <c r="AA137" s="15"/>
      <c r="AB137" s="15"/>
      <c r="AC137" s="15"/>
      <c r="AD137" s="15"/>
      <c r="AE137" s="15"/>
      <c r="AF137" s="15"/>
    </row>
    <row r="138" spans="1:32" ht="13.5" customHeight="1">
      <c r="A138" s="9">
        <v>6</v>
      </c>
      <c r="B138" s="107">
        <v>45144</v>
      </c>
      <c r="C138" s="5" t="s">
        <v>1682</v>
      </c>
      <c r="D138" s="116" t="s">
        <v>1366</v>
      </c>
      <c r="E138" s="5" t="s">
        <v>1292</v>
      </c>
      <c r="F138" s="5" t="s">
        <v>1293</v>
      </c>
      <c r="G138" s="125" t="s">
        <v>1791</v>
      </c>
      <c r="H138" s="9">
        <v>68</v>
      </c>
      <c r="I138" s="14" t="s">
        <v>1114</v>
      </c>
      <c r="J138" s="14" t="s">
        <v>1110</v>
      </c>
      <c r="K138" s="14" t="s">
        <v>1089</v>
      </c>
      <c r="L138" s="14" t="s">
        <v>1119</v>
      </c>
      <c r="M138" s="9"/>
      <c r="N138" s="155"/>
      <c r="O138" s="15"/>
      <c r="P138" s="15"/>
      <c r="Q138" s="15"/>
      <c r="R138" s="15"/>
      <c r="S138" s="15"/>
      <c r="T138" s="15"/>
      <c r="U138" s="15"/>
      <c r="V138" s="15"/>
      <c r="W138" s="15"/>
      <c r="X138" s="15"/>
      <c r="Y138" s="15"/>
      <c r="Z138" s="15"/>
      <c r="AA138" s="15"/>
      <c r="AB138" s="15"/>
      <c r="AC138" s="15"/>
      <c r="AD138" s="15"/>
      <c r="AE138" s="15"/>
      <c r="AF138" s="15"/>
    </row>
    <row r="139" spans="1:32" ht="13.5" customHeight="1">
      <c r="A139" s="9">
        <v>7</v>
      </c>
      <c r="B139" s="107">
        <v>45144</v>
      </c>
      <c r="C139" s="5" t="s">
        <v>1682</v>
      </c>
      <c r="D139" s="116" t="s">
        <v>1104</v>
      </c>
      <c r="E139" s="5" t="s">
        <v>1178</v>
      </c>
      <c r="F139" s="5" t="s">
        <v>1179</v>
      </c>
      <c r="G139" s="5" t="s">
        <v>141</v>
      </c>
      <c r="H139" s="9">
        <v>51</v>
      </c>
      <c r="I139" s="14" t="s">
        <v>1114</v>
      </c>
      <c r="J139" s="14" t="s">
        <v>1250</v>
      </c>
      <c r="K139" s="14" t="s">
        <v>1089</v>
      </c>
      <c r="L139" s="14" t="s">
        <v>1143</v>
      </c>
      <c r="M139" s="9" t="s">
        <v>1128</v>
      </c>
      <c r="N139" s="155"/>
      <c r="O139" s="15"/>
      <c r="P139" s="15"/>
      <c r="Q139" s="15"/>
      <c r="R139" s="15"/>
      <c r="S139" s="15"/>
      <c r="T139" s="15"/>
      <c r="U139" s="15"/>
      <c r="V139" s="15"/>
      <c r="W139" s="15"/>
      <c r="X139" s="15"/>
      <c r="Y139" s="15"/>
      <c r="Z139" s="15"/>
      <c r="AA139" s="15"/>
      <c r="AB139" s="15"/>
      <c r="AC139" s="15"/>
      <c r="AD139" s="15"/>
      <c r="AE139" s="15"/>
      <c r="AF139" s="15"/>
    </row>
    <row r="140" spans="1:32" ht="13.5" customHeight="1">
      <c r="A140" s="9">
        <v>7</v>
      </c>
      <c r="B140" s="107">
        <v>45144</v>
      </c>
      <c r="C140" s="5" t="s">
        <v>1682</v>
      </c>
      <c r="D140" s="116" t="s">
        <v>1366</v>
      </c>
      <c r="E140" s="5" t="s">
        <v>1175</v>
      </c>
      <c r="F140" s="5" t="s">
        <v>1176</v>
      </c>
      <c r="G140" s="5" t="s">
        <v>1042</v>
      </c>
      <c r="H140" s="9">
        <v>59</v>
      </c>
      <c r="I140" s="14" t="s">
        <v>1114</v>
      </c>
      <c r="J140" s="14" t="s">
        <v>1266</v>
      </c>
      <c r="K140" s="14" t="s">
        <v>1089</v>
      </c>
      <c r="L140" s="14" t="s">
        <v>1172</v>
      </c>
      <c r="M140" s="9"/>
      <c r="N140" s="155"/>
      <c r="O140" s="15"/>
      <c r="P140" s="15"/>
      <c r="Q140" s="15"/>
      <c r="R140" s="15"/>
      <c r="S140" s="15"/>
      <c r="T140" s="15"/>
      <c r="U140" s="15"/>
      <c r="V140" s="15"/>
      <c r="W140" s="15"/>
      <c r="X140" s="15"/>
      <c r="Y140" s="15"/>
      <c r="Z140" s="15"/>
      <c r="AA140" s="15"/>
      <c r="AB140" s="15"/>
      <c r="AC140" s="15"/>
      <c r="AD140" s="15"/>
      <c r="AE140" s="15"/>
      <c r="AF140" s="15"/>
    </row>
    <row r="141" spans="1:32" ht="13.5" customHeight="1">
      <c r="A141" s="22">
        <v>6</v>
      </c>
      <c r="B141" s="107">
        <v>45144</v>
      </c>
      <c r="C141" s="5" t="s">
        <v>1682</v>
      </c>
      <c r="D141" s="116" t="s">
        <v>1366</v>
      </c>
      <c r="E141" s="5" t="s">
        <v>1175</v>
      </c>
      <c r="F141" s="5" t="s">
        <v>1176</v>
      </c>
      <c r="G141" s="5" t="s">
        <v>217</v>
      </c>
      <c r="H141" s="9">
        <v>32</v>
      </c>
      <c r="I141" s="14" t="s">
        <v>1114</v>
      </c>
      <c r="J141" s="14" t="s">
        <v>1110</v>
      </c>
      <c r="K141" s="14" t="s">
        <v>1089</v>
      </c>
      <c r="L141" s="14" t="s">
        <v>1172</v>
      </c>
      <c r="M141" s="9"/>
      <c r="N141" s="155"/>
      <c r="O141" s="15"/>
      <c r="P141" s="15"/>
      <c r="Q141" s="15"/>
      <c r="R141" s="15"/>
      <c r="S141" s="15"/>
      <c r="T141" s="15"/>
      <c r="U141" s="15"/>
      <c r="V141" s="15"/>
      <c r="W141" s="15"/>
      <c r="X141" s="15"/>
      <c r="Y141" s="15"/>
      <c r="Z141" s="15"/>
      <c r="AA141" s="15"/>
      <c r="AB141" s="15"/>
      <c r="AC141" s="15"/>
      <c r="AD141" s="15"/>
      <c r="AE141" s="15"/>
      <c r="AF141" s="15"/>
    </row>
    <row r="142" spans="1:32" ht="13.5" customHeight="1">
      <c r="A142" s="9">
        <v>7</v>
      </c>
      <c r="B142" s="107">
        <v>45144</v>
      </c>
      <c r="C142" s="5" t="s">
        <v>1682</v>
      </c>
      <c r="D142" s="116" t="s">
        <v>1765</v>
      </c>
      <c r="E142" s="5" t="s">
        <v>1334</v>
      </c>
      <c r="F142" s="5" t="s">
        <v>1335</v>
      </c>
      <c r="G142" s="5" t="s">
        <v>197</v>
      </c>
      <c r="H142" s="9">
        <v>25</v>
      </c>
      <c r="I142" s="14" t="s">
        <v>1114</v>
      </c>
      <c r="J142" s="14" t="s">
        <v>1250</v>
      </c>
      <c r="K142" s="14" t="s">
        <v>1089</v>
      </c>
      <c r="L142" s="14" t="s">
        <v>1143</v>
      </c>
      <c r="M142" s="9" t="s">
        <v>1128</v>
      </c>
      <c r="N142" s="155"/>
      <c r="O142" s="15"/>
      <c r="P142" s="15"/>
      <c r="Q142" s="15"/>
      <c r="R142" s="15"/>
      <c r="S142" s="15"/>
      <c r="T142" s="15"/>
      <c r="U142" s="15"/>
      <c r="V142" s="15"/>
      <c r="W142" s="15"/>
      <c r="X142" s="15"/>
      <c r="Y142" s="15"/>
      <c r="Z142" s="15"/>
      <c r="AA142" s="15"/>
      <c r="AB142" s="15"/>
      <c r="AC142" s="15"/>
      <c r="AD142" s="15"/>
      <c r="AE142" s="15"/>
      <c r="AF142" s="15"/>
    </row>
    <row r="143" spans="1:32" ht="13.5" customHeight="1">
      <c r="A143" s="9">
        <v>7</v>
      </c>
      <c r="B143" s="107">
        <v>45144</v>
      </c>
      <c r="C143" s="5" t="s">
        <v>1682</v>
      </c>
      <c r="D143" s="116" t="s">
        <v>1765</v>
      </c>
      <c r="E143" s="5" t="s">
        <v>1267</v>
      </c>
      <c r="F143" s="5" t="s">
        <v>1268</v>
      </c>
      <c r="G143" s="5" t="s">
        <v>215</v>
      </c>
      <c r="H143" s="9">
        <v>37</v>
      </c>
      <c r="I143" s="14" t="s">
        <v>1114</v>
      </c>
      <c r="J143" s="14" t="s">
        <v>1266</v>
      </c>
      <c r="K143" s="14" t="s">
        <v>1089</v>
      </c>
      <c r="L143" s="14" t="s">
        <v>1090</v>
      </c>
      <c r="M143" s="9"/>
      <c r="N143" s="155"/>
      <c r="O143" s="15"/>
      <c r="P143" s="15"/>
      <c r="Q143" s="15"/>
      <c r="R143" s="15"/>
      <c r="S143" s="15"/>
      <c r="T143" s="15"/>
      <c r="U143" s="15"/>
      <c r="V143" s="15"/>
      <c r="W143" s="15"/>
      <c r="X143" s="15"/>
      <c r="Y143" s="15"/>
      <c r="Z143" s="15"/>
      <c r="AA143" s="15"/>
      <c r="AB143" s="15"/>
      <c r="AC143" s="15"/>
      <c r="AD143" s="15"/>
      <c r="AE143" s="15"/>
      <c r="AF143" s="15"/>
    </row>
    <row r="144" spans="1:32" ht="13.5" customHeight="1">
      <c r="A144" s="9">
        <v>6</v>
      </c>
      <c r="B144" s="107">
        <v>45144</v>
      </c>
      <c r="C144" s="5" t="s">
        <v>1682</v>
      </c>
      <c r="D144" s="116" t="s">
        <v>1765</v>
      </c>
      <c r="E144" s="5" t="s">
        <v>1267</v>
      </c>
      <c r="F144" s="5" t="s">
        <v>1268</v>
      </c>
      <c r="G144" s="5" t="s">
        <v>162</v>
      </c>
      <c r="H144" s="9">
        <v>61</v>
      </c>
      <c r="I144" s="14" t="s">
        <v>1114</v>
      </c>
      <c r="J144" s="14" t="s">
        <v>1110</v>
      </c>
      <c r="K144" s="14" t="s">
        <v>1089</v>
      </c>
      <c r="L144" s="14"/>
      <c r="M144" s="9"/>
      <c r="N144" s="155"/>
      <c r="O144" s="15"/>
      <c r="P144" s="15"/>
      <c r="Q144" s="15"/>
      <c r="R144" s="15"/>
      <c r="S144" s="15"/>
      <c r="T144" s="15"/>
      <c r="U144" s="15"/>
      <c r="V144" s="15"/>
      <c r="W144" s="15"/>
      <c r="X144" s="15"/>
      <c r="Y144" s="15"/>
      <c r="Z144" s="15"/>
      <c r="AA144" s="15"/>
      <c r="AB144" s="15"/>
      <c r="AC144" s="15"/>
      <c r="AD144" s="15"/>
      <c r="AE144" s="15"/>
      <c r="AF144" s="15"/>
    </row>
    <row r="145" spans="1:32" ht="13.5" customHeight="1">
      <c r="A145" s="9">
        <v>7</v>
      </c>
      <c r="B145" s="107">
        <v>45144</v>
      </c>
      <c r="C145" s="5" t="s">
        <v>1682</v>
      </c>
      <c r="D145" s="116" t="s">
        <v>1793</v>
      </c>
      <c r="E145" s="5" t="s">
        <v>1385</v>
      </c>
      <c r="F145" s="5" t="s">
        <v>1386</v>
      </c>
      <c r="G145" s="5" t="s">
        <v>221</v>
      </c>
      <c r="H145" s="9">
        <v>22</v>
      </c>
      <c r="I145" s="14" t="s">
        <v>1114</v>
      </c>
      <c r="J145" s="14" t="s">
        <v>1266</v>
      </c>
      <c r="K145" s="14" t="s">
        <v>1089</v>
      </c>
      <c r="L145" s="14" t="s">
        <v>1108</v>
      </c>
      <c r="M145" s="9"/>
      <c r="N145" s="155"/>
      <c r="O145" s="15"/>
      <c r="P145" s="15"/>
      <c r="Q145" s="15"/>
      <c r="R145" s="15"/>
      <c r="S145" s="15"/>
      <c r="T145" s="15"/>
      <c r="U145" s="15"/>
      <c r="V145" s="15"/>
      <c r="W145" s="15"/>
      <c r="X145" s="15"/>
      <c r="Y145" s="15"/>
      <c r="Z145" s="15"/>
      <c r="AA145" s="15"/>
      <c r="AB145" s="15"/>
      <c r="AC145" s="15"/>
      <c r="AD145" s="15"/>
      <c r="AE145" s="15"/>
      <c r="AF145" s="15"/>
    </row>
    <row r="146" spans="1:32" ht="13.5" customHeight="1">
      <c r="A146" s="9">
        <v>6</v>
      </c>
      <c r="B146" s="107">
        <v>45144</v>
      </c>
      <c r="C146" s="5" t="s">
        <v>1682</v>
      </c>
      <c r="D146" s="116" t="s">
        <v>1793</v>
      </c>
      <c r="E146" s="5" t="s">
        <v>1385</v>
      </c>
      <c r="F146" s="5" t="s">
        <v>1386</v>
      </c>
      <c r="G146" s="5" t="s">
        <v>134</v>
      </c>
      <c r="H146" s="9">
        <v>83</v>
      </c>
      <c r="I146" s="14" t="s">
        <v>1114</v>
      </c>
      <c r="J146" s="14" t="s">
        <v>1110</v>
      </c>
      <c r="K146" s="14" t="s">
        <v>1089</v>
      </c>
      <c r="L146" s="14" t="s">
        <v>1108</v>
      </c>
      <c r="M146" s="9"/>
      <c r="N146" s="155"/>
      <c r="O146" s="15"/>
      <c r="P146" s="15"/>
      <c r="Q146" s="15"/>
      <c r="R146" s="15"/>
      <c r="S146" s="15"/>
      <c r="T146" s="15"/>
      <c r="U146" s="15"/>
      <c r="V146" s="15"/>
      <c r="W146" s="15"/>
      <c r="X146" s="15"/>
      <c r="Y146" s="15"/>
      <c r="Z146" s="15"/>
      <c r="AA146" s="15"/>
      <c r="AB146" s="15"/>
      <c r="AC146" s="15"/>
      <c r="AD146" s="15"/>
      <c r="AE146" s="15"/>
      <c r="AF146" s="15"/>
    </row>
    <row r="147" spans="1:32" ht="13.5" customHeight="1">
      <c r="A147" s="9">
        <v>7</v>
      </c>
      <c r="B147" s="107">
        <v>45144</v>
      </c>
      <c r="C147" s="5" t="s">
        <v>1682</v>
      </c>
      <c r="D147" s="116" t="s">
        <v>1133</v>
      </c>
      <c r="E147" s="5" t="s">
        <v>1197</v>
      </c>
      <c r="F147" s="5" t="s">
        <v>1457</v>
      </c>
      <c r="G147" s="5" t="s">
        <v>1766</v>
      </c>
      <c r="H147" s="9"/>
      <c r="I147" s="14" t="s">
        <v>1114</v>
      </c>
      <c r="J147" s="14" t="s">
        <v>1250</v>
      </c>
      <c r="K147" s="14" t="s">
        <v>1106</v>
      </c>
      <c r="L147" s="14" t="s">
        <v>1121</v>
      </c>
      <c r="M147" s="9"/>
      <c r="N147" s="155"/>
      <c r="O147" s="15"/>
      <c r="P147" s="15"/>
      <c r="Q147" s="15"/>
      <c r="R147" s="15"/>
      <c r="S147" s="15"/>
      <c r="T147" s="15"/>
      <c r="U147" s="15"/>
      <c r="V147" s="15"/>
      <c r="W147" s="15"/>
      <c r="X147" s="15"/>
      <c r="Y147" s="15"/>
      <c r="Z147" s="15"/>
      <c r="AA147" s="15"/>
      <c r="AB147" s="15"/>
      <c r="AC147" s="15"/>
      <c r="AD147" s="15"/>
      <c r="AE147" s="15"/>
      <c r="AF147" s="15"/>
    </row>
    <row r="148" spans="1:32" ht="13.5" customHeight="1">
      <c r="A148" s="9">
        <v>7</v>
      </c>
      <c r="B148" s="107">
        <v>45144</v>
      </c>
      <c r="C148" s="5" t="s">
        <v>1682</v>
      </c>
      <c r="D148" s="116" t="s">
        <v>1133</v>
      </c>
      <c r="E148" s="5" t="s">
        <v>1197</v>
      </c>
      <c r="F148" s="5" t="s">
        <v>1457</v>
      </c>
      <c r="G148" s="5" t="s">
        <v>228</v>
      </c>
      <c r="H148" s="9">
        <v>43</v>
      </c>
      <c r="I148" s="14" t="s">
        <v>1114</v>
      </c>
      <c r="J148" s="14" t="s">
        <v>1250</v>
      </c>
      <c r="K148" s="14" t="s">
        <v>1089</v>
      </c>
      <c r="L148" s="14" t="s">
        <v>1121</v>
      </c>
      <c r="M148" s="9"/>
      <c r="N148" s="155"/>
      <c r="O148" s="15"/>
      <c r="P148" s="15"/>
      <c r="Q148" s="15"/>
      <c r="R148" s="15"/>
      <c r="S148" s="15"/>
      <c r="T148" s="15"/>
      <c r="U148" s="15"/>
      <c r="V148" s="15"/>
      <c r="W148" s="15"/>
      <c r="X148" s="15"/>
      <c r="Y148" s="15"/>
      <c r="Z148" s="15"/>
      <c r="AA148" s="15"/>
      <c r="AB148" s="15"/>
      <c r="AC148" s="15"/>
      <c r="AD148" s="15"/>
      <c r="AE148" s="15"/>
      <c r="AF148" s="15"/>
    </row>
    <row r="149" spans="1:32" ht="13.5" customHeight="1">
      <c r="A149" s="9">
        <v>7</v>
      </c>
      <c r="B149" s="107">
        <v>45144</v>
      </c>
      <c r="C149" s="5" t="s">
        <v>1682</v>
      </c>
      <c r="D149" s="116" t="s">
        <v>1794</v>
      </c>
      <c r="E149" s="5" t="s">
        <v>1281</v>
      </c>
      <c r="F149" s="5" t="s">
        <v>1282</v>
      </c>
      <c r="G149" s="125" t="s">
        <v>1792</v>
      </c>
      <c r="H149" s="9">
        <v>71</v>
      </c>
      <c r="I149" s="14" t="s">
        <v>1114</v>
      </c>
      <c r="J149" s="14" t="s">
        <v>1266</v>
      </c>
      <c r="K149" s="14" t="s">
        <v>1089</v>
      </c>
      <c r="L149" s="14" t="s">
        <v>1127</v>
      </c>
      <c r="M149" s="9" t="s">
        <v>1128</v>
      </c>
      <c r="N149" s="155"/>
      <c r="O149" s="15"/>
      <c r="P149" s="15"/>
      <c r="Q149" s="15"/>
      <c r="R149" s="15"/>
      <c r="S149" s="15"/>
      <c r="T149" s="15"/>
      <c r="U149" s="15"/>
      <c r="V149" s="15"/>
      <c r="W149" s="15"/>
      <c r="X149" s="15"/>
      <c r="Y149" s="15"/>
      <c r="Z149" s="15"/>
      <c r="AA149" s="15"/>
      <c r="AB149" s="15"/>
      <c r="AC149" s="15"/>
      <c r="AD149" s="15"/>
      <c r="AE149" s="15"/>
      <c r="AF149" s="15"/>
    </row>
    <row r="150" spans="1:32" ht="13.5" customHeight="1">
      <c r="A150" s="9">
        <v>6</v>
      </c>
      <c r="B150" s="107">
        <v>45144</v>
      </c>
      <c r="C150" s="5" t="s">
        <v>1682</v>
      </c>
      <c r="D150" s="116" t="s">
        <v>1794</v>
      </c>
      <c r="E150" s="5" t="s">
        <v>1281</v>
      </c>
      <c r="F150" s="5" t="s">
        <v>1282</v>
      </c>
      <c r="G150" s="5" t="s">
        <v>56</v>
      </c>
      <c r="H150" s="9">
        <v>71</v>
      </c>
      <c r="I150" s="14" t="s">
        <v>1114</v>
      </c>
      <c r="J150" s="14" t="s">
        <v>1110</v>
      </c>
      <c r="K150" s="14" t="s">
        <v>1089</v>
      </c>
      <c r="L150" s="14" t="s">
        <v>1127</v>
      </c>
      <c r="M150" s="9" t="s">
        <v>1128</v>
      </c>
      <c r="N150" s="156"/>
      <c r="O150" s="15"/>
      <c r="P150" s="15"/>
      <c r="Q150" s="15"/>
      <c r="R150" s="15"/>
      <c r="S150" s="15"/>
      <c r="T150" s="15"/>
      <c r="U150" s="15"/>
      <c r="V150" s="15"/>
      <c r="W150" s="15"/>
      <c r="X150" s="15"/>
      <c r="Y150" s="15"/>
      <c r="Z150" s="15"/>
      <c r="AA150" s="15"/>
      <c r="AB150" s="15"/>
      <c r="AC150" s="15"/>
      <c r="AD150" s="15"/>
      <c r="AE150" s="15"/>
      <c r="AF150" s="15"/>
    </row>
    <row r="151" spans="1:32">
      <c r="A151" s="111" t="s">
        <v>1077</v>
      </c>
      <c r="B151" s="112" t="s">
        <v>1078</v>
      </c>
      <c r="C151" s="113" t="s">
        <v>1079</v>
      </c>
      <c r="D151" s="114" t="s">
        <v>1080</v>
      </c>
      <c r="E151" s="131" t="s">
        <v>1686</v>
      </c>
      <c r="F151" s="113" t="s">
        <v>1081</v>
      </c>
      <c r="G151" s="113" t="s">
        <v>1813</v>
      </c>
      <c r="H151" s="115" t="s">
        <v>1082</v>
      </c>
      <c r="I151" s="114" t="s">
        <v>1083</v>
      </c>
      <c r="J151" s="114" t="s">
        <v>1084</v>
      </c>
      <c r="K151" s="114" t="s">
        <v>1085</v>
      </c>
      <c r="L151" s="114" t="s">
        <v>1680</v>
      </c>
      <c r="M151" s="114" t="s">
        <v>1086</v>
      </c>
      <c r="N151" s="114" t="s">
        <v>1087</v>
      </c>
      <c r="O151" s="13"/>
      <c r="P151" s="13"/>
      <c r="Q151" s="13"/>
      <c r="R151" s="13"/>
      <c r="S151" s="13"/>
      <c r="T151" s="13"/>
      <c r="U151" s="13"/>
      <c r="V151" s="13"/>
      <c r="W151" s="13"/>
      <c r="X151" s="13"/>
      <c r="Y151" s="13"/>
      <c r="Z151" s="13"/>
      <c r="AA151" s="13"/>
      <c r="AB151" s="13"/>
      <c r="AC151" s="13"/>
    </row>
    <row r="152" spans="1:32" ht="13.5" customHeight="1">
      <c r="A152" s="9">
        <v>1</v>
      </c>
      <c r="B152" s="107">
        <v>45145</v>
      </c>
      <c r="C152" s="5" t="s">
        <v>1681</v>
      </c>
      <c r="D152" s="116" t="s">
        <v>1725</v>
      </c>
      <c r="E152" s="5" t="s">
        <v>1389</v>
      </c>
      <c r="F152" s="5" t="s">
        <v>1390</v>
      </c>
      <c r="G152" s="5" t="s">
        <v>1718</v>
      </c>
      <c r="H152" s="9">
        <v>30</v>
      </c>
      <c r="I152" s="14" t="s">
        <v>1114</v>
      </c>
      <c r="J152" s="14" t="s">
        <v>1122</v>
      </c>
      <c r="K152" s="14" t="s">
        <v>1089</v>
      </c>
      <c r="L152" s="14" t="s">
        <v>1143</v>
      </c>
      <c r="M152" s="9" t="s">
        <v>1213</v>
      </c>
      <c r="N152" s="154" t="s">
        <v>228</v>
      </c>
      <c r="O152" s="15"/>
      <c r="P152" s="15"/>
      <c r="Q152" s="15"/>
      <c r="R152" s="15"/>
      <c r="S152" s="15"/>
      <c r="T152" s="15"/>
      <c r="U152" s="15"/>
      <c r="V152" s="15"/>
      <c r="W152" s="15"/>
      <c r="X152" s="15"/>
      <c r="Y152" s="15"/>
      <c r="Z152" s="15"/>
      <c r="AA152" s="15"/>
      <c r="AB152" s="15"/>
      <c r="AC152" s="15"/>
      <c r="AD152" s="15"/>
      <c r="AE152" s="15"/>
      <c r="AF152" s="15"/>
    </row>
    <row r="153" spans="1:32" ht="13.5" customHeight="1">
      <c r="A153" s="9">
        <v>1</v>
      </c>
      <c r="B153" s="107">
        <v>45145</v>
      </c>
      <c r="C153" s="5" t="s">
        <v>1681</v>
      </c>
      <c r="D153" s="116" t="s">
        <v>1725</v>
      </c>
      <c r="E153" s="5" t="s">
        <v>1259</v>
      </c>
      <c r="F153" s="5" t="s">
        <v>1260</v>
      </c>
      <c r="G153" s="5" t="s">
        <v>196</v>
      </c>
      <c r="H153" s="9">
        <v>48</v>
      </c>
      <c r="I153" s="14" t="s">
        <v>1148</v>
      </c>
      <c r="J153" s="14" t="s">
        <v>1122</v>
      </c>
      <c r="K153" s="14" t="s">
        <v>1089</v>
      </c>
      <c r="L153" s="14" t="s">
        <v>1119</v>
      </c>
      <c r="M153" s="9"/>
      <c r="N153" s="155"/>
      <c r="O153" s="15"/>
      <c r="P153" s="15"/>
      <c r="Q153" s="15"/>
      <c r="R153" s="15"/>
      <c r="S153" s="15"/>
      <c r="T153" s="15"/>
      <c r="U153" s="15"/>
      <c r="V153" s="15"/>
      <c r="W153" s="15"/>
      <c r="X153" s="15"/>
      <c r="Y153" s="15"/>
      <c r="Z153" s="15"/>
      <c r="AA153" s="15"/>
      <c r="AB153" s="15"/>
      <c r="AC153" s="15"/>
      <c r="AD153" s="15"/>
      <c r="AE153" s="15"/>
      <c r="AF153" s="15"/>
    </row>
    <row r="154" spans="1:32" ht="13.5" customHeight="1">
      <c r="A154" s="9">
        <v>2</v>
      </c>
      <c r="B154" s="107">
        <v>45145</v>
      </c>
      <c r="C154" s="5" t="s">
        <v>1681</v>
      </c>
      <c r="D154" s="116" t="s">
        <v>1725</v>
      </c>
      <c r="E154" s="5" t="s">
        <v>1336</v>
      </c>
      <c r="F154" s="5" t="s">
        <v>1337</v>
      </c>
      <c r="G154" s="5" t="s">
        <v>93</v>
      </c>
      <c r="H154" s="9">
        <v>7</v>
      </c>
      <c r="I154" s="14" t="s">
        <v>1114</v>
      </c>
      <c r="J154" s="14" t="s">
        <v>1071</v>
      </c>
      <c r="K154" s="14" t="s">
        <v>1089</v>
      </c>
      <c r="L154" s="14" t="s">
        <v>1338</v>
      </c>
      <c r="M154" s="9" t="s">
        <v>1324</v>
      </c>
      <c r="N154" s="155"/>
      <c r="O154" s="15"/>
      <c r="P154" s="15"/>
      <c r="Q154" s="15"/>
      <c r="R154" s="15"/>
      <c r="S154" s="15"/>
      <c r="T154" s="15"/>
      <c r="U154" s="15"/>
      <c r="V154" s="15"/>
      <c r="W154" s="15"/>
      <c r="X154" s="15"/>
      <c r="Y154" s="15"/>
      <c r="Z154" s="15"/>
      <c r="AA154" s="15"/>
      <c r="AB154" s="15"/>
      <c r="AC154" s="15"/>
      <c r="AD154" s="15"/>
      <c r="AE154" s="15"/>
      <c r="AF154" s="15"/>
    </row>
    <row r="155" spans="1:32" ht="13.5" customHeight="1">
      <c r="A155" s="9">
        <v>3</v>
      </c>
      <c r="B155" s="107">
        <v>45145</v>
      </c>
      <c r="C155" s="5" t="s">
        <v>1681</v>
      </c>
      <c r="D155" s="116" t="s">
        <v>1191</v>
      </c>
      <c r="E155" s="5" t="s">
        <v>1236</v>
      </c>
      <c r="F155" s="5" t="s">
        <v>1237</v>
      </c>
      <c r="G155" s="5" t="s">
        <v>1732</v>
      </c>
      <c r="H155" s="9">
        <v>30</v>
      </c>
      <c r="I155" s="14" t="s">
        <v>1114</v>
      </c>
      <c r="J155" s="14" t="s">
        <v>1071</v>
      </c>
      <c r="K155" s="14" t="s">
        <v>1089</v>
      </c>
      <c r="L155" s="14" t="s">
        <v>1090</v>
      </c>
      <c r="M155" s="9"/>
      <c r="N155" s="155"/>
      <c r="O155" s="15"/>
      <c r="P155" s="15"/>
      <c r="Q155" s="15"/>
      <c r="R155" s="15"/>
      <c r="S155" s="15"/>
      <c r="T155" s="15"/>
      <c r="U155" s="15"/>
      <c r="V155" s="15"/>
      <c r="W155" s="15"/>
      <c r="X155" s="15"/>
      <c r="Y155" s="15"/>
      <c r="Z155" s="15"/>
      <c r="AA155" s="15"/>
      <c r="AB155" s="15"/>
      <c r="AC155" s="15"/>
      <c r="AD155" s="15"/>
      <c r="AE155" s="15"/>
      <c r="AF155" s="15"/>
    </row>
    <row r="156" spans="1:32" ht="13.5" customHeight="1">
      <c r="A156" s="9">
        <v>4</v>
      </c>
      <c r="B156" s="107">
        <v>45145</v>
      </c>
      <c r="C156" s="5" t="s">
        <v>1681</v>
      </c>
      <c r="D156" s="116" t="s">
        <v>1191</v>
      </c>
      <c r="E156" s="5" t="s">
        <v>1175</v>
      </c>
      <c r="F156" s="5" t="s">
        <v>1176</v>
      </c>
      <c r="G156" s="5" t="s">
        <v>42</v>
      </c>
      <c r="H156" s="9"/>
      <c r="I156" s="14" t="s">
        <v>1148</v>
      </c>
      <c r="J156" s="14" t="s">
        <v>1071</v>
      </c>
      <c r="K156" s="14" t="s">
        <v>1089</v>
      </c>
      <c r="L156" s="14" t="s">
        <v>1172</v>
      </c>
      <c r="M156" s="9"/>
      <c r="N156" s="155"/>
      <c r="O156" s="15"/>
      <c r="P156" s="15"/>
      <c r="Q156" s="15"/>
      <c r="R156" s="15"/>
      <c r="S156" s="15"/>
      <c r="T156" s="15"/>
      <c r="U156" s="15"/>
      <c r="V156" s="15"/>
      <c r="W156" s="15"/>
      <c r="X156" s="15"/>
      <c r="Y156" s="15"/>
      <c r="Z156" s="15"/>
      <c r="AA156" s="15"/>
      <c r="AB156" s="15"/>
      <c r="AC156" s="15"/>
      <c r="AD156" s="15"/>
      <c r="AE156" s="15"/>
      <c r="AF156" s="15"/>
    </row>
    <row r="157" spans="1:32" ht="13.5" customHeight="1">
      <c r="A157" s="9">
        <v>4</v>
      </c>
      <c r="B157" s="107">
        <v>45145</v>
      </c>
      <c r="C157" s="5" t="s">
        <v>1681</v>
      </c>
      <c r="D157" s="116" t="s">
        <v>1191</v>
      </c>
      <c r="E157" s="5" t="s">
        <v>1175</v>
      </c>
      <c r="F157" s="5" t="s">
        <v>1176</v>
      </c>
      <c r="G157" s="5" t="s">
        <v>42</v>
      </c>
      <c r="H157" s="9">
        <v>41</v>
      </c>
      <c r="I157" s="14" t="s">
        <v>1114</v>
      </c>
      <c r="J157" s="14" t="s">
        <v>1071</v>
      </c>
      <c r="K157" s="14" t="s">
        <v>1089</v>
      </c>
      <c r="L157" s="14" t="s">
        <v>1172</v>
      </c>
      <c r="M157" s="9"/>
      <c r="N157" s="155"/>
      <c r="O157" s="15"/>
      <c r="P157" s="15"/>
      <c r="Q157" s="15"/>
      <c r="R157" s="15"/>
      <c r="S157" s="15"/>
      <c r="T157" s="15"/>
      <c r="U157" s="15"/>
      <c r="V157" s="15"/>
      <c r="W157" s="15"/>
      <c r="X157" s="15"/>
      <c r="Y157" s="15"/>
      <c r="Z157" s="15"/>
      <c r="AA157" s="15"/>
      <c r="AB157" s="15"/>
      <c r="AC157" s="15"/>
      <c r="AD157" s="15"/>
      <c r="AE157" s="15"/>
      <c r="AF157" s="15"/>
    </row>
    <row r="158" spans="1:32" ht="13.5" customHeight="1">
      <c r="A158" s="9">
        <v>5</v>
      </c>
      <c r="B158" s="107">
        <v>45145</v>
      </c>
      <c r="C158" s="5" t="s">
        <v>1681</v>
      </c>
      <c r="D158" s="116" t="s">
        <v>1124</v>
      </c>
      <c r="E158" s="5" t="s">
        <v>1205</v>
      </c>
      <c r="F158" s="5" t="s">
        <v>1206</v>
      </c>
      <c r="G158" s="5" t="s">
        <v>28</v>
      </c>
      <c r="H158" s="9"/>
      <c r="I158" s="14" t="s">
        <v>1148</v>
      </c>
      <c r="J158" s="14" t="s">
        <v>1122</v>
      </c>
      <c r="K158" s="14" t="s">
        <v>1089</v>
      </c>
      <c r="L158" s="14" t="s">
        <v>1108</v>
      </c>
      <c r="M158" s="9"/>
      <c r="N158" s="155"/>
      <c r="O158" s="15"/>
      <c r="P158" s="15"/>
      <c r="Q158" s="15"/>
      <c r="R158" s="15"/>
      <c r="S158" s="15"/>
      <c r="T158" s="15"/>
      <c r="U158" s="15"/>
      <c r="V158" s="15"/>
      <c r="W158" s="15"/>
      <c r="X158" s="15"/>
      <c r="Y158" s="15"/>
      <c r="Z158" s="15"/>
      <c r="AA158" s="15"/>
      <c r="AB158" s="15"/>
      <c r="AC158" s="15"/>
      <c r="AD158" s="15"/>
      <c r="AE158" s="15"/>
      <c r="AF158" s="15"/>
    </row>
    <row r="159" spans="1:32" ht="13.5" customHeight="1">
      <c r="A159" s="9">
        <v>5</v>
      </c>
      <c r="B159" s="107">
        <v>45145</v>
      </c>
      <c r="C159" s="5" t="s">
        <v>1681</v>
      </c>
      <c r="D159" s="116" t="s">
        <v>1124</v>
      </c>
      <c r="E159" s="5" t="s">
        <v>1207</v>
      </c>
      <c r="F159" s="5" t="s">
        <v>1208</v>
      </c>
      <c r="G159" s="5" t="s">
        <v>156</v>
      </c>
      <c r="H159" s="9"/>
      <c r="I159" s="14" t="s">
        <v>1148</v>
      </c>
      <c r="J159" s="14" t="s">
        <v>1122</v>
      </c>
      <c r="K159" s="14" t="s">
        <v>1089</v>
      </c>
      <c r="L159" s="14" t="s">
        <v>1090</v>
      </c>
      <c r="M159" s="9"/>
      <c r="N159" s="155"/>
      <c r="O159" s="15"/>
      <c r="P159" s="15"/>
      <c r="Q159" s="15"/>
      <c r="R159" s="15"/>
      <c r="S159" s="15"/>
      <c r="T159" s="15"/>
      <c r="U159" s="15"/>
      <c r="V159" s="15"/>
      <c r="W159" s="15"/>
      <c r="X159" s="15"/>
      <c r="Y159" s="15"/>
      <c r="Z159" s="15"/>
      <c r="AA159" s="15"/>
      <c r="AB159" s="15"/>
      <c r="AC159" s="15"/>
      <c r="AD159" s="15"/>
      <c r="AE159" s="15"/>
      <c r="AF159" s="15"/>
    </row>
    <row r="160" spans="1:32" ht="13.5" customHeight="1">
      <c r="A160" s="9">
        <v>1</v>
      </c>
      <c r="B160" s="107">
        <v>45145</v>
      </c>
      <c r="C160" s="5" t="s">
        <v>1681</v>
      </c>
      <c r="D160" s="116" t="s">
        <v>1765</v>
      </c>
      <c r="E160" s="5" t="s">
        <v>1321</v>
      </c>
      <c r="F160" s="5" t="s">
        <v>1074</v>
      </c>
      <c r="G160" s="5" t="s">
        <v>351</v>
      </c>
      <c r="H160" s="9">
        <v>160</v>
      </c>
      <c r="I160" s="14" t="s">
        <v>1148</v>
      </c>
      <c r="J160" s="14" t="s">
        <v>1071</v>
      </c>
      <c r="K160" s="14" t="s">
        <v>1089</v>
      </c>
      <c r="L160" s="14" t="s">
        <v>1121</v>
      </c>
      <c r="M160" s="9"/>
      <c r="N160" s="155"/>
      <c r="O160" s="15"/>
      <c r="P160" s="15"/>
      <c r="Q160" s="15"/>
      <c r="R160" s="15"/>
      <c r="S160" s="15"/>
      <c r="T160" s="15"/>
      <c r="U160" s="15"/>
      <c r="V160" s="15"/>
      <c r="W160" s="15"/>
      <c r="X160" s="15"/>
      <c r="Y160" s="15"/>
      <c r="Z160" s="15"/>
      <c r="AA160" s="15"/>
      <c r="AB160" s="15"/>
      <c r="AC160" s="15"/>
      <c r="AD160" s="15"/>
      <c r="AE160" s="15"/>
      <c r="AF160" s="15"/>
    </row>
    <row r="161" spans="1:32" ht="13.5" customHeight="1">
      <c r="A161" s="9">
        <v>1</v>
      </c>
      <c r="B161" s="107">
        <v>45145</v>
      </c>
      <c r="C161" s="5" t="s">
        <v>1681</v>
      </c>
      <c r="D161" s="116" t="s">
        <v>1765</v>
      </c>
      <c r="E161" s="5" t="s">
        <v>1321</v>
      </c>
      <c r="F161" s="5" t="s">
        <v>1074</v>
      </c>
      <c r="G161" s="5" t="s">
        <v>1795</v>
      </c>
      <c r="H161" s="9"/>
      <c r="I161" s="14" t="s">
        <v>1114</v>
      </c>
      <c r="J161" s="14" t="s">
        <v>1071</v>
      </c>
      <c r="K161" s="14" t="s">
        <v>1089</v>
      </c>
      <c r="L161" s="14" t="s">
        <v>1121</v>
      </c>
      <c r="M161" s="9"/>
      <c r="N161" s="155"/>
      <c r="O161" s="15"/>
      <c r="P161" s="15"/>
      <c r="Q161" s="15"/>
      <c r="R161" s="15"/>
      <c r="S161" s="15"/>
      <c r="T161" s="15"/>
      <c r="U161" s="15"/>
      <c r="V161" s="15"/>
      <c r="W161" s="15"/>
      <c r="X161" s="15"/>
      <c r="Y161" s="15"/>
      <c r="Z161" s="15"/>
      <c r="AA161" s="15"/>
      <c r="AB161" s="15"/>
      <c r="AC161" s="15"/>
      <c r="AD161" s="15"/>
      <c r="AE161" s="15"/>
      <c r="AF161" s="15"/>
    </row>
    <row r="162" spans="1:32" ht="24">
      <c r="A162" s="9">
        <v>1</v>
      </c>
      <c r="B162" s="107">
        <v>45145</v>
      </c>
      <c r="C162" s="5" t="s">
        <v>1681</v>
      </c>
      <c r="D162" s="116" t="s">
        <v>1366</v>
      </c>
      <c r="E162" s="5" t="s">
        <v>1464</v>
      </c>
      <c r="F162" s="5" t="s">
        <v>1239</v>
      </c>
      <c r="G162" s="144" t="s">
        <v>1808</v>
      </c>
      <c r="H162" s="9">
        <v>207</v>
      </c>
      <c r="I162" s="14" t="s">
        <v>1114</v>
      </c>
      <c r="J162" s="14" t="s">
        <v>1071</v>
      </c>
      <c r="K162" s="14" t="s">
        <v>1089</v>
      </c>
      <c r="L162" s="14" t="s">
        <v>1165</v>
      </c>
      <c r="M162" s="9"/>
      <c r="N162" s="155"/>
      <c r="O162" s="15"/>
      <c r="P162" s="15"/>
      <c r="Q162" s="15"/>
      <c r="R162" s="15"/>
      <c r="S162" s="15"/>
      <c r="T162" s="15"/>
      <c r="U162" s="15"/>
      <c r="V162" s="15"/>
      <c r="W162" s="15"/>
      <c r="X162" s="15"/>
      <c r="Y162" s="15"/>
      <c r="Z162" s="15"/>
      <c r="AA162" s="15"/>
      <c r="AB162" s="15"/>
      <c r="AC162" s="15"/>
      <c r="AD162" s="15"/>
      <c r="AE162" s="15"/>
      <c r="AF162" s="15"/>
    </row>
    <row r="163" spans="1:32" ht="13.5" customHeight="1">
      <c r="A163" s="9">
        <v>1</v>
      </c>
      <c r="B163" s="107">
        <v>45145</v>
      </c>
      <c r="C163" s="5" t="s">
        <v>1681</v>
      </c>
      <c r="D163" s="116" t="s">
        <v>1775</v>
      </c>
      <c r="E163" s="5" t="s">
        <v>1510</v>
      </c>
      <c r="F163" s="5" t="s">
        <v>1511</v>
      </c>
      <c r="G163" s="5" t="s">
        <v>304</v>
      </c>
      <c r="H163" s="9">
        <v>20</v>
      </c>
      <c r="I163" s="14" t="s">
        <v>1114</v>
      </c>
      <c r="J163" s="14" t="s">
        <v>1122</v>
      </c>
      <c r="K163" s="14" t="s">
        <v>1089</v>
      </c>
      <c r="L163" s="14" t="s">
        <v>1127</v>
      </c>
      <c r="M163" s="9" t="s">
        <v>1160</v>
      </c>
      <c r="N163" s="155"/>
      <c r="O163" s="15"/>
      <c r="P163" s="15"/>
      <c r="Q163" s="15"/>
      <c r="R163" s="15"/>
      <c r="S163" s="15"/>
      <c r="T163" s="15"/>
      <c r="U163" s="15"/>
      <c r="V163" s="15"/>
      <c r="W163" s="15"/>
      <c r="X163" s="15"/>
      <c r="Y163" s="15"/>
      <c r="Z163" s="15"/>
      <c r="AA163" s="15"/>
      <c r="AB163" s="15"/>
      <c r="AC163" s="15"/>
      <c r="AD163" s="15"/>
      <c r="AE163" s="15"/>
      <c r="AF163" s="15"/>
    </row>
    <row r="164" spans="1:32" ht="13.5" customHeight="1">
      <c r="A164" s="9">
        <v>2</v>
      </c>
      <c r="B164" s="107">
        <v>45145</v>
      </c>
      <c r="C164" s="5" t="s">
        <v>1681</v>
      </c>
      <c r="D164" s="116" t="s">
        <v>1775</v>
      </c>
      <c r="E164" s="5" t="s">
        <v>1405</v>
      </c>
      <c r="F164" s="5" t="s">
        <v>1406</v>
      </c>
      <c r="G164" s="5" t="s">
        <v>256</v>
      </c>
      <c r="H164" s="9"/>
      <c r="I164" s="14" t="s">
        <v>1148</v>
      </c>
      <c r="J164" s="14" t="s">
        <v>1122</v>
      </c>
      <c r="K164" s="14" t="s">
        <v>1089</v>
      </c>
      <c r="L164" s="14" t="s">
        <v>1143</v>
      </c>
      <c r="M164" s="9"/>
      <c r="N164" s="155"/>
      <c r="O164" s="15"/>
      <c r="P164" s="15"/>
      <c r="Q164" s="15"/>
      <c r="R164" s="15"/>
      <c r="S164" s="15"/>
      <c r="T164" s="15"/>
      <c r="U164" s="15"/>
      <c r="V164" s="15"/>
      <c r="W164" s="15"/>
      <c r="X164" s="15"/>
      <c r="Y164" s="15"/>
      <c r="Z164" s="15"/>
      <c r="AA164" s="15"/>
      <c r="AB164" s="15"/>
      <c r="AC164" s="15"/>
      <c r="AD164" s="15"/>
      <c r="AE164" s="15"/>
      <c r="AF164" s="15"/>
    </row>
    <row r="165" spans="1:32" ht="13.5" customHeight="1">
      <c r="A165" s="9">
        <v>3</v>
      </c>
      <c r="B165" s="107">
        <v>45145</v>
      </c>
      <c r="C165" s="5" t="s">
        <v>1681</v>
      </c>
      <c r="D165" s="116" t="s">
        <v>1190</v>
      </c>
      <c r="E165" s="5" t="s">
        <v>1385</v>
      </c>
      <c r="F165" s="5" t="s">
        <v>1386</v>
      </c>
      <c r="G165" s="125" t="s">
        <v>375</v>
      </c>
      <c r="H165" s="9"/>
      <c r="I165" s="14" t="s">
        <v>1114</v>
      </c>
      <c r="J165" s="14" t="s">
        <v>1071</v>
      </c>
      <c r="K165" s="14" t="s">
        <v>1089</v>
      </c>
      <c r="L165" s="14" t="s">
        <v>1108</v>
      </c>
      <c r="M165" s="9"/>
      <c r="N165" s="155"/>
      <c r="O165" s="15"/>
      <c r="P165" s="15"/>
      <c r="Q165" s="15"/>
      <c r="R165" s="15"/>
      <c r="S165" s="15"/>
      <c r="T165" s="15"/>
      <c r="U165" s="15"/>
      <c r="V165" s="15"/>
      <c r="W165" s="15"/>
      <c r="X165" s="15"/>
      <c r="Y165" s="15"/>
      <c r="Z165" s="15"/>
      <c r="AA165" s="15"/>
      <c r="AB165" s="15"/>
      <c r="AC165" s="15"/>
      <c r="AD165" s="15"/>
      <c r="AE165" s="15"/>
      <c r="AF165" s="15"/>
    </row>
    <row r="166" spans="1:32" ht="13.5" customHeight="1">
      <c r="A166" s="9">
        <v>3</v>
      </c>
      <c r="B166" s="107">
        <v>45145</v>
      </c>
      <c r="C166" s="5" t="s">
        <v>1681</v>
      </c>
      <c r="D166" s="116" t="s">
        <v>1190</v>
      </c>
      <c r="E166" s="5" t="s">
        <v>1385</v>
      </c>
      <c r="F166" s="5" t="s">
        <v>1386</v>
      </c>
      <c r="G166" s="5" t="s">
        <v>1721</v>
      </c>
      <c r="H166" s="9"/>
      <c r="I166" s="14" t="s">
        <v>1148</v>
      </c>
      <c r="J166" s="14" t="s">
        <v>1071</v>
      </c>
      <c r="K166" s="14" t="s">
        <v>1089</v>
      </c>
      <c r="L166" s="14"/>
      <c r="M166" s="9"/>
      <c r="N166" s="155"/>
      <c r="O166" s="15"/>
      <c r="P166" s="15"/>
      <c r="Q166" s="15"/>
      <c r="R166" s="15"/>
      <c r="S166" s="15"/>
      <c r="T166" s="15"/>
      <c r="U166" s="15"/>
      <c r="V166" s="15"/>
      <c r="W166" s="15"/>
      <c r="X166" s="15"/>
      <c r="Y166" s="15"/>
      <c r="Z166" s="15"/>
      <c r="AA166" s="15"/>
      <c r="AB166" s="15"/>
      <c r="AC166" s="15"/>
      <c r="AD166" s="15"/>
      <c r="AE166" s="15"/>
      <c r="AF166" s="15"/>
    </row>
    <row r="167" spans="1:32" ht="13.5" customHeight="1">
      <c r="A167" s="9">
        <v>3</v>
      </c>
      <c r="B167" s="107">
        <v>45145</v>
      </c>
      <c r="C167" s="5" t="s">
        <v>1681</v>
      </c>
      <c r="D167" s="116" t="s">
        <v>1235</v>
      </c>
      <c r="E167" s="5" t="s">
        <v>1315</v>
      </c>
      <c r="F167" s="5" t="s">
        <v>1316</v>
      </c>
      <c r="G167" s="5" t="s">
        <v>345</v>
      </c>
      <c r="H167" s="9">
        <v>19</v>
      </c>
      <c r="I167" s="14" t="s">
        <v>1114</v>
      </c>
      <c r="J167" s="14" t="s">
        <v>1071</v>
      </c>
      <c r="K167" s="14" t="s">
        <v>1089</v>
      </c>
      <c r="L167" s="14" t="s">
        <v>1143</v>
      </c>
      <c r="M167" s="9" t="s">
        <v>1128</v>
      </c>
      <c r="N167" s="155"/>
      <c r="O167" s="15"/>
      <c r="P167" s="15"/>
      <c r="Q167" s="15"/>
      <c r="R167" s="15"/>
      <c r="S167" s="15"/>
      <c r="T167" s="15"/>
      <c r="U167" s="15"/>
      <c r="V167" s="15"/>
      <c r="W167" s="15"/>
      <c r="X167" s="15"/>
      <c r="Y167" s="15"/>
      <c r="Z167" s="15"/>
      <c r="AA167" s="15"/>
      <c r="AB167" s="15"/>
      <c r="AC167" s="15"/>
      <c r="AD167" s="15"/>
      <c r="AE167" s="15"/>
      <c r="AF167" s="15"/>
    </row>
    <row r="168" spans="1:32" ht="13.5" customHeight="1">
      <c r="A168" s="9">
        <v>5</v>
      </c>
      <c r="B168" s="107">
        <v>45145</v>
      </c>
      <c r="C168" s="5" t="s">
        <v>1681</v>
      </c>
      <c r="D168" s="116" t="s">
        <v>1235</v>
      </c>
      <c r="E168" s="5" t="s">
        <v>1474</v>
      </c>
      <c r="F168" s="5" t="s">
        <v>1282</v>
      </c>
      <c r="G168" s="5" t="s">
        <v>233</v>
      </c>
      <c r="H168" s="9">
        <v>27</v>
      </c>
      <c r="I168" s="14" t="s">
        <v>1114</v>
      </c>
      <c r="J168" s="14" t="s">
        <v>1071</v>
      </c>
      <c r="K168" s="14" t="s">
        <v>1089</v>
      </c>
      <c r="L168" s="14" t="s">
        <v>1127</v>
      </c>
      <c r="M168" s="9" t="s">
        <v>1128</v>
      </c>
      <c r="N168" s="156"/>
      <c r="O168" s="15"/>
      <c r="P168" s="15"/>
      <c r="Q168" s="15"/>
      <c r="R168" s="15"/>
      <c r="S168" s="15"/>
      <c r="T168" s="15"/>
      <c r="U168" s="15"/>
      <c r="V168" s="15"/>
      <c r="W168" s="15"/>
      <c r="X168" s="15"/>
      <c r="Y168" s="15"/>
      <c r="Z168" s="15"/>
      <c r="AA168" s="15"/>
      <c r="AB168" s="15"/>
      <c r="AC168" s="15"/>
      <c r="AD168" s="15"/>
      <c r="AE168" s="15"/>
      <c r="AF168" s="15"/>
    </row>
    <row r="169" spans="1:32">
      <c r="A169" s="111" t="s">
        <v>1077</v>
      </c>
      <c r="B169" s="112" t="s">
        <v>1078</v>
      </c>
      <c r="C169" s="113" t="s">
        <v>1079</v>
      </c>
      <c r="D169" s="114" t="s">
        <v>1080</v>
      </c>
      <c r="E169" s="131" t="s">
        <v>1686</v>
      </c>
      <c r="F169" s="113" t="s">
        <v>1081</v>
      </c>
      <c r="G169" s="113" t="s">
        <v>1813</v>
      </c>
      <c r="H169" s="115" t="s">
        <v>1082</v>
      </c>
      <c r="I169" s="114" t="s">
        <v>1083</v>
      </c>
      <c r="J169" s="114" t="s">
        <v>1084</v>
      </c>
      <c r="K169" s="114" t="s">
        <v>1085</v>
      </c>
      <c r="L169" s="114" t="s">
        <v>1680</v>
      </c>
      <c r="M169" s="114" t="s">
        <v>1086</v>
      </c>
      <c r="N169" s="114" t="s">
        <v>1087</v>
      </c>
      <c r="O169" s="13"/>
      <c r="P169" s="13"/>
      <c r="Q169" s="13"/>
      <c r="R169" s="13"/>
      <c r="S169" s="13"/>
      <c r="T169" s="13"/>
      <c r="U169" s="13"/>
      <c r="V169" s="13"/>
      <c r="W169" s="13"/>
      <c r="X169" s="13"/>
      <c r="Y169" s="13"/>
      <c r="Z169" s="13"/>
      <c r="AA169" s="13"/>
      <c r="AB169" s="13"/>
      <c r="AC169" s="13"/>
    </row>
    <row r="170" spans="1:32" ht="13.5" customHeight="1">
      <c r="A170" s="9">
        <v>5</v>
      </c>
      <c r="B170" s="107">
        <v>45146</v>
      </c>
      <c r="C170" s="5" t="s">
        <v>1681</v>
      </c>
      <c r="D170" s="116" t="s">
        <v>1366</v>
      </c>
      <c r="E170" s="125" t="s">
        <v>1816</v>
      </c>
      <c r="F170" s="125" t="s">
        <v>1817</v>
      </c>
      <c r="G170" s="125" t="s">
        <v>69</v>
      </c>
      <c r="H170" s="9"/>
      <c r="I170" s="14" t="s">
        <v>1148</v>
      </c>
      <c r="J170" s="14" t="s">
        <v>1122</v>
      </c>
      <c r="K170" s="14" t="s">
        <v>1089</v>
      </c>
      <c r="L170" s="14" t="s">
        <v>1172</v>
      </c>
      <c r="M170" s="9"/>
      <c r="N170" s="148"/>
      <c r="O170" s="15"/>
      <c r="P170" s="15"/>
      <c r="Q170" s="15"/>
      <c r="R170" s="15"/>
      <c r="S170" s="15"/>
      <c r="T170" s="15"/>
      <c r="U170" s="15"/>
      <c r="V170" s="15"/>
      <c r="W170" s="15"/>
      <c r="X170" s="15"/>
      <c r="Y170" s="15"/>
      <c r="Z170" s="15"/>
      <c r="AA170" s="15"/>
      <c r="AB170" s="15"/>
      <c r="AC170" s="15"/>
      <c r="AD170" s="15"/>
      <c r="AE170" s="15"/>
      <c r="AF170" s="15"/>
    </row>
    <row r="171" spans="1:32" ht="13.5" customHeight="1">
      <c r="A171" s="9">
        <v>5</v>
      </c>
      <c r="B171" s="107">
        <v>45146</v>
      </c>
      <c r="C171" s="5" t="s">
        <v>1681</v>
      </c>
      <c r="D171" s="116" t="s">
        <v>1366</v>
      </c>
      <c r="E171" s="5" t="s">
        <v>1245</v>
      </c>
      <c r="F171" s="5" t="s">
        <v>1246</v>
      </c>
      <c r="G171" s="5" t="s">
        <v>338</v>
      </c>
      <c r="H171" s="9"/>
      <c r="I171" s="14" t="s">
        <v>1148</v>
      </c>
      <c r="J171" s="14" t="s">
        <v>1122</v>
      </c>
      <c r="K171" s="14" t="s">
        <v>1089</v>
      </c>
      <c r="L171" s="14" t="s">
        <v>1172</v>
      </c>
      <c r="M171" s="9"/>
      <c r="N171" s="158" t="s">
        <v>36</v>
      </c>
      <c r="O171" s="15"/>
      <c r="P171" s="15"/>
      <c r="Q171" s="15"/>
      <c r="R171" s="15"/>
      <c r="S171" s="15"/>
      <c r="T171" s="15"/>
      <c r="U171" s="15"/>
      <c r="V171" s="15"/>
      <c r="W171" s="15"/>
      <c r="X171" s="15"/>
      <c r="Y171" s="15"/>
      <c r="Z171" s="15"/>
      <c r="AA171" s="15"/>
      <c r="AB171" s="15"/>
      <c r="AC171" s="15"/>
      <c r="AD171" s="15"/>
      <c r="AE171" s="15"/>
      <c r="AF171" s="15"/>
    </row>
    <row r="172" spans="1:32" ht="13.5" customHeight="1">
      <c r="A172" s="9">
        <v>4</v>
      </c>
      <c r="B172" s="107">
        <v>45146</v>
      </c>
      <c r="C172" s="5" t="s">
        <v>1681</v>
      </c>
      <c r="D172" s="116" t="s">
        <v>1366</v>
      </c>
      <c r="E172" s="5" t="s">
        <v>1192</v>
      </c>
      <c r="F172" s="5" t="s">
        <v>1193</v>
      </c>
      <c r="G172" s="5" t="s">
        <v>150</v>
      </c>
      <c r="H172" s="9">
        <v>19</v>
      </c>
      <c r="I172" s="14" t="s">
        <v>1114</v>
      </c>
      <c r="J172" s="14" t="s">
        <v>1071</v>
      </c>
      <c r="K172" s="14" t="s">
        <v>1089</v>
      </c>
      <c r="L172" s="14" t="s">
        <v>1090</v>
      </c>
      <c r="M172" s="9"/>
      <c r="N172" s="159"/>
      <c r="O172" s="15"/>
      <c r="P172" s="15"/>
      <c r="Q172" s="15"/>
      <c r="R172" s="15"/>
      <c r="S172" s="15"/>
      <c r="T172" s="15"/>
      <c r="U172" s="15"/>
      <c r="V172" s="15"/>
      <c r="W172" s="15"/>
      <c r="X172" s="15"/>
      <c r="Y172" s="15"/>
      <c r="Z172" s="15"/>
      <c r="AA172" s="15"/>
      <c r="AB172" s="15"/>
      <c r="AC172" s="15"/>
      <c r="AD172" s="15"/>
      <c r="AE172" s="15"/>
      <c r="AF172" s="15"/>
    </row>
    <row r="173" spans="1:32">
      <c r="A173" s="111" t="s">
        <v>1077</v>
      </c>
      <c r="B173" s="112" t="s">
        <v>1078</v>
      </c>
      <c r="C173" s="113" t="s">
        <v>1079</v>
      </c>
      <c r="D173" s="114" t="s">
        <v>1080</v>
      </c>
      <c r="E173" s="131" t="s">
        <v>1686</v>
      </c>
      <c r="F173" s="113" t="s">
        <v>1081</v>
      </c>
      <c r="G173" s="113" t="s">
        <v>1813</v>
      </c>
      <c r="H173" s="115" t="s">
        <v>1082</v>
      </c>
      <c r="I173" s="114" t="s">
        <v>1083</v>
      </c>
      <c r="J173" s="114" t="s">
        <v>1084</v>
      </c>
      <c r="K173" s="114" t="s">
        <v>1085</v>
      </c>
      <c r="L173" s="114" t="s">
        <v>1680</v>
      </c>
      <c r="M173" s="114" t="s">
        <v>1086</v>
      </c>
      <c r="N173" s="114" t="s">
        <v>1087</v>
      </c>
      <c r="O173" s="13"/>
      <c r="P173" s="13"/>
      <c r="Q173" s="13"/>
      <c r="R173" s="13"/>
      <c r="S173" s="13"/>
      <c r="T173" s="13"/>
      <c r="U173" s="13"/>
      <c r="V173" s="13"/>
      <c r="W173" s="13"/>
      <c r="X173" s="13"/>
      <c r="Y173" s="13"/>
      <c r="Z173" s="13"/>
      <c r="AA173" s="13"/>
      <c r="AB173" s="13"/>
      <c r="AC173" s="13"/>
    </row>
    <row r="174" spans="1:32" ht="13.5" customHeight="1">
      <c r="A174" s="9">
        <v>1</v>
      </c>
      <c r="B174" s="107">
        <v>45147</v>
      </c>
      <c r="C174" s="5" t="s">
        <v>1681</v>
      </c>
      <c r="D174" s="116" t="s">
        <v>1124</v>
      </c>
      <c r="E174" s="5" t="s">
        <v>1506</v>
      </c>
      <c r="F174" s="5" t="s">
        <v>1507</v>
      </c>
      <c r="G174" s="5" t="s">
        <v>304</v>
      </c>
      <c r="H174" s="9">
        <v>18</v>
      </c>
      <c r="I174" s="14" t="s">
        <v>1114</v>
      </c>
      <c r="J174" s="14" t="s">
        <v>1122</v>
      </c>
      <c r="K174" s="14" t="s">
        <v>1089</v>
      </c>
      <c r="L174" s="14" t="s">
        <v>1143</v>
      </c>
      <c r="M174" s="9" t="s">
        <v>1160</v>
      </c>
      <c r="N174" s="154" t="s">
        <v>228</v>
      </c>
      <c r="O174" s="15"/>
      <c r="P174" s="15"/>
      <c r="Q174" s="15"/>
      <c r="R174" s="15"/>
      <c r="S174" s="15"/>
      <c r="T174" s="15"/>
      <c r="U174" s="15"/>
      <c r="V174" s="15"/>
      <c r="W174" s="15"/>
      <c r="X174" s="15"/>
      <c r="Y174" s="15"/>
      <c r="Z174" s="15"/>
      <c r="AA174" s="15"/>
      <c r="AB174" s="15"/>
      <c r="AC174" s="15"/>
      <c r="AD174" s="15"/>
      <c r="AE174" s="15"/>
      <c r="AF174" s="15"/>
    </row>
    <row r="175" spans="1:32" ht="13.5" customHeight="1">
      <c r="A175" s="9">
        <v>1</v>
      </c>
      <c r="B175" s="107">
        <v>45147</v>
      </c>
      <c r="C175" s="5" t="s">
        <v>1681</v>
      </c>
      <c r="D175" s="116" t="s">
        <v>1725</v>
      </c>
      <c r="E175" s="5" t="s">
        <v>1112</v>
      </c>
      <c r="F175" s="5" t="s">
        <v>1113</v>
      </c>
      <c r="G175" s="5" t="s">
        <v>1019</v>
      </c>
      <c r="H175" s="9">
        <v>78</v>
      </c>
      <c r="I175" s="14" t="s">
        <v>1114</v>
      </c>
      <c r="J175" s="14" t="s">
        <v>1071</v>
      </c>
      <c r="K175" s="14" t="s">
        <v>1089</v>
      </c>
      <c r="L175" s="14" t="s">
        <v>1090</v>
      </c>
      <c r="M175" s="9"/>
      <c r="N175" s="155"/>
      <c r="O175" s="15"/>
      <c r="P175" s="15"/>
      <c r="Q175" s="15"/>
      <c r="R175" s="15"/>
      <c r="S175" s="15"/>
      <c r="T175" s="15"/>
      <c r="U175" s="15"/>
      <c r="V175" s="15"/>
      <c r="W175" s="15"/>
      <c r="X175" s="15"/>
      <c r="Y175" s="15"/>
      <c r="Z175" s="15"/>
      <c r="AA175" s="15"/>
      <c r="AB175" s="15"/>
      <c r="AC175" s="15"/>
      <c r="AD175" s="15"/>
      <c r="AE175" s="15"/>
      <c r="AF175" s="15"/>
    </row>
    <row r="176" spans="1:32" ht="13.5" customHeight="1">
      <c r="A176" s="9">
        <v>1</v>
      </c>
      <c r="B176" s="107">
        <v>45147</v>
      </c>
      <c r="C176" s="5" t="s">
        <v>1681</v>
      </c>
      <c r="D176" s="116" t="s">
        <v>1725</v>
      </c>
      <c r="E176" s="5" t="s">
        <v>1112</v>
      </c>
      <c r="F176" s="5" t="s">
        <v>1113</v>
      </c>
      <c r="G176" s="5" t="s">
        <v>220</v>
      </c>
      <c r="H176" s="9"/>
      <c r="I176" s="14" t="s">
        <v>1148</v>
      </c>
      <c r="J176" s="14" t="s">
        <v>1071</v>
      </c>
      <c r="K176" s="14" t="s">
        <v>1089</v>
      </c>
      <c r="L176" s="14" t="s">
        <v>1090</v>
      </c>
      <c r="M176" s="9"/>
      <c r="N176" s="155"/>
      <c r="O176" s="15"/>
      <c r="P176" s="15"/>
      <c r="Q176" s="15"/>
      <c r="R176" s="15"/>
      <c r="S176" s="15"/>
      <c r="T176" s="15"/>
      <c r="U176" s="15"/>
      <c r="V176" s="15"/>
      <c r="W176" s="15"/>
      <c r="X176" s="15"/>
      <c r="Y176" s="15"/>
      <c r="Z176" s="15"/>
      <c r="AA176" s="15"/>
      <c r="AB176" s="15"/>
      <c r="AC176" s="15"/>
      <c r="AD176" s="15"/>
      <c r="AE176" s="15"/>
      <c r="AF176" s="15"/>
    </row>
    <row r="177" spans="1:32" ht="13.5" customHeight="1">
      <c r="A177" s="9">
        <v>2</v>
      </c>
      <c r="B177" s="107">
        <v>45147</v>
      </c>
      <c r="C177" s="5" t="s">
        <v>1681</v>
      </c>
      <c r="D177" s="116" t="s">
        <v>1765</v>
      </c>
      <c r="E177" s="5" t="s">
        <v>1283</v>
      </c>
      <c r="F177" s="5" t="s">
        <v>1284</v>
      </c>
      <c r="G177" s="5" t="s">
        <v>256</v>
      </c>
      <c r="H177" s="25">
        <v>25</v>
      </c>
      <c r="I177" s="14" t="s">
        <v>1148</v>
      </c>
      <c r="J177" s="14" t="s">
        <v>1122</v>
      </c>
      <c r="K177" s="14" t="s">
        <v>1089</v>
      </c>
      <c r="L177" s="14" t="s">
        <v>1127</v>
      </c>
      <c r="M177" s="9"/>
      <c r="N177" s="155"/>
      <c r="O177" s="15"/>
      <c r="P177" s="15"/>
      <c r="Q177" s="15"/>
      <c r="R177" s="15"/>
      <c r="S177" s="15"/>
      <c r="T177" s="15"/>
      <c r="U177" s="15"/>
      <c r="V177" s="15"/>
      <c r="W177" s="15"/>
      <c r="X177" s="15"/>
      <c r="Y177" s="15"/>
      <c r="Z177" s="15"/>
      <c r="AA177" s="15"/>
      <c r="AB177" s="15"/>
      <c r="AC177" s="15"/>
      <c r="AD177" s="15"/>
      <c r="AE177" s="15"/>
      <c r="AF177" s="15"/>
    </row>
    <row r="178" spans="1:32" ht="13.5" customHeight="1">
      <c r="A178" s="9">
        <v>2</v>
      </c>
      <c r="B178" s="107">
        <v>45147</v>
      </c>
      <c r="C178" s="5" t="s">
        <v>1681</v>
      </c>
      <c r="D178" s="116" t="s">
        <v>1145</v>
      </c>
      <c r="E178" s="5" t="s">
        <v>1473</v>
      </c>
      <c r="F178" s="5" t="s">
        <v>1421</v>
      </c>
      <c r="G178" s="5" t="s">
        <v>233</v>
      </c>
      <c r="H178" s="9"/>
      <c r="I178" s="14" t="s">
        <v>1114</v>
      </c>
      <c r="J178" s="14" t="s">
        <v>1071</v>
      </c>
      <c r="K178" s="14" t="s">
        <v>1089</v>
      </c>
      <c r="L178" s="14" t="s">
        <v>1119</v>
      </c>
      <c r="M178" s="9"/>
      <c r="N178" s="155"/>
      <c r="O178" s="15"/>
      <c r="P178" s="15"/>
      <c r="Q178" s="15"/>
      <c r="R178" s="15"/>
      <c r="S178" s="15"/>
      <c r="T178" s="15"/>
      <c r="U178" s="15"/>
      <c r="V178" s="15"/>
      <c r="W178" s="15"/>
      <c r="X178" s="15"/>
      <c r="Y178" s="15"/>
      <c r="Z178" s="15"/>
      <c r="AA178" s="15"/>
      <c r="AB178" s="15"/>
      <c r="AC178" s="15"/>
      <c r="AD178" s="15"/>
      <c r="AE178" s="15"/>
      <c r="AF178" s="15"/>
    </row>
    <row r="179" spans="1:32" ht="13.5" customHeight="1">
      <c r="A179" s="9">
        <v>3</v>
      </c>
      <c r="B179" s="107">
        <v>45147</v>
      </c>
      <c r="C179" s="5" t="s">
        <v>1681</v>
      </c>
      <c r="D179" s="116" t="s">
        <v>1145</v>
      </c>
      <c r="E179" s="5" t="s">
        <v>1552</v>
      </c>
      <c r="F179" s="5" t="s">
        <v>1553</v>
      </c>
      <c r="G179" s="5" t="s">
        <v>363</v>
      </c>
      <c r="H179" s="9">
        <v>23</v>
      </c>
      <c r="I179" s="14" t="s">
        <v>1114</v>
      </c>
      <c r="J179" s="14" t="s">
        <v>1071</v>
      </c>
      <c r="K179" s="14" t="s">
        <v>1089</v>
      </c>
      <c r="L179" s="14" t="s">
        <v>1108</v>
      </c>
      <c r="M179" s="9" t="s">
        <v>1213</v>
      </c>
      <c r="N179" s="155"/>
      <c r="O179" s="15"/>
      <c r="P179" s="15"/>
      <c r="Q179" s="15"/>
      <c r="R179" s="15"/>
      <c r="S179" s="15"/>
      <c r="T179" s="15"/>
      <c r="U179" s="15"/>
      <c r="V179" s="15"/>
      <c r="W179" s="15"/>
      <c r="X179" s="15"/>
      <c r="Y179" s="15"/>
      <c r="Z179" s="15"/>
      <c r="AA179" s="15"/>
      <c r="AB179" s="15"/>
      <c r="AC179" s="15"/>
      <c r="AD179" s="15"/>
      <c r="AE179" s="15"/>
      <c r="AF179" s="15"/>
    </row>
    <row r="180" spans="1:32" ht="13.5" customHeight="1">
      <c r="A180" s="9">
        <v>5</v>
      </c>
      <c r="B180" s="107">
        <v>45147</v>
      </c>
      <c r="C180" s="5" t="s">
        <v>1681</v>
      </c>
      <c r="D180" s="116" t="s">
        <v>1145</v>
      </c>
      <c r="E180" s="5" t="s">
        <v>1435</v>
      </c>
      <c r="F180" s="5" t="s">
        <v>1563</v>
      </c>
      <c r="G180" s="5" t="s">
        <v>357</v>
      </c>
      <c r="H180" s="9">
        <v>35</v>
      </c>
      <c r="I180" s="14" t="s">
        <v>1148</v>
      </c>
      <c r="J180" s="14" t="s">
        <v>1122</v>
      </c>
      <c r="K180" s="14" t="s">
        <v>1089</v>
      </c>
      <c r="L180" s="14" t="s">
        <v>1108</v>
      </c>
      <c r="M180" s="9"/>
      <c r="N180" s="155"/>
      <c r="O180" s="15"/>
      <c r="P180" s="15"/>
      <c r="Q180" s="15"/>
      <c r="R180" s="15"/>
      <c r="S180" s="15"/>
      <c r="T180" s="15"/>
      <c r="U180" s="15"/>
      <c r="V180" s="15"/>
      <c r="W180" s="15"/>
      <c r="X180" s="15"/>
      <c r="Y180" s="15"/>
      <c r="Z180" s="15"/>
      <c r="AA180" s="15"/>
      <c r="AB180" s="15"/>
      <c r="AC180" s="15"/>
      <c r="AD180" s="15"/>
      <c r="AE180" s="15"/>
      <c r="AF180" s="15"/>
    </row>
    <row r="181" spans="1:32" ht="13.5" customHeight="1">
      <c r="A181" s="9">
        <v>1</v>
      </c>
      <c r="B181" s="107">
        <v>45147</v>
      </c>
      <c r="C181" s="5" t="s">
        <v>1681</v>
      </c>
      <c r="D181" s="116" t="s">
        <v>1145</v>
      </c>
      <c r="E181" s="5" t="s">
        <v>1387</v>
      </c>
      <c r="F181" s="5" t="s">
        <v>1388</v>
      </c>
      <c r="G181" s="5" t="s">
        <v>141</v>
      </c>
      <c r="H181" s="9">
        <v>31</v>
      </c>
      <c r="I181" s="14" t="s">
        <v>1114</v>
      </c>
      <c r="J181" s="14" t="s">
        <v>1071</v>
      </c>
      <c r="K181" s="14" t="s">
        <v>1089</v>
      </c>
      <c r="L181" s="14" t="s">
        <v>1127</v>
      </c>
      <c r="M181" s="9" t="s">
        <v>1213</v>
      </c>
      <c r="N181" s="155"/>
      <c r="O181" s="15"/>
      <c r="P181" s="15"/>
      <c r="Q181" s="15"/>
      <c r="R181" s="15"/>
      <c r="S181" s="15"/>
      <c r="T181" s="15"/>
      <c r="U181" s="15"/>
      <c r="V181" s="15"/>
      <c r="W181" s="15"/>
      <c r="X181" s="15"/>
      <c r="Y181" s="15"/>
      <c r="Z181" s="15"/>
      <c r="AA181" s="15"/>
      <c r="AB181" s="15"/>
      <c r="AC181" s="15"/>
      <c r="AD181" s="15"/>
      <c r="AE181" s="15"/>
      <c r="AF181" s="15"/>
    </row>
    <row r="182" spans="1:32" ht="13.5" customHeight="1">
      <c r="A182" s="9">
        <v>1</v>
      </c>
      <c r="B182" s="107">
        <v>45147</v>
      </c>
      <c r="C182" s="5" t="s">
        <v>1681</v>
      </c>
      <c r="D182" s="116" t="s">
        <v>1191</v>
      </c>
      <c r="E182" s="5" t="s">
        <v>1231</v>
      </c>
      <c r="F182" s="5" t="s">
        <v>1232</v>
      </c>
      <c r="G182" s="5" t="s">
        <v>1732</v>
      </c>
      <c r="H182" s="9">
        <v>21</v>
      </c>
      <c r="I182" s="14" t="s">
        <v>1114</v>
      </c>
      <c r="J182" s="14" t="s">
        <v>1071</v>
      </c>
      <c r="K182" s="14" t="s">
        <v>1089</v>
      </c>
      <c r="L182" s="14" t="s">
        <v>1127</v>
      </c>
      <c r="M182" s="9" t="s">
        <v>1128</v>
      </c>
      <c r="N182" s="155"/>
      <c r="O182" s="15"/>
      <c r="P182" s="15"/>
      <c r="Q182" s="15"/>
      <c r="R182" s="15"/>
      <c r="S182" s="15"/>
      <c r="T182" s="15"/>
      <c r="U182" s="15"/>
      <c r="V182" s="15"/>
      <c r="W182" s="15"/>
      <c r="X182" s="15"/>
      <c r="Y182" s="15"/>
      <c r="Z182" s="15"/>
      <c r="AA182" s="15"/>
      <c r="AB182" s="15"/>
      <c r="AC182" s="15"/>
      <c r="AD182" s="15"/>
      <c r="AE182" s="15"/>
      <c r="AF182" s="15"/>
    </row>
    <row r="183" spans="1:32" ht="13.5" customHeight="1">
      <c r="A183" s="9">
        <v>1</v>
      </c>
      <c r="B183" s="107">
        <v>45147</v>
      </c>
      <c r="C183" s="5" t="s">
        <v>1681</v>
      </c>
      <c r="D183" s="116" t="s">
        <v>1366</v>
      </c>
      <c r="E183" s="5" t="s">
        <v>1343</v>
      </c>
      <c r="F183" s="5" t="s">
        <v>1344</v>
      </c>
      <c r="G183" s="5" t="s">
        <v>1797</v>
      </c>
      <c r="H183" s="9">
        <v>201</v>
      </c>
      <c r="I183" s="14" t="s">
        <v>1114</v>
      </c>
      <c r="J183" s="14" t="s">
        <v>1071</v>
      </c>
      <c r="K183" s="14" t="s">
        <v>1089</v>
      </c>
      <c r="L183" s="14" t="s">
        <v>1172</v>
      </c>
      <c r="M183" s="9"/>
      <c r="N183" s="155"/>
      <c r="O183" s="15"/>
      <c r="P183" s="15"/>
      <c r="Q183" s="15"/>
      <c r="R183" s="15"/>
      <c r="S183" s="15"/>
      <c r="T183" s="15"/>
      <c r="U183" s="15"/>
      <c r="V183" s="15"/>
      <c r="W183" s="15"/>
      <c r="X183" s="15"/>
      <c r="Y183" s="15"/>
      <c r="Z183" s="15"/>
      <c r="AA183" s="15"/>
      <c r="AB183" s="15"/>
      <c r="AC183" s="15"/>
      <c r="AD183" s="15"/>
      <c r="AE183" s="15"/>
      <c r="AF183" s="15"/>
    </row>
    <row r="184" spans="1:32" ht="13.5" customHeight="1">
      <c r="A184" s="9">
        <v>1</v>
      </c>
      <c r="B184" s="107">
        <v>45147</v>
      </c>
      <c r="C184" s="5" t="s">
        <v>1681</v>
      </c>
      <c r="D184" s="116" t="s">
        <v>1366</v>
      </c>
      <c r="E184" s="5" t="s">
        <v>1343</v>
      </c>
      <c r="F184" s="5" t="s">
        <v>1344</v>
      </c>
      <c r="G184" s="5" t="s">
        <v>136</v>
      </c>
      <c r="H184" s="9"/>
      <c r="I184" s="14" t="s">
        <v>1148</v>
      </c>
      <c r="J184" s="14" t="s">
        <v>1071</v>
      </c>
      <c r="K184" s="14" t="s">
        <v>1089</v>
      </c>
      <c r="L184" s="14" t="s">
        <v>1172</v>
      </c>
      <c r="M184" s="9"/>
      <c r="N184" s="155"/>
      <c r="O184" s="15"/>
      <c r="P184" s="15"/>
      <c r="Q184" s="15"/>
      <c r="R184" s="15"/>
      <c r="S184" s="15"/>
      <c r="T184" s="15"/>
      <c r="U184" s="15"/>
      <c r="V184" s="15"/>
      <c r="W184" s="15"/>
      <c r="X184" s="15"/>
      <c r="Y184" s="15"/>
      <c r="Z184" s="15"/>
      <c r="AA184" s="15"/>
      <c r="AB184" s="15"/>
      <c r="AC184" s="15"/>
      <c r="AD184" s="15"/>
      <c r="AE184" s="15"/>
      <c r="AF184" s="15"/>
    </row>
    <row r="185" spans="1:32" ht="13.5" customHeight="1">
      <c r="A185" s="9">
        <v>2</v>
      </c>
      <c r="B185" s="107">
        <v>45147</v>
      </c>
      <c r="C185" s="5" t="s">
        <v>1681</v>
      </c>
      <c r="D185" s="116" t="s">
        <v>1191</v>
      </c>
      <c r="E185" s="5" t="s">
        <v>1345</v>
      </c>
      <c r="F185" s="5" t="s">
        <v>1346</v>
      </c>
      <c r="G185" s="5" t="s">
        <v>138</v>
      </c>
      <c r="H185" s="9">
        <v>23</v>
      </c>
      <c r="I185" s="14" t="s">
        <v>1114</v>
      </c>
      <c r="J185" s="14" t="s">
        <v>1071</v>
      </c>
      <c r="K185" s="14" t="s">
        <v>1089</v>
      </c>
      <c r="L185" s="14" t="s">
        <v>1108</v>
      </c>
      <c r="M185" s="9" t="s">
        <v>1128</v>
      </c>
      <c r="N185" s="155"/>
      <c r="O185" s="15"/>
      <c r="P185" s="15"/>
      <c r="Q185" s="15"/>
      <c r="R185" s="15"/>
      <c r="S185" s="15"/>
      <c r="T185" s="15"/>
      <c r="U185" s="15"/>
      <c r="V185" s="15"/>
      <c r="W185" s="15"/>
      <c r="X185" s="15"/>
      <c r="Y185" s="15"/>
      <c r="Z185" s="15"/>
      <c r="AA185" s="15"/>
      <c r="AB185" s="15"/>
      <c r="AC185" s="15"/>
      <c r="AD185" s="15"/>
      <c r="AE185" s="15"/>
      <c r="AF185" s="15"/>
    </row>
    <row r="186" spans="1:32" ht="13.5" customHeight="1">
      <c r="A186" s="9">
        <v>5</v>
      </c>
      <c r="B186" s="107">
        <v>45147</v>
      </c>
      <c r="C186" s="5" t="s">
        <v>1681</v>
      </c>
      <c r="D186" s="116" t="s">
        <v>1765</v>
      </c>
      <c r="E186" s="5" t="s">
        <v>1305</v>
      </c>
      <c r="F186" s="5" t="s">
        <v>1306</v>
      </c>
      <c r="G186" s="5" t="s">
        <v>1721</v>
      </c>
      <c r="H186" s="9"/>
      <c r="I186" s="14" t="s">
        <v>1114</v>
      </c>
      <c r="J186" s="14" t="s">
        <v>1071</v>
      </c>
      <c r="K186" s="14" t="s">
        <v>1089</v>
      </c>
      <c r="L186" s="14" t="s">
        <v>1165</v>
      </c>
      <c r="M186" s="9"/>
      <c r="N186" s="155"/>
      <c r="O186" s="15"/>
      <c r="P186" s="15"/>
      <c r="Q186" s="15"/>
      <c r="R186" s="15"/>
      <c r="S186" s="15"/>
      <c r="T186" s="15"/>
      <c r="U186" s="15"/>
      <c r="V186" s="15"/>
      <c r="W186" s="15"/>
      <c r="X186" s="15"/>
      <c r="Y186" s="15"/>
      <c r="Z186" s="15"/>
      <c r="AA186" s="15"/>
      <c r="AB186" s="15"/>
      <c r="AC186" s="15"/>
      <c r="AD186" s="15"/>
      <c r="AE186" s="15"/>
      <c r="AF186" s="15"/>
    </row>
    <row r="187" spans="1:32" ht="13.5" customHeight="1">
      <c r="A187" s="9">
        <v>5</v>
      </c>
      <c r="B187" s="107">
        <v>45147</v>
      </c>
      <c r="C187" s="5" t="s">
        <v>1681</v>
      </c>
      <c r="D187" s="116" t="s">
        <v>1765</v>
      </c>
      <c r="E187" s="5" t="s">
        <v>1305</v>
      </c>
      <c r="F187" s="5" t="s">
        <v>1306</v>
      </c>
      <c r="G187" s="5" t="s">
        <v>1010</v>
      </c>
      <c r="H187" s="9"/>
      <c r="I187" s="14" t="s">
        <v>1148</v>
      </c>
      <c r="J187" s="14" t="s">
        <v>1071</v>
      </c>
      <c r="K187" s="14" t="s">
        <v>1089</v>
      </c>
      <c r="L187" s="14" t="s">
        <v>1165</v>
      </c>
      <c r="M187" s="9"/>
      <c r="N187" s="156"/>
      <c r="O187" s="15"/>
      <c r="P187" s="15"/>
      <c r="Q187" s="15"/>
      <c r="R187" s="15"/>
      <c r="S187" s="15"/>
      <c r="T187" s="15"/>
      <c r="U187" s="15"/>
      <c r="V187" s="15"/>
      <c r="W187" s="15"/>
      <c r="X187" s="15"/>
      <c r="Y187" s="15"/>
      <c r="Z187" s="15"/>
      <c r="AA187" s="15"/>
      <c r="AB187" s="15"/>
      <c r="AC187" s="15"/>
      <c r="AD187" s="15"/>
      <c r="AE187" s="15"/>
      <c r="AF187" s="15"/>
    </row>
    <row r="188" spans="1:32">
      <c r="A188" s="111" t="s">
        <v>1077</v>
      </c>
      <c r="B188" s="112" t="s">
        <v>1078</v>
      </c>
      <c r="C188" s="113" t="s">
        <v>1079</v>
      </c>
      <c r="D188" s="114" t="s">
        <v>1080</v>
      </c>
      <c r="E188" s="131" t="s">
        <v>1686</v>
      </c>
      <c r="F188" s="113" t="s">
        <v>1081</v>
      </c>
      <c r="G188" s="113" t="s">
        <v>1813</v>
      </c>
      <c r="H188" s="115" t="s">
        <v>1082</v>
      </c>
      <c r="I188" s="114" t="s">
        <v>1083</v>
      </c>
      <c r="J188" s="114" t="s">
        <v>1084</v>
      </c>
      <c r="K188" s="114" t="s">
        <v>1085</v>
      </c>
      <c r="L188" s="114" t="s">
        <v>1680</v>
      </c>
      <c r="M188" s="114" t="s">
        <v>1086</v>
      </c>
      <c r="N188" s="114" t="s">
        <v>1087</v>
      </c>
      <c r="O188" s="13"/>
      <c r="P188" s="13"/>
      <c r="Q188" s="13"/>
      <c r="R188" s="13"/>
      <c r="S188" s="13"/>
      <c r="T188" s="13"/>
      <c r="U188" s="13"/>
      <c r="V188" s="13"/>
      <c r="W188" s="13"/>
      <c r="X188" s="13"/>
      <c r="Y188" s="13"/>
      <c r="Z188" s="13"/>
      <c r="AA188" s="13"/>
      <c r="AB188" s="13"/>
      <c r="AC188" s="13"/>
    </row>
    <row r="189" spans="1:32" ht="13.5" customHeight="1">
      <c r="A189" s="9">
        <v>5</v>
      </c>
      <c r="B189" s="107">
        <v>45148</v>
      </c>
      <c r="C189" s="5" t="s">
        <v>1681</v>
      </c>
      <c r="D189" s="116" t="s">
        <v>1366</v>
      </c>
      <c r="E189" s="5" t="s">
        <v>1271</v>
      </c>
      <c r="F189" s="5" t="s">
        <v>1272</v>
      </c>
      <c r="G189" s="5" t="s">
        <v>48</v>
      </c>
      <c r="H189" s="9"/>
      <c r="I189" s="14" t="s">
        <v>1148</v>
      </c>
      <c r="J189" s="14" t="s">
        <v>1122</v>
      </c>
      <c r="K189" s="14" t="s">
        <v>1089</v>
      </c>
      <c r="L189" s="14"/>
      <c r="M189" s="9"/>
      <c r="N189" s="158" t="s">
        <v>36</v>
      </c>
      <c r="O189" s="15"/>
      <c r="P189" s="15"/>
      <c r="Q189" s="15"/>
      <c r="R189" s="15"/>
      <c r="S189" s="15"/>
      <c r="T189" s="15"/>
      <c r="U189" s="15"/>
      <c r="V189" s="15"/>
      <c r="W189" s="15"/>
      <c r="X189" s="15"/>
      <c r="Y189" s="15"/>
      <c r="Z189" s="15"/>
      <c r="AA189" s="15"/>
      <c r="AB189" s="15"/>
      <c r="AC189" s="15"/>
      <c r="AD189" s="15"/>
      <c r="AE189" s="15"/>
      <c r="AF189" s="15"/>
    </row>
    <row r="190" spans="1:32" ht="13.5" customHeight="1">
      <c r="A190" s="9">
        <v>3</v>
      </c>
      <c r="B190" s="107">
        <v>45148</v>
      </c>
      <c r="C190" s="5" t="s">
        <v>1681</v>
      </c>
      <c r="D190" s="116" t="s">
        <v>1366</v>
      </c>
      <c r="E190" s="5" t="s">
        <v>1309</v>
      </c>
      <c r="F190" s="5" t="s">
        <v>1072</v>
      </c>
      <c r="G190" s="5" t="s">
        <v>1797</v>
      </c>
      <c r="H190" s="9"/>
      <c r="I190" s="14" t="s">
        <v>1148</v>
      </c>
      <c r="J190" s="14" t="s">
        <v>1071</v>
      </c>
      <c r="K190" s="14" t="s">
        <v>1089</v>
      </c>
      <c r="L190" s="14" t="s">
        <v>1143</v>
      </c>
      <c r="M190" s="9"/>
      <c r="N190" s="160"/>
      <c r="O190" s="15"/>
      <c r="P190" s="15"/>
      <c r="Q190" s="15"/>
      <c r="R190" s="15"/>
      <c r="S190" s="15"/>
      <c r="T190" s="15"/>
      <c r="U190" s="15"/>
      <c r="V190" s="15"/>
      <c r="W190" s="15"/>
      <c r="X190" s="15"/>
      <c r="Y190" s="15"/>
      <c r="Z190" s="15"/>
      <c r="AA190" s="15"/>
      <c r="AB190" s="15"/>
      <c r="AC190" s="15"/>
      <c r="AD190" s="15"/>
      <c r="AE190" s="15"/>
      <c r="AF190" s="15"/>
    </row>
    <row r="191" spans="1:32" ht="13.5" customHeight="1">
      <c r="A191" s="9">
        <v>3</v>
      </c>
      <c r="B191" s="107">
        <v>45148</v>
      </c>
      <c r="C191" s="5" t="s">
        <v>1681</v>
      </c>
      <c r="D191" s="116" t="s">
        <v>1366</v>
      </c>
      <c r="E191" s="5" t="s">
        <v>1309</v>
      </c>
      <c r="F191" s="5" t="s">
        <v>1072</v>
      </c>
      <c r="G191" s="5" t="s">
        <v>300</v>
      </c>
      <c r="H191" s="9"/>
      <c r="I191" s="14" t="s">
        <v>1114</v>
      </c>
      <c r="J191" s="14" t="s">
        <v>1071</v>
      </c>
      <c r="K191" s="14" t="s">
        <v>1089</v>
      </c>
      <c r="L191" s="14" t="s">
        <v>1108</v>
      </c>
      <c r="M191" s="9"/>
      <c r="N191" s="159"/>
      <c r="O191" s="15"/>
      <c r="P191" s="15"/>
      <c r="Q191" s="15"/>
      <c r="R191" s="15"/>
      <c r="S191" s="15"/>
      <c r="T191" s="15"/>
      <c r="U191" s="15"/>
      <c r="V191" s="15"/>
      <c r="W191" s="15"/>
      <c r="X191" s="15"/>
      <c r="Y191" s="15"/>
      <c r="Z191" s="15"/>
      <c r="AA191" s="15"/>
      <c r="AB191" s="15"/>
      <c r="AC191" s="15"/>
      <c r="AD191" s="15"/>
      <c r="AE191" s="15"/>
      <c r="AF191" s="15"/>
    </row>
    <row r="192" spans="1:32">
      <c r="A192" s="111" t="s">
        <v>1077</v>
      </c>
      <c r="B192" s="112" t="s">
        <v>1078</v>
      </c>
      <c r="C192" s="113" t="s">
        <v>1079</v>
      </c>
      <c r="D192" s="114" t="s">
        <v>1080</v>
      </c>
      <c r="E192" s="131" t="s">
        <v>1686</v>
      </c>
      <c r="F192" s="113" t="s">
        <v>1081</v>
      </c>
      <c r="G192" s="113" t="s">
        <v>1813</v>
      </c>
      <c r="H192" s="115" t="s">
        <v>1082</v>
      </c>
      <c r="I192" s="114" t="s">
        <v>1083</v>
      </c>
      <c r="J192" s="114" t="s">
        <v>1084</v>
      </c>
      <c r="K192" s="114" t="s">
        <v>1085</v>
      </c>
      <c r="L192" s="114" t="s">
        <v>1680</v>
      </c>
      <c r="M192" s="114" t="s">
        <v>1086</v>
      </c>
      <c r="N192" s="114" t="s">
        <v>1087</v>
      </c>
      <c r="O192" s="13"/>
      <c r="P192" s="13"/>
      <c r="Q192" s="13"/>
      <c r="R192" s="13"/>
      <c r="S192" s="13"/>
      <c r="T192" s="13"/>
      <c r="U192" s="13"/>
      <c r="V192" s="13"/>
      <c r="W192" s="13"/>
      <c r="X192" s="13"/>
      <c r="Y192" s="13"/>
      <c r="Z192" s="13"/>
      <c r="AA192" s="13"/>
      <c r="AB192" s="13"/>
      <c r="AC192" s="13"/>
    </row>
    <row r="193" spans="1:32" ht="24">
      <c r="A193" s="9">
        <v>1</v>
      </c>
      <c r="B193" s="107">
        <v>45149</v>
      </c>
      <c r="C193" s="5" t="s">
        <v>1681</v>
      </c>
      <c r="D193" s="116" t="s">
        <v>1366</v>
      </c>
      <c r="E193" s="5" t="s">
        <v>1413</v>
      </c>
      <c r="F193" s="5" t="s">
        <v>1414</v>
      </c>
      <c r="G193" s="144" t="s">
        <v>1798</v>
      </c>
      <c r="H193" s="9">
        <v>185</v>
      </c>
      <c r="I193" s="14" t="s">
        <v>1114</v>
      </c>
      <c r="J193" s="14" t="s">
        <v>1071</v>
      </c>
      <c r="K193" s="14" t="s">
        <v>1089</v>
      </c>
      <c r="L193" s="14" t="s">
        <v>1165</v>
      </c>
      <c r="M193" s="9"/>
      <c r="N193" s="154" t="s">
        <v>36</v>
      </c>
      <c r="O193" s="15"/>
      <c r="P193" s="15"/>
      <c r="Q193" s="15"/>
      <c r="R193" s="15"/>
      <c r="S193" s="15"/>
      <c r="T193" s="15"/>
      <c r="U193" s="15"/>
      <c r="V193" s="15"/>
      <c r="W193" s="15"/>
      <c r="X193" s="15"/>
      <c r="Y193" s="15"/>
      <c r="Z193" s="15"/>
      <c r="AA193" s="15"/>
      <c r="AB193" s="15"/>
      <c r="AC193" s="15"/>
      <c r="AD193" s="15"/>
      <c r="AE193" s="15"/>
      <c r="AF193" s="15"/>
    </row>
    <row r="194" spans="1:32" ht="13.5" customHeight="1">
      <c r="A194" s="9">
        <v>1</v>
      </c>
      <c r="B194" s="107">
        <v>45149</v>
      </c>
      <c r="C194" s="5" t="s">
        <v>1681</v>
      </c>
      <c r="D194" s="116" t="s">
        <v>1366</v>
      </c>
      <c r="E194" s="5" t="s">
        <v>1233</v>
      </c>
      <c r="F194" s="5" t="s">
        <v>1234</v>
      </c>
      <c r="G194" s="5" t="s">
        <v>238</v>
      </c>
      <c r="H194" s="9">
        <v>14</v>
      </c>
      <c r="I194" s="14" t="s">
        <v>1114</v>
      </c>
      <c r="J194" s="14" t="s">
        <v>1122</v>
      </c>
      <c r="K194" s="14" t="s">
        <v>1089</v>
      </c>
      <c r="L194" s="14" t="s">
        <v>1143</v>
      </c>
      <c r="M194" s="9" t="s">
        <v>1213</v>
      </c>
      <c r="N194" s="155"/>
      <c r="O194" s="15"/>
      <c r="P194" s="15"/>
      <c r="Q194" s="15"/>
      <c r="R194" s="15"/>
      <c r="S194" s="15"/>
      <c r="T194" s="15"/>
      <c r="U194" s="15"/>
      <c r="V194" s="15"/>
      <c r="W194" s="15"/>
      <c r="X194" s="15"/>
      <c r="Y194" s="15"/>
      <c r="Z194" s="15"/>
      <c r="AA194" s="15"/>
      <c r="AB194" s="15"/>
      <c r="AC194" s="15"/>
      <c r="AD194" s="15"/>
      <c r="AE194" s="15"/>
      <c r="AF194" s="15"/>
    </row>
    <row r="195" spans="1:32" ht="13.5" customHeight="1">
      <c r="A195" s="9">
        <v>1</v>
      </c>
      <c r="B195" s="107">
        <v>45149</v>
      </c>
      <c r="C195" s="5" t="s">
        <v>1681</v>
      </c>
      <c r="D195" s="116" t="s">
        <v>1191</v>
      </c>
      <c r="E195" s="5" t="s">
        <v>1279</v>
      </c>
      <c r="F195" s="5" t="s">
        <v>1280</v>
      </c>
      <c r="G195" s="5" t="s">
        <v>1811</v>
      </c>
      <c r="H195" s="9">
        <v>88</v>
      </c>
      <c r="I195" s="14" t="s">
        <v>1114</v>
      </c>
      <c r="J195" s="14" t="s">
        <v>1071</v>
      </c>
      <c r="K195" s="14" t="s">
        <v>1089</v>
      </c>
      <c r="L195" s="14" t="s">
        <v>1127</v>
      </c>
      <c r="M195" s="9" t="s">
        <v>1128</v>
      </c>
      <c r="N195" s="155"/>
      <c r="O195" s="15"/>
      <c r="P195" s="15"/>
      <c r="Q195" s="15"/>
      <c r="R195" s="15"/>
      <c r="S195" s="15"/>
      <c r="T195" s="15"/>
      <c r="U195" s="15"/>
      <c r="V195" s="15"/>
      <c r="W195" s="15"/>
      <c r="X195" s="15"/>
      <c r="Y195" s="15"/>
      <c r="Z195" s="15"/>
      <c r="AA195" s="15"/>
      <c r="AB195" s="15"/>
      <c r="AC195" s="15"/>
      <c r="AD195" s="15"/>
      <c r="AE195" s="15"/>
      <c r="AF195" s="15"/>
    </row>
    <row r="196" spans="1:32" ht="13.5" customHeight="1">
      <c r="A196" s="9">
        <v>2</v>
      </c>
      <c r="B196" s="107">
        <v>45149</v>
      </c>
      <c r="C196" s="5" t="s">
        <v>1681</v>
      </c>
      <c r="D196" s="116" t="s">
        <v>1104</v>
      </c>
      <c r="E196" s="5" t="s">
        <v>1146</v>
      </c>
      <c r="F196" s="5" t="s">
        <v>1147</v>
      </c>
      <c r="G196" s="5" t="s">
        <v>25</v>
      </c>
      <c r="H196" s="9">
        <v>8</v>
      </c>
      <c r="I196" s="14" t="s">
        <v>1148</v>
      </c>
      <c r="J196" s="14" t="s">
        <v>1071</v>
      </c>
      <c r="K196" s="14" t="s">
        <v>1089</v>
      </c>
      <c r="L196" s="14" t="s">
        <v>1121</v>
      </c>
      <c r="M196" s="9"/>
      <c r="N196" s="155"/>
      <c r="O196" s="15"/>
      <c r="P196" s="15"/>
      <c r="Q196" s="15"/>
      <c r="R196" s="15"/>
      <c r="S196" s="15"/>
      <c r="T196" s="15"/>
      <c r="U196" s="15"/>
      <c r="V196" s="15"/>
      <c r="W196" s="15"/>
      <c r="X196" s="15"/>
      <c r="Y196" s="15"/>
      <c r="Z196" s="15"/>
      <c r="AA196" s="15"/>
      <c r="AB196" s="15"/>
      <c r="AC196" s="15"/>
      <c r="AD196" s="15"/>
      <c r="AE196" s="15"/>
      <c r="AF196" s="15"/>
    </row>
    <row r="197" spans="1:32" ht="13.5" customHeight="1">
      <c r="A197" s="9">
        <v>2</v>
      </c>
      <c r="B197" s="107">
        <v>45149</v>
      </c>
      <c r="C197" s="5" t="s">
        <v>1684</v>
      </c>
      <c r="D197" s="116" t="s">
        <v>1104</v>
      </c>
      <c r="E197" s="5" t="s">
        <v>1428</v>
      </c>
      <c r="F197" s="5" t="s">
        <v>1429</v>
      </c>
      <c r="G197" s="5" t="s">
        <v>182</v>
      </c>
      <c r="H197" s="9">
        <v>12</v>
      </c>
      <c r="I197" s="14" t="s">
        <v>1114</v>
      </c>
      <c r="J197" s="14" t="s">
        <v>1071</v>
      </c>
      <c r="K197" s="14" t="s">
        <v>1089</v>
      </c>
      <c r="L197" s="14" t="s">
        <v>1338</v>
      </c>
      <c r="M197" s="9" t="s">
        <v>1324</v>
      </c>
      <c r="N197" s="155"/>
      <c r="O197" s="15"/>
      <c r="P197" s="15"/>
      <c r="Q197" s="15"/>
      <c r="R197" s="15"/>
      <c r="S197" s="15"/>
      <c r="T197" s="15"/>
      <c r="U197" s="15"/>
      <c r="V197" s="15"/>
      <c r="W197" s="15"/>
      <c r="X197" s="15"/>
      <c r="Y197" s="15"/>
      <c r="Z197" s="15"/>
      <c r="AA197" s="15"/>
      <c r="AB197" s="15"/>
      <c r="AC197" s="15"/>
      <c r="AD197" s="15"/>
      <c r="AE197" s="15"/>
      <c r="AF197" s="15"/>
    </row>
    <row r="198" spans="1:32" ht="13.5" customHeight="1">
      <c r="A198" s="9">
        <v>3</v>
      </c>
      <c r="B198" s="107">
        <v>45149</v>
      </c>
      <c r="C198" s="5" t="s">
        <v>1681</v>
      </c>
      <c r="D198" s="116" t="s">
        <v>1104</v>
      </c>
      <c r="E198" s="5" t="s">
        <v>1149</v>
      </c>
      <c r="F198" s="5" t="s">
        <v>1150</v>
      </c>
      <c r="G198" s="5" t="s">
        <v>25</v>
      </c>
      <c r="H198" s="9">
        <v>27</v>
      </c>
      <c r="I198" s="14" t="s">
        <v>1114</v>
      </c>
      <c r="J198" s="14" t="s">
        <v>1071</v>
      </c>
      <c r="K198" s="14" t="s">
        <v>1089</v>
      </c>
      <c r="L198" s="14" t="s">
        <v>1121</v>
      </c>
      <c r="M198" s="9"/>
      <c r="N198" s="155"/>
      <c r="O198" s="15"/>
      <c r="P198" s="15"/>
      <c r="Q198" s="15"/>
      <c r="R198" s="15"/>
      <c r="S198" s="15"/>
      <c r="T198" s="15"/>
      <c r="U198" s="15"/>
      <c r="V198" s="15"/>
      <c r="W198" s="15"/>
      <c r="X198" s="15"/>
      <c r="Y198" s="15"/>
      <c r="Z198" s="15"/>
      <c r="AA198" s="15"/>
      <c r="AB198" s="15"/>
      <c r="AC198" s="15"/>
      <c r="AD198" s="15"/>
      <c r="AE198" s="15"/>
      <c r="AF198" s="15"/>
    </row>
    <row r="199" spans="1:32" ht="13.5" customHeight="1">
      <c r="A199" s="9">
        <v>4</v>
      </c>
      <c r="B199" s="107">
        <v>45149</v>
      </c>
      <c r="C199" s="5" t="s">
        <v>1681</v>
      </c>
      <c r="D199" s="116" t="s">
        <v>1765</v>
      </c>
      <c r="E199" s="5" t="s">
        <v>1141</v>
      </c>
      <c r="F199" s="5" t="s">
        <v>1142</v>
      </c>
      <c r="G199" s="5" t="s">
        <v>1800</v>
      </c>
      <c r="H199" s="9">
        <v>101</v>
      </c>
      <c r="I199" s="14" t="s">
        <v>1114</v>
      </c>
      <c r="J199" s="14" t="s">
        <v>1071</v>
      </c>
      <c r="K199" s="14" t="s">
        <v>1089</v>
      </c>
      <c r="L199" s="14" t="s">
        <v>1143</v>
      </c>
      <c r="M199" s="9" t="s">
        <v>1128</v>
      </c>
      <c r="N199" s="155"/>
      <c r="O199" s="15"/>
      <c r="P199" s="15"/>
      <c r="Q199" s="15"/>
      <c r="R199" s="15"/>
      <c r="S199" s="15"/>
      <c r="T199" s="15"/>
      <c r="U199" s="15"/>
      <c r="V199" s="15"/>
      <c r="W199" s="15"/>
      <c r="X199" s="15"/>
      <c r="Y199" s="15"/>
      <c r="Z199" s="15"/>
      <c r="AA199" s="15"/>
      <c r="AB199" s="15"/>
      <c r="AC199" s="15"/>
      <c r="AD199" s="15"/>
      <c r="AE199" s="15"/>
      <c r="AF199" s="15"/>
    </row>
    <row r="200" spans="1:32" ht="13.5" customHeight="1">
      <c r="A200" s="9">
        <v>5</v>
      </c>
      <c r="B200" s="107">
        <v>45149</v>
      </c>
      <c r="C200" s="5" t="s">
        <v>1681</v>
      </c>
      <c r="D200" s="116" t="s">
        <v>1124</v>
      </c>
      <c r="E200" s="5" t="s">
        <v>1312</v>
      </c>
      <c r="F200" s="5" t="s">
        <v>1313</v>
      </c>
      <c r="G200" s="5" t="s">
        <v>70</v>
      </c>
      <c r="H200" s="9">
        <v>25</v>
      </c>
      <c r="I200" s="14" t="s">
        <v>1148</v>
      </c>
      <c r="J200" s="14" t="s">
        <v>1122</v>
      </c>
      <c r="K200" s="14" t="s">
        <v>1089</v>
      </c>
      <c r="L200" s="14" t="s">
        <v>1108</v>
      </c>
      <c r="M200" s="9"/>
      <c r="N200" s="155"/>
      <c r="O200" s="15"/>
      <c r="P200" s="15"/>
      <c r="Q200" s="15"/>
      <c r="R200" s="15"/>
      <c r="S200" s="15"/>
      <c r="T200" s="15"/>
      <c r="U200" s="15"/>
      <c r="V200" s="15"/>
      <c r="W200" s="15"/>
      <c r="X200" s="15"/>
      <c r="Y200" s="15"/>
      <c r="Z200" s="15"/>
      <c r="AA200" s="15"/>
      <c r="AB200" s="15"/>
      <c r="AC200" s="15"/>
      <c r="AD200" s="15"/>
      <c r="AE200" s="15"/>
      <c r="AF200" s="15"/>
    </row>
    <row r="201" spans="1:32" ht="13.5" customHeight="1">
      <c r="A201" s="9">
        <v>5</v>
      </c>
      <c r="B201" s="107">
        <v>45149</v>
      </c>
      <c r="C201" s="5" t="s">
        <v>1681</v>
      </c>
      <c r="D201" s="116" t="s">
        <v>1124</v>
      </c>
      <c r="E201" s="5" t="s">
        <v>1380</v>
      </c>
      <c r="F201" s="5" t="s">
        <v>1381</v>
      </c>
      <c r="G201" s="5" t="s">
        <v>133</v>
      </c>
      <c r="H201" s="9">
        <v>17</v>
      </c>
      <c r="I201" s="14" t="s">
        <v>1114</v>
      </c>
      <c r="J201" s="14" t="s">
        <v>1122</v>
      </c>
      <c r="K201" s="14" t="s">
        <v>1089</v>
      </c>
      <c r="L201" s="14" t="s">
        <v>1127</v>
      </c>
      <c r="M201" s="9" t="s">
        <v>1160</v>
      </c>
      <c r="N201" s="155"/>
      <c r="O201" s="15"/>
      <c r="P201" s="15"/>
      <c r="Q201" s="15"/>
      <c r="R201" s="15"/>
      <c r="S201" s="15"/>
      <c r="T201" s="15"/>
      <c r="U201" s="15"/>
      <c r="V201" s="15"/>
      <c r="W201" s="15"/>
      <c r="X201" s="15"/>
      <c r="Y201" s="15"/>
      <c r="Z201" s="15"/>
      <c r="AA201" s="15"/>
      <c r="AB201" s="15"/>
      <c r="AC201" s="15"/>
      <c r="AD201" s="15"/>
      <c r="AE201" s="15"/>
      <c r="AF201" s="15"/>
    </row>
    <row r="202" spans="1:32" ht="13.5" customHeight="1">
      <c r="A202" s="9">
        <v>5</v>
      </c>
      <c r="B202" s="107">
        <v>45149</v>
      </c>
      <c r="C202" s="5" t="s">
        <v>1681</v>
      </c>
      <c r="D202" s="116" t="s">
        <v>1124</v>
      </c>
      <c r="E202" s="5" t="s">
        <v>1158</v>
      </c>
      <c r="F202" s="5" t="s">
        <v>1159</v>
      </c>
      <c r="G202" s="5" t="s">
        <v>13</v>
      </c>
      <c r="H202" s="9">
        <v>18</v>
      </c>
      <c r="I202" s="14" t="s">
        <v>1114</v>
      </c>
      <c r="J202" s="14" t="s">
        <v>1122</v>
      </c>
      <c r="K202" s="14" t="s">
        <v>1089</v>
      </c>
      <c r="L202" s="14" t="s">
        <v>1143</v>
      </c>
      <c r="M202" s="9" t="s">
        <v>1160</v>
      </c>
      <c r="N202" s="155"/>
      <c r="O202" s="15"/>
      <c r="P202" s="15"/>
      <c r="Q202" s="15"/>
      <c r="R202" s="15"/>
      <c r="S202" s="15"/>
      <c r="T202" s="15"/>
      <c r="U202" s="15"/>
      <c r="V202" s="15"/>
      <c r="W202" s="15"/>
      <c r="X202" s="15"/>
      <c r="Y202" s="15"/>
      <c r="Z202" s="15"/>
      <c r="AA202" s="15"/>
      <c r="AB202" s="15"/>
      <c r="AC202" s="15"/>
      <c r="AD202" s="15"/>
      <c r="AE202" s="15"/>
      <c r="AF202" s="15"/>
    </row>
    <row r="203" spans="1:32" ht="13.5" customHeight="1">
      <c r="A203" s="9">
        <v>4</v>
      </c>
      <c r="B203" s="107">
        <v>45149</v>
      </c>
      <c r="C203" s="5" t="s">
        <v>1681</v>
      </c>
      <c r="D203" s="116" t="s">
        <v>1235</v>
      </c>
      <c r="E203" s="5" t="s">
        <v>1249</v>
      </c>
      <c r="F203" s="5" t="s">
        <v>1183</v>
      </c>
      <c r="G203" s="5" t="s">
        <v>217</v>
      </c>
      <c r="H203" s="9">
        <v>20</v>
      </c>
      <c r="I203" s="14" t="s">
        <v>1114</v>
      </c>
      <c r="J203" s="14" t="s">
        <v>1071</v>
      </c>
      <c r="K203" s="14" t="s">
        <v>1089</v>
      </c>
      <c r="L203" s="14" t="s">
        <v>1090</v>
      </c>
      <c r="M203" s="9"/>
      <c r="N203" s="155"/>
      <c r="O203" s="15"/>
      <c r="P203" s="15"/>
      <c r="Q203" s="15"/>
      <c r="R203" s="15"/>
      <c r="S203" s="15"/>
      <c r="T203" s="15"/>
      <c r="U203" s="15"/>
      <c r="V203" s="15"/>
      <c r="W203" s="15"/>
      <c r="X203" s="15"/>
      <c r="Y203" s="15"/>
      <c r="Z203" s="15"/>
      <c r="AA203" s="15"/>
      <c r="AB203" s="15"/>
      <c r="AC203" s="15"/>
      <c r="AD203" s="15"/>
      <c r="AE203" s="15"/>
      <c r="AF203" s="15"/>
    </row>
    <row r="204" spans="1:32" ht="13.5" customHeight="1">
      <c r="A204" s="9">
        <v>4</v>
      </c>
      <c r="B204" s="107">
        <v>45149</v>
      </c>
      <c r="C204" s="5" t="s">
        <v>1681</v>
      </c>
      <c r="D204" s="116" t="s">
        <v>1235</v>
      </c>
      <c r="E204" s="5" t="s">
        <v>1249</v>
      </c>
      <c r="F204" s="5" t="s">
        <v>1183</v>
      </c>
      <c r="G204" s="5" t="s">
        <v>217</v>
      </c>
      <c r="H204" s="9"/>
      <c r="I204" s="14" t="s">
        <v>1148</v>
      </c>
      <c r="J204" s="14" t="s">
        <v>1071</v>
      </c>
      <c r="K204" s="14" t="s">
        <v>1089</v>
      </c>
      <c r="L204" s="14" t="s">
        <v>1090</v>
      </c>
      <c r="M204" s="9"/>
      <c r="N204" s="155"/>
      <c r="O204" s="15"/>
      <c r="P204" s="15"/>
      <c r="Q204" s="15"/>
      <c r="R204" s="15"/>
      <c r="S204" s="15"/>
      <c r="T204" s="15"/>
      <c r="U204" s="15"/>
      <c r="V204" s="15"/>
      <c r="W204" s="15"/>
      <c r="X204" s="15"/>
      <c r="Y204" s="15"/>
      <c r="Z204" s="15"/>
      <c r="AA204" s="15"/>
      <c r="AB204" s="15"/>
      <c r="AC204" s="15"/>
      <c r="AD204" s="15"/>
      <c r="AE204" s="15"/>
      <c r="AF204" s="15"/>
    </row>
    <row r="205" spans="1:32" ht="13.5" customHeight="1">
      <c r="A205" s="9">
        <v>5</v>
      </c>
      <c r="B205" s="107">
        <v>45149</v>
      </c>
      <c r="C205" s="5" t="s">
        <v>1681</v>
      </c>
      <c r="D205" s="116" t="s">
        <v>1190</v>
      </c>
      <c r="E205" s="5" t="s">
        <v>1513</v>
      </c>
      <c r="F205" s="5" t="s">
        <v>1230</v>
      </c>
      <c r="G205" s="5" t="s">
        <v>1019</v>
      </c>
      <c r="H205" s="141">
        <v>88</v>
      </c>
      <c r="I205" s="14" t="s">
        <v>1114</v>
      </c>
      <c r="J205" s="14" t="s">
        <v>1071</v>
      </c>
      <c r="K205" s="14" t="s">
        <v>1089</v>
      </c>
      <c r="L205" s="14" t="s">
        <v>1172</v>
      </c>
      <c r="M205" s="9"/>
      <c r="N205" s="155"/>
      <c r="O205" s="15"/>
      <c r="P205" s="15"/>
      <c r="Q205" s="15"/>
      <c r="R205" s="15"/>
      <c r="S205" s="15"/>
      <c r="T205" s="15"/>
      <c r="U205" s="15"/>
      <c r="V205" s="15"/>
      <c r="W205" s="15"/>
      <c r="X205" s="15"/>
      <c r="Y205" s="15"/>
      <c r="Z205" s="15"/>
      <c r="AA205" s="15"/>
      <c r="AB205" s="15"/>
      <c r="AC205" s="15"/>
      <c r="AD205" s="15"/>
      <c r="AE205" s="15"/>
      <c r="AF205" s="15"/>
    </row>
    <row r="206" spans="1:32" ht="13.5" customHeight="1">
      <c r="A206" s="9">
        <v>5</v>
      </c>
      <c r="B206" s="107">
        <v>45149</v>
      </c>
      <c r="C206" s="5" t="s">
        <v>1681</v>
      </c>
      <c r="D206" s="116" t="s">
        <v>1190</v>
      </c>
      <c r="E206" s="5" t="s">
        <v>1513</v>
      </c>
      <c r="F206" s="5" t="s">
        <v>1230</v>
      </c>
      <c r="G206" s="5" t="s">
        <v>1799</v>
      </c>
      <c r="H206" s="9"/>
      <c r="I206" s="14" t="s">
        <v>1148</v>
      </c>
      <c r="J206" s="14" t="s">
        <v>1071</v>
      </c>
      <c r="K206" s="14" t="s">
        <v>1089</v>
      </c>
      <c r="L206" s="14" t="s">
        <v>1090</v>
      </c>
      <c r="M206" s="9"/>
      <c r="N206" s="155"/>
      <c r="O206" s="15"/>
      <c r="P206" s="15"/>
      <c r="Q206" s="15"/>
      <c r="R206" s="15"/>
      <c r="S206" s="15"/>
      <c r="T206" s="15"/>
      <c r="U206" s="15"/>
      <c r="V206" s="15"/>
      <c r="W206" s="15"/>
      <c r="X206" s="15"/>
      <c r="Y206" s="15"/>
      <c r="Z206" s="15"/>
      <c r="AA206" s="15"/>
      <c r="AB206" s="15"/>
      <c r="AC206" s="15"/>
      <c r="AD206" s="15"/>
      <c r="AE206" s="15"/>
      <c r="AF206" s="15"/>
    </row>
    <row r="207" spans="1:32" ht="13.5" customHeight="1">
      <c r="A207" s="9">
        <v>5</v>
      </c>
      <c r="B207" s="107">
        <v>45149</v>
      </c>
      <c r="C207" s="5" t="s">
        <v>1681</v>
      </c>
      <c r="D207" s="116" t="s">
        <v>1725</v>
      </c>
      <c r="E207" s="5" t="s">
        <v>1382</v>
      </c>
      <c r="F207" s="5" t="s">
        <v>1383</v>
      </c>
      <c r="G207" s="5" t="s">
        <v>1721</v>
      </c>
      <c r="H207" s="9">
        <v>117</v>
      </c>
      <c r="I207" s="14" t="s">
        <v>1148</v>
      </c>
      <c r="J207" s="14" t="s">
        <v>1071</v>
      </c>
      <c r="K207" s="14" t="s">
        <v>1089</v>
      </c>
      <c r="L207" s="14" t="s">
        <v>1119</v>
      </c>
      <c r="M207" s="9"/>
      <c r="N207" s="155"/>
      <c r="O207" s="15"/>
      <c r="P207" s="15"/>
      <c r="Q207" s="15"/>
      <c r="R207" s="15"/>
      <c r="S207" s="15"/>
      <c r="T207" s="15"/>
      <c r="U207" s="15"/>
      <c r="V207" s="15"/>
      <c r="W207" s="15"/>
      <c r="X207" s="15"/>
      <c r="Y207" s="15"/>
      <c r="Z207" s="15"/>
      <c r="AA207" s="15"/>
      <c r="AB207" s="15"/>
      <c r="AC207" s="15"/>
      <c r="AD207" s="15"/>
      <c r="AE207" s="15"/>
      <c r="AF207" s="15"/>
    </row>
    <row r="208" spans="1:32" ht="13.5" customHeight="1">
      <c r="A208" s="9">
        <v>5</v>
      </c>
      <c r="B208" s="107">
        <v>45149</v>
      </c>
      <c r="C208" s="5" t="s">
        <v>1681</v>
      </c>
      <c r="D208" s="116" t="s">
        <v>1725</v>
      </c>
      <c r="E208" s="5" t="s">
        <v>1382</v>
      </c>
      <c r="F208" s="5" t="s">
        <v>1383</v>
      </c>
      <c r="G208" s="5" t="s">
        <v>1732</v>
      </c>
      <c r="H208" s="9"/>
      <c r="I208" s="14" t="s">
        <v>1114</v>
      </c>
      <c r="J208" s="14" t="s">
        <v>1071</v>
      </c>
      <c r="K208" s="14" t="s">
        <v>1089</v>
      </c>
      <c r="L208" s="14" t="s">
        <v>1165</v>
      </c>
      <c r="M208" s="9"/>
      <c r="N208" s="155"/>
      <c r="O208" s="15"/>
      <c r="P208" s="15"/>
      <c r="Q208" s="15"/>
      <c r="R208" s="15"/>
      <c r="S208" s="15"/>
      <c r="T208" s="15"/>
      <c r="U208" s="15"/>
      <c r="V208" s="15"/>
      <c r="W208" s="15"/>
      <c r="X208" s="15"/>
      <c r="Y208" s="15"/>
      <c r="Z208" s="15"/>
      <c r="AA208" s="15"/>
      <c r="AB208" s="15"/>
      <c r="AC208" s="15"/>
      <c r="AD208" s="15"/>
      <c r="AE208" s="15"/>
      <c r="AF208" s="15"/>
    </row>
    <row r="209" spans="1:32" ht="13.5" customHeight="1">
      <c r="A209" s="9">
        <v>5</v>
      </c>
      <c r="B209" s="107">
        <v>45149</v>
      </c>
      <c r="C209" s="5" t="s">
        <v>1681</v>
      </c>
      <c r="D209" s="116" t="s">
        <v>1725</v>
      </c>
      <c r="E209" s="5" t="s">
        <v>1382</v>
      </c>
      <c r="F209" s="5" t="s">
        <v>1383</v>
      </c>
      <c r="G209" s="5" t="s">
        <v>136</v>
      </c>
      <c r="H209" s="9"/>
      <c r="I209" s="14" t="s">
        <v>1114</v>
      </c>
      <c r="J209" s="14" t="s">
        <v>1071</v>
      </c>
      <c r="K209" s="14" t="s">
        <v>1106</v>
      </c>
      <c r="L209" s="14" t="s">
        <v>1165</v>
      </c>
      <c r="M209" s="9"/>
      <c r="N209" s="156"/>
      <c r="O209" s="15"/>
      <c r="P209" s="15"/>
      <c r="Q209" s="15"/>
      <c r="R209" s="15"/>
      <c r="S209" s="15"/>
      <c r="T209" s="15"/>
      <c r="U209" s="15"/>
      <c r="V209" s="15"/>
      <c r="W209" s="15"/>
      <c r="X209" s="15"/>
      <c r="Y209" s="15"/>
      <c r="Z209" s="15"/>
      <c r="AA209" s="15"/>
      <c r="AB209" s="15"/>
      <c r="AC209" s="15"/>
      <c r="AD209" s="15"/>
      <c r="AE209" s="15"/>
      <c r="AF209" s="15"/>
    </row>
    <row r="210" spans="1:32">
      <c r="A210" s="111" t="s">
        <v>1077</v>
      </c>
      <c r="B210" s="112" t="s">
        <v>1078</v>
      </c>
      <c r="C210" s="113" t="s">
        <v>1079</v>
      </c>
      <c r="D210" s="114" t="s">
        <v>1080</v>
      </c>
      <c r="E210" s="131" t="s">
        <v>1686</v>
      </c>
      <c r="F210" s="113" t="s">
        <v>1081</v>
      </c>
      <c r="G210" s="113" t="s">
        <v>1813</v>
      </c>
      <c r="H210" s="115" t="s">
        <v>1082</v>
      </c>
      <c r="I210" s="114" t="s">
        <v>1083</v>
      </c>
      <c r="J210" s="114" t="s">
        <v>1084</v>
      </c>
      <c r="K210" s="114" t="s">
        <v>1085</v>
      </c>
      <c r="L210" s="114" t="s">
        <v>1680</v>
      </c>
      <c r="M210" s="114" t="s">
        <v>1086</v>
      </c>
      <c r="N210" s="114" t="s">
        <v>1087</v>
      </c>
      <c r="O210" s="13"/>
      <c r="P210" s="13"/>
      <c r="Q210" s="13"/>
      <c r="R210" s="13"/>
      <c r="S210" s="13"/>
      <c r="T210" s="13"/>
      <c r="U210" s="13"/>
      <c r="V210" s="13"/>
      <c r="W210" s="13"/>
      <c r="X210" s="13"/>
      <c r="Y210" s="13"/>
      <c r="Z210" s="13"/>
      <c r="AA210" s="13"/>
      <c r="AB210" s="13"/>
      <c r="AC210" s="13"/>
    </row>
    <row r="211" spans="1:32" ht="13.5" customHeight="1">
      <c r="A211" s="9">
        <v>6</v>
      </c>
      <c r="B211" s="124">
        <v>45150</v>
      </c>
      <c r="C211" s="5" t="s">
        <v>1684</v>
      </c>
      <c r="D211" s="116" t="s">
        <v>1801</v>
      </c>
      <c r="E211" s="5" t="s">
        <v>1403</v>
      </c>
      <c r="F211" s="5" t="s">
        <v>1404</v>
      </c>
      <c r="G211" s="5" t="s">
        <v>194</v>
      </c>
      <c r="H211" s="9">
        <v>33</v>
      </c>
      <c r="I211" s="14" t="s">
        <v>1148</v>
      </c>
      <c r="J211" s="14" t="s">
        <v>1122</v>
      </c>
      <c r="K211" s="14" t="s">
        <v>1089</v>
      </c>
      <c r="L211" s="14" t="s">
        <v>1127</v>
      </c>
      <c r="M211" s="9"/>
      <c r="N211" s="154" t="s">
        <v>36</v>
      </c>
      <c r="O211" s="15"/>
      <c r="P211" s="15"/>
      <c r="Q211" s="15"/>
      <c r="R211" s="15"/>
      <c r="S211" s="15"/>
      <c r="T211" s="15"/>
      <c r="U211" s="15"/>
      <c r="V211" s="15"/>
      <c r="W211" s="15"/>
      <c r="X211" s="15"/>
      <c r="Y211" s="15"/>
      <c r="Z211" s="15"/>
      <c r="AA211" s="15"/>
      <c r="AB211" s="15"/>
      <c r="AC211" s="15"/>
      <c r="AD211" s="15"/>
      <c r="AE211" s="15"/>
      <c r="AF211" s="15"/>
    </row>
    <row r="212" spans="1:32" ht="13.5" customHeight="1">
      <c r="A212" s="9">
        <v>6</v>
      </c>
      <c r="B212" s="124">
        <v>45150</v>
      </c>
      <c r="C212" s="5" t="s">
        <v>1684</v>
      </c>
      <c r="D212" s="116" t="s">
        <v>1366</v>
      </c>
      <c r="E212" s="5" t="s">
        <v>1184</v>
      </c>
      <c r="F212" s="5" t="s">
        <v>1441</v>
      </c>
      <c r="G212" s="5" t="s">
        <v>1771</v>
      </c>
      <c r="H212" s="9"/>
      <c r="I212" s="14" t="s">
        <v>1114</v>
      </c>
      <c r="J212" s="14" t="s">
        <v>1071</v>
      </c>
      <c r="K212" s="14" t="s">
        <v>1089</v>
      </c>
      <c r="L212" s="14" t="s">
        <v>1172</v>
      </c>
      <c r="M212" s="9"/>
      <c r="N212" s="155"/>
      <c r="O212" s="15"/>
      <c r="P212" s="15"/>
      <c r="Q212" s="15"/>
      <c r="R212" s="15"/>
      <c r="S212" s="15"/>
      <c r="T212" s="15"/>
      <c r="U212" s="15"/>
      <c r="V212" s="15"/>
      <c r="W212" s="15"/>
      <c r="X212" s="15"/>
      <c r="Y212" s="15"/>
      <c r="Z212" s="15"/>
      <c r="AA212" s="15"/>
      <c r="AB212" s="15"/>
      <c r="AC212" s="15"/>
      <c r="AD212" s="15"/>
      <c r="AE212" s="15"/>
      <c r="AF212" s="15"/>
    </row>
    <row r="213" spans="1:32" ht="13.5" customHeight="1">
      <c r="A213" s="9">
        <v>6</v>
      </c>
      <c r="B213" s="124">
        <v>45150</v>
      </c>
      <c r="C213" s="5" t="s">
        <v>1684</v>
      </c>
      <c r="D213" s="116" t="s">
        <v>1366</v>
      </c>
      <c r="E213" s="5" t="s">
        <v>1184</v>
      </c>
      <c r="F213" s="5" t="s">
        <v>1441</v>
      </c>
      <c r="G213" s="5" t="s">
        <v>583</v>
      </c>
      <c r="H213" s="9"/>
      <c r="I213" s="14" t="s">
        <v>1148</v>
      </c>
      <c r="J213" s="14" t="s">
        <v>1071</v>
      </c>
      <c r="K213" s="14" t="s">
        <v>1089</v>
      </c>
      <c r="L213" s="14" t="s">
        <v>1172</v>
      </c>
      <c r="M213" s="9"/>
      <c r="N213" s="155"/>
      <c r="O213" s="15"/>
      <c r="P213" s="15"/>
      <c r="Q213" s="15"/>
      <c r="R213" s="15"/>
      <c r="S213" s="15"/>
      <c r="T213" s="15"/>
      <c r="U213" s="15"/>
      <c r="V213" s="15"/>
      <c r="W213" s="15"/>
      <c r="X213" s="15"/>
      <c r="Y213" s="15"/>
      <c r="Z213" s="15"/>
      <c r="AA213" s="15"/>
      <c r="AB213" s="15"/>
      <c r="AC213" s="15"/>
      <c r="AD213" s="15"/>
      <c r="AE213" s="15"/>
      <c r="AF213" s="15"/>
    </row>
    <row r="214" spans="1:32" ht="13.5" customHeight="1">
      <c r="A214" s="9">
        <v>6</v>
      </c>
      <c r="B214" s="124">
        <v>45150</v>
      </c>
      <c r="C214" s="5" t="s">
        <v>1684</v>
      </c>
      <c r="D214" s="116" t="s">
        <v>1191</v>
      </c>
      <c r="E214" s="5" t="s">
        <v>1141</v>
      </c>
      <c r="F214" s="5" t="s">
        <v>1142</v>
      </c>
      <c r="G214" s="5" t="s">
        <v>149</v>
      </c>
      <c r="H214" s="9">
        <v>56</v>
      </c>
      <c r="I214" s="14" t="s">
        <v>1114</v>
      </c>
      <c r="J214" s="14" t="s">
        <v>1250</v>
      </c>
      <c r="K214" s="14" t="s">
        <v>1089</v>
      </c>
      <c r="L214" s="14" t="s">
        <v>1143</v>
      </c>
      <c r="M214" s="9" t="s">
        <v>1128</v>
      </c>
      <c r="N214" s="155"/>
      <c r="O214" s="15"/>
      <c r="P214" s="15"/>
      <c r="Q214" s="15"/>
      <c r="R214" s="15"/>
      <c r="S214" s="15"/>
      <c r="T214" s="15"/>
      <c r="U214" s="15"/>
      <c r="V214" s="15"/>
      <c r="W214" s="15"/>
      <c r="X214" s="15"/>
      <c r="Y214" s="15"/>
      <c r="Z214" s="15"/>
      <c r="AA214" s="15"/>
      <c r="AB214" s="15"/>
      <c r="AC214" s="15"/>
      <c r="AD214" s="15"/>
      <c r="AE214" s="15"/>
      <c r="AF214" s="15"/>
    </row>
    <row r="215" spans="1:32" ht="13.5" customHeight="1">
      <c r="A215" s="9">
        <v>6</v>
      </c>
      <c r="B215" s="124">
        <v>45150</v>
      </c>
      <c r="C215" s="5" t="s">
        <v>1684</v>
      </c>
      <c r="D215" s="116" t="s">
        <v>1190</v>
      </c>
      <c r="E215" s="5" t="s">
        <v>1263</v>
      </c>
      <c r="F215" s="5" t="s">
        <v>1264</v>
      </c>
      <c r="G215" s="5" t="s">
        <v>44</v>
      </c>
      <c r="H215" s="9">
        <v>23</v>
      </c>
      <c r="I215" s="14" t="s">
        <v>1114</v>
      </c>
      <c r="J215" s="14" t="s">
        <v>1266</v>
      </c>
      <c r="K215" s="14" t="s">
        <v>1089</v>
      </c>
      <c r="L215" s="14" t="s">
        <v>1172</v>
      </c>
      <c r="M215" s="9"/>
      <c r="N215" s="155"/>
      <c r="O215" s="15"/>
      <c r="P215" s="15"/>
      <c r="Q215" s="15"/>
      <c r="R215" s="15"/>
      <c r="S215" s="15"/>
      <c r="T215" s="15"/>
      <c r="U215" s="15"/>
      <c r="V215" s="15"/>
      <c r="W215" s="15"/>
      <c r="X215" s="15"/>
      <c r="Y215" s="15"/>
      <c r="Z215" s="15"/>
      <c r="AA215" s="15"/>
      <c r="AB215" s="15"/>
      <c r="AC215" s="15"/>
      <c r="AD215" s="15"/>
      <c r="AE215" s="15"/>
      <c r="AF215" s="15"/>
    </row>
    <row r="216" spans="1:32" ht="13.5" customHeight="1">
      <c r="A216" s="9">
        <v>6</v>
      </c>
      <c r="B216" s="107">
        <v>45150</v>
      </c>
      <c r="C216" s="5" t="s">
        <v>1684</v>
      </c>
      <c r="D216" s="116" t="s">
        <v>1190</v>
      </c>
      <c r="E216" s="5" t="s">
        <v>1263</v>
      </c>
      <c r="F216" s="5" t="s">
        <v>1264</v>
      </c>
      <c r="G216" s="5" t="s">
        <v>277</v>
      </c>
      <c r="H216" s="9">
        <v>31</v>
      </c>
      <c r="I216" s="14" t="s">
        <v>1114</v>
      </c>
      <c r="J216" s="14" t="s">
        <v>1110</v>
      </c>
      <c r="K216" s="14" t="s">
        <v>1089</v>
      </c>
      <c r="L216" s="14" t="s">
        <v>1172</v>
      </c>
      <c r="M216" s="9"/>
      <c r="N216" s="155"/>
      <c r="O216" s="15"/>
      <c r="P216" s="15"/>
      <c r="Q216" s="15"/>
      <c r="R216" s="15"/>
      <c r="S216" s="15"/>
      <c r="T216" s="15"/>
      <c r="U216" s="15"/>
      <c r="V216" s="15"/>
      <c r="W216" s="15"/>
      <c r="X216" s="15"/>
      <c r="Y216" s="15"/>
      <c r="Z216" s="15"/>
      <c r="AA216" s="15"/>
      <c r="AB216" s="15"/>
      <c r="AC216" s="15"/>
      <c r="AD216" s="15"/>
      <c r="AE216" s="15"/>
      <c r="AF216" s="15"/>
    </row>
    <row r="217" spans="1:32" ht="13.5" customHeight="1">
      <c r="A217" s="9">
        <v>6</v>
      </c>
      <c r="B217" s="124">
        <v>45150</v>
      </c>
      <c r="C217" s="5" t="s">
        <v>1684</v>
      </c>
      <c r="D217" s="116" t="s">
        <v>1765</v>
      </c>
      <c r="E217" s="5" t="s">
        <v>1156</v>
      </c>
      <c r="F217" s="5" t="s">
        <v>1157</v>
      </c>
      <c r="G217" s="5" t="s">
        <v>1773</v>
      </c>
      <c r="H217" s="9">
        <v>102</v>
      </c>
      <c r="I217" s="14" t="s">
        <v>1114</v>
      </c>
      <c r="J217" s="14" t="s">
        <v>1071</v>
      </c>
      <c r="K217" s="14" t="s">
        <v>1089</v>
      </c>
      <c r="L217" s="14" t="s">
        <v>1121</v>
      </c>
      <c r="M217" s="9"/>
      <c r="N217" s="155"/>
      <c r="O217" s="15"/>
      <c r="P217" s="15"/>
      <c r="Q217" s="15"/>
      <c r="R217" s="15"/>
      <c r="S217" s="15"/>
      <c r="T217" s="15"/>
      <c r="U217" s="15"/>
      <c r="V217" s="15"/>
      <c r="W217" s="15"/>
      <c r="X217" s="15"/>
      <c r="Y217" s="15"/>
      <c r="Z217" s="15"/>
      <c r="AA217" s="15"/>
      <c r="AB217" s="15"/>
      <c r="AC217" s="15"/>
      <c r="AD217" s="15"/>
      <c r="AE217" s="15"/>
      <c r="AF217" s="15"/>
    </row>
    <row r="218" spans="1:32" ht="13.5" customHeight="1">
      <c r="A218" s="9">
        <v>6</v>
      </c>
      <c r="B218" s="124">
        <v>45150</v>
      </c>
      <c r="C218" s="5" t="s">
        <v>1684</v>
      </c>
      <c r="D218" s="116" t="s">
        <v>1765</v>
      </c>
      <c r="E218" s="5" t="s">
        <v>1156</v>
      </c>
      <c r="F218" s="5" t="s">
        <v>1157</v>
      </c>
      <c r="G218" s="5" t="s">
        <v>1796</v>
      </c>
      <c r="H218" s="9"/>
      <c r="I218" s="14" t="s">
        <v>1114</v>
      </c>
      <c r="J218" s="14" t="s">
        <v>1266</v>
      </c>
      <c r="K218" s="14" t="s">
        <v>1089</v>
      </c>
      <c r="L218" s="14" t="s">
        <v>1121</v>
      </c>
      <c r="M218" s="9"/>
      <c r="N218" s="155"/>
      <c r="O218" s="15"/>
      <c r="P218" s="15"/>
      <c r="Q218" s="15"/>
      <c r="R218" s="15"/>
      <c r="S218" s="15"/>
      <c r="T218" s="15"/>
      <c r="U218" s="15"/>
      <c r="V218" s="15"/>
      <c r="W218" s="15"/>
      <c r="X218" s="15"/>
      <c r="Y218" s="15"/>
      <c r="Z218" s="15"/>
      <c r="AA218" s="15"/>
      <c r="AB218" s="15"/>
      <c r="AC218" s="15"/>
      <c r="AD218" s="15"/>
      <c r="AE218" s="15"/>
      <c r="AF218" s="15"/>
    </row>
    <row r="219" spans="1:32" ht="13.5" customHeight="1">
      <c r="A219" s="9">
        <v>6</v>
      </c>
      <c r="B219" s="124">
        <v>45150</v>
      </c>
      <c r="C219" s="5" t="s">
        <v>1684</v>
      </c>
      <c r="D219" s="116" t="s">
        <v>1765</v>
      </c>
      <c r="E219" s="5" t="s">
        <v>1156</v>
      </c>
      <c r="F219" s="5" t="s">
        <v>1157</v>
      </c>
      <c r="G219" s="5" t="s">
        <v>1796</v>
      </c>
      <c r="H219" s="9"/>
      <c r="I219" s="14" t="s">
        <v>1148</v>
      </c>
      <c r="J219" s="14" t="s">
        <v>1071</v>
      </c>
      <c r="K219" s="14" t="s">
        <v>1089</v>
      </c>
      <c r="L219" s="14" t="s">
        <v>1121</v>
      </c>
      <c r="M219" s="9"/>
      <c r="N219" s="156"/>
      <c r="O219" s="15"/>
      <c r="P219" s="15"/>
      <c r="Q219" s="15"/>
      <c r="R219" s="15"/>
      <c r="S219" s="15"/>
      <c r="T219" s="15"/>
      <c r="U219" s="15"/>
      <c r="V219" s="15"/>
      <c r="W219" s="15"/>
      <c r="X219" s="15"/>
      <c r="Y219" s="15"/>
      <c r="Z219" s="15"/>
      <c r="AA219" s="15"/>
      <c r="AB219" s="15"/>
      <c r="AC219" s="15"/>
      <c r="AD219" s="15"/>
      <c r="AE219" s="15"/>
      <c r="AF219" s="15"/>
    </row>
    <row r="220" spans="1:32">
      <c r="A220" s="111" t="s">
        <v>1077</v>
      </c>
      <c r="B220" s="112" t="s">
        <v>1078</v>
      </c>
      <c r="C220" s="113" t="s">
        <v>1079</v>
      </c>
      <c r="D220" s="114" t="s">
        <v>1080</v>
      </c>
      <c r="E220" s="131" t="s">
        <v>1686</v>
      </c>
      <c r="F220" s="113" t="s">
        <v>1081</v>
      </c>
      <c r="G220" s="113" t="s">
        <v>1813</v>
      </c>
      <c r="H220" s="115" t="s">
        <v>1082</v>
      </c>
      <c r="I220" s="114" t="s">
        <v>1083</v>
      </c>
      <c r="J220" s="114" t="s">
        <v>1084</v>
      </c>
      <c r="K220" s="114" t="s">
        <v>1085</v>
      </c>
      <c r="L220" s="114" t="s">
        <v>1680</v>
      </c>
      <c r="M220" s="114" t="s">
        <v>1086</v>
      </c>
      <c r="N220" s="114" t="s">
        <v>1087</v>
      </c>
      <c r="O220" s="13"/>
      <c r="P220" s="13"/>
      <c r="Q220" s="13"/>
      <c r="R220" s="13"/>
      <c r="S220" s="13"/>
      <c r="T220" s="13"/>
      <c r="U220" s="13"/>
      <c r="V220" s="13"/>
      <c r="W220" s="13"/>
      <c r="X220" s="13"/>
      <c r="Y220" s="13"/>
      <c r="Z220" s="13"/>
      <c r="AA220" s="13"/>
      <c r="AB220" s="13"/>
      <c r="AC220" s="13"/>
    </row>
    <row r="221" spans="1:32" ht="13.5" customHeight="1">
      <c r="A221" s="9">
        <v>6</v>
      </c>
      <c r="B221" s="107">
        <v>45150</v>
      </c>
      <c r="C221" s="5" t="s">
        <v>1683</v>
      </c>
      <c r="D221" s="116" t="s">
        <v>1191</v>
      </c>
      <c r="E221" s="5" t="s">
        <v>1394</v>
      </c>
      <c r="F221" s="5" t="s">
        <v>1395</v>
      </c>
      <c r="G221" s="5" t="s">
        <v>1796</v>
      </c>
      <c r="H221" s="9"/>
      <c r="I221" s="14" t="s">
        <v>1148</v>
      </c>
      <c r="J221" s="14" t="s">
        <v>1122</v>
      </c>
      <c r="K221" s="14" t="s">
        <v>1089</v>
      </c>
      <c r="L221" s="14" t="s">
        <v>1119</v>
      </c>
      <c r="M221" s="9"/>
      <c r="N221" s="154" t="s">
        <v>36</v>
      </c>
      <c r="O221" s="15"/>
      <c r="P221" s="15"/>
      <c r="Q221" s="15"/>
      <c r="R221" s="15"/>
      <c r="S221" s="15"/>
      <c r="T221" s="15"/>
      <c r="U221" s="15"/>
      <c r="V221" s="15"/>
      <c r="W221" s="15"/>
      <c r="X221" s="15"/>
      <c r="Y221" s="15"/>
      <c r="Z221" s="15"/>
      <c r="AA221" s="15"/>
      <c r="AB221" s="15"/>
      <c r="AC221" s="15"/>
      <c r="AD221" s="15"/>
      <c r="AE221" s="15"/>
      <c r="AF221" s="15"/>
    </row>
    <row r="222" spans="1:32" ht="13.5" customHeight="1">
      <c r="A222" s="9">
        <v>6</v>
      </c>
      <c r="B222" s="107">
        <v>45150</v>
      </c>
      <c r="C222" s="5" t="s">
        <v>1683</v>
      </c>
      <c r="D222" s="116" t="s">
        <v>1765</v>
      </c>
      <c r="E222" s="5" t="s">
        <v>1125</v>
      </c>
      <c r="F222" s="5" t="s">
        <v>1126</v>
      </c>
      <c r="G222" s="5" t="s">
        <v>369</v>
      </c>
      <c r="H222" s="9">
        <v>54</v>
      </c>
      <c r="I222" s="14" t="s">
        <v>1114</v>
      </c>
      <c r="J222" s="14" t="s">
        <v>1266</v>
      </c>
      <c r="K222" s="14" t="s">
        <v>1089</v>
      </c>
      <c r="L222" s="14" t="s">
        <v>1127</v>
      </c>
      <c r="M222" s="9" t="s">
        <v>1128</v>
      </c>
      <c r="N222" s="155"/>
      <c r="O222" s="15"/>
      <c r="P222" s="15"/>
      <c r="Q222" s="15"/>
      <c r="R222" s="15"/>
      <c r="S222" s="15"/>
      <c r="T222" s="15"/>
      <c r="U222" s="15"/>
      <c r="V222" s="15"/>
      <c r="W222" s="15"/>
      <c r="X222" s="15"/>
      <c r="Y222" s="15"/>
      <c r="Z222" s="15"/>
      <c r="AA222" s="15"/>
      <c r="AB222" s="15"/>
      <c r="AC222" s="15"/>
      <c r="AD222" s="15"/>
      <c r="AE222" s="15"/>
      <c r="AF222" s="15"/>
    </row>
    <row r="223" spans="1:32" ht="13.5" customHeight="1">
      <c r="A223" s="9">
        <v>6</v>
      </c>
      <c r="B223" s="107">
        <v>45150</v>
      </c>
      <c r="C223" s="5" t="s">
        <v>1683</v>
      </c>
      <c r="D223" s="116" t="s">
        <v>1765</v>
      </c>
      <c r="E223" s="5" t="s">
        <v>1125</v>
      </c>
      <c r="F223" s="5" t="s">
        <v>1126</v>
      </c>
      <c r="G223" s="5" t="s">
        <v>17</v>
      </c>
      <c r="H223" s="9">
        <v>20</v>
      </c>
      <c r="I223" s="14" t="s">
        <v>1114</v>
      </c>
      <c r="J223" s="14" t="s">
        <v>1110</v>
      </c>
      <c r="K223" s="14" t="s">
        <v>1089</v>
      </c>
      <c r="L223" s="14" t="s">
        <v>1127</v>
      </c>
      <c r="M223" s="9" t="s">
        <v>1128</v>
      </c>
      <c r="N223" s="155"/>
      <c r="O223" s="15"/>
      <c r="P223" s="15"/>
      <c r="Q223" s="15"/>
      <c r="R223" s="15"/>
      <c r="S223" s="15"/>
      <c r="T223" s="15"/>
      <c r="U223" s="15"/>
      <c r="V223" s="15"/>
      <c r="W223" s="15"/>
      <c r="X223" s="15"/>
      <c r="Y223" s="15"/>
      <c r="Z223" s="15"/>
      <c r="AA223" s="15"/>
      <c r="AB223" s="15"/>
      <c r="AC223" s="15"/>
      <c r="AD223" s="15"/>
      <c r="AE223" s="15"/>
      <c r="AF223" s="15"/>
    </row>
    <row r="224" spans="1:32" ht="13.5" customHeight="1">
      <c r="A224" s="9">
        <v>6</v>
      </c>
      <c r="B224" s="107">
        <v>45150</v>
      </c>
      <c r="C224" s="5" t="s">
        <v>1683</v>
      </c>
      <c r="D224" s="116" t="s">
        <v>1191</v>
      </c>
      <c r="E224" s="5" t="s">
        <v>1271</v>
      </c>
      <c r="F224" s="5" t="s">
        <v>1272</v>
      </c>
      <c r="G224" s="5" t="s">
        <v>1803</v>
      </c>
      <c r="H224" s="9"/>
      <c r="I224" s="14" t="s">
        <v>1148</v>
      </c>
      <c r="J224" s="14" t="s">
        <v>1122</v>
      </c>
      <c r="K224" s="14" t="s">
        <v>1089</v>
      </c>
      <c r="L224" s="14" t="s">
        <v>1121</v>
      </c>
      <c r="M224" s="9"/>
      <c r="N224" s="155"/>
      <c r="O224" s="15"/>
      <c r="P224" s="15"/>
      <c r="Q224" s="15"/>
      <c r="R224" s="15"/>
      <c r="S224" s="15"/>
      <c r="T224" s="15"/>
      <c r="U224" s="15"/>
      <c r="V224" s="15"/>
      <c r="W224" s="15"/>
      <c r="X224" s="15"/>
      <c r="Y224" s="15"/>
      <c r="Z224" s="15"/>
      <c r="AA224" s="15"/>
      <c r="AB224" s="15"/>
      <c r="AC224" s="15"/>
      <c r="AD224" s="15"/>
      <c r="AE224" s="15"/>
      <c r="AF224" s="15"/>
    </row>
    <row r="225" spans="1:32" ht="13.5" customHeight="1">
      <c r="A225" s="9">
        <v>6</v>
      </c>
      <c r="B225" s="107">
        <v>45150</v>
      </c>
      <c r="C225" s="5" t="s">
        <v>1683</v>
      </c>
      <c r="D225" s="116" t="s">
        <v>1124</v>
      </c>
      <c r="E225" s="5" t="s">
        <v>1433</v>
      </c>
      <c r="F225" s="5" t="s">
        <v>1434</v>
      </c>
      <c r="G225" s="5" t="s">
        <v>1812</v>
      </c>
      <c r="H225" s="9">
        <v>41</v>
      </c>
      <c r="I225" s="14" t="s">
        <v>1148</v>
      </c>
      <c r="J225" s="14" t="s">
        <v>1122</v>
      </c>
      <c r="K225" s="14" t="s">
        <v>1089</v>
      </c>
      <c r="L225" s="14" t="s">
        <v>1127</v>
      </c>
      <c r="M225" s="9"/>
      <c r="N225" s="155"/>
      <c r="O225" s="15"/>
      <c r="P225" s="15"/>
      <c r="Q225" s="15"/>
      <c r="R225" s="15"/>
      <c r="S225" s="15"/>
      <c r="T225" s="15"/>
      <c r="U225" s="15"/>
      <c r="V225" s="15"/>
      <c r="W225" s="15"/>
      <c r="X225" s="15"/>
      <c r="Y225" s="15"/>
      <c r="Z225" s="15"/>
      <c r="AA225" s="15"/>
      <c r="AB225" s="15"/>
      <c r="AC225" s="15"/>
      <c r="AD225" s="15"/>
      <c r="AE225" s="15"/>
      <c r="AF225" s="15"/>
    </row>
    <row r="226" spans="1:32" ht="13.5" customHeight="1">
      <c r="A226" s="9">
        <v>6</v>
      </c>
      <c r="B226" s="107">
        <v>45150</v>
      </c>
      <c r="C226" s="5" t="s">
        <v>1683</v>
      </c>
      <c r="D226" s="116" t="s">
        <v>1124</v>
      </c>
      <c r="E226" s="5" t="s">
        <v>1358</v>
      </c>
      <c r="F226" s="5" t="s">
        <v>1311</v>
      </c>
      <c r="G226" s="5" t="s">
        <v>112</v>
      </c>
      <c r="H226" s="9">
        <v>18</v>
      </c>
      <c r="I226" s="14" t="s">
        <v>1114</v>
      </c>
      <c r="J226" s="14" t="s">
        <v>1122</v>
      </c>
      <c r="K226" s="14" t="s">
        <v>1089</v>
      </c>
      <c r="L226" s="14" t="s">
        <v>1108</v>
      </c>
      <c r="M226" s="9" t="s">
        <v>1160</v>
      </c>
      <c r="N226" s="155"/>
      <c r="O226" s="15"/>
      <c r="P226" s="15"/>
      <c r="Q226" s="15"/>
      <c r="R226" s="15"/>
      <c r="S226" s="15"/>
      <c r="T226" s="15"/>
      <c r="U226" s="15"/>
      <c r="V226" s="15"/>
      <c r="W226" s="15"/>
      <c r="X226" s="15"/>
      <c r="Y226" s="15"/>
      <c r="Z226" s="15"/>
      <c r="AA226" s="15"/>
      <c r="AB226" s="15"/>
      <c r="AC226" s="15"/>
      <c r="AD226" s="15"/>
      <c r="AE226" s="15"/>
      <c r="AF226" s="15"/>
    </row>
    <row r="227" spans="1:32" ht="13.5" customHeight="1">
      <c r="A227" s="9">
        <v>6</v>
      </c>
      <c r="B227" s="107">
        <v>45150</v>
      </c>
      <c r="C227" s="5" t="s">
        <v>1683</v>
      </c>
      <c r="D227" s="116" t="s">
        <v>1366</v>
      </c>
      <c r="E227" s="5" t="s">
        <v>1340</v>
      </c>
      <c r="F227" s="5" t="s">
        <v>1187</v>
      </c>
      <c r="G227" s="5" t="s">
        <v>1802</v>
      </c>
      <c r="H227" s="9"/>
      <c r="I227" s="14" t="s">
        <v>1148</v>
      </c>
      <c r="J227" s="14" t="s">
        <v>1071</v>
      </c>
      <c r="K227" s="14" t="s">
        <v>1089</v>
      </c>
      <c r="L227" s="14" t="s">
        <v>1108</v>
      </c>
      <c r="M227" s="9" t="s">
        <v>1120</v>
      </c>
      <c r="N227" s="155"/>
      <c r="O227" s="15"/>
      <c r="P227" s="15"/>
      <c r="Q227" s="15"/>
      <c r="R227" s="15"/>
      <c r="S227" s="15"/>
      <c r="T227" s="15"/>
      <c r="U227" s="15"/>
      <c r="V227" s="15"/>
      <c r="W227" s="15"/>
      <c r="X227" s="15"/>
      <c r="Y227" s="15"/>
      <c r="Z227" s="15"/>
      <c r="AA227" s="15"/>
      <c r="AB227" s="15"/>
      <c r="AC227" s="15"/>
      <c r="AD227" s="15"/>
      <c r="AE227" s="15"/>
      <c r="AF227" s="15"/>
    </row>
    <row r="228" spans="1:32" ht="13.5" customHeight="1">
      <c r="A228" s="9">
        <v>6</v>
      </c>
      <c r="B228" s="107">
        <v>45150</v>
      </c>
      <c r="C228" s="5" t="s">
        <v>1683</v>
      </c>
      <c r="D228" s="116" t="s">
        <v>1366</v>
      </c>
      <c r="E228" s="5" t="s">
        <v>1340</v>
      </c>
      <c r="F228" s="5" t="s">
        <v>1187</v>
      </c>
      <c r="G228" s="5" t="s">
        <v>102</v>
      </c>
      <c r="H228" s="9">
        <v>145</v>
      </c>
      <c r="I228" s="14" t="s">
        <v>1114</v>
      </c>
      <c r="J228" s="14" t="s">
        <v>1071</v>
      </c>
      <c r="K228" s="14" t="s">
        <v>1089</v>
      </c>
      <c r="L228" s="14" t="s">
        <v>1127</v>
      </c>
      <c r="M228" s="9" t="s">
        <v>1120</v>
      </c>
      <c r="N228" s="155"/>
      <c r="O228" s="15"/>
      <c r="P228" s="15"/>
      <c r="Q228" s="15"/>
      <c r="R228" s="15"/>
      <c r="S228" s="15"/>
      <c r="T228" s="15"/>
      <c r="U228" s="15"/>
      <c r="V228" s="15"/>
      <c r="W228" s="15"/>
      <c r="X228" s="15"/>
      <c r="Y228" s="15"/>
      <c r="Z228" s="15"/>
      <c r="AA228" s="15"/>
      <c r="AB228" s="15"/>
      <c r="AC228" s="15"/>
      <c r="AD228" s="15"/>
      <c r="AE228" s="15"/>
      <c r="AF228" s="15"/>
    </row>
    <row r="229" spans="1:32" ht="13.5" customHeight="1">
      <c r="A229" s="9">
        <v>6</v>
      </c>
      <c r="B229" s="107">
        <v>45150</v>
      </c>
      <c r="C229" s="5" t="s">
        <v>1683</v>
      </c>
      <c r="D229" s="116" t="s">
        <v>1366</v>
      </c>
      <c r="E229" s="5" t="s">
        <v>1340</v>
      </c>
      <c r="F229" s="5" t="s">
        <v>1187</v>
      </c>
      <c r="G229" s="5" t="s">
        <v>93</v>
      </c>
      <c r="H229" s="9">
        <v>63</v>
      </c>
      <c r="I229" s="14" t="s">
        <v>1114</v>
      </c>
      <c r="J229" s="14" t="s">
        <v>1110</v>
      </c>
      <c r="K229" s="14" t="s">
        <v>1089</v>
      </c>
      <c r="L229" s="14" t="s">
        <v>1127</v>
      </c>
      <c r="M229" s="9" t="s">
        <v>1120</v>
      </c>
      <c r="N229" s="156"/>
      <c r="O229" s="15"/>
      <c r="P229" s="15"/>
      <c r="Q229" s="15"/>
      <c r="R229" s="15"/>
      <c r="S229" s="15"/>
      <c r="T229" s="15"/>
      <c r="U229" s="15"/>
      <c r="V229" s="15"/>
      <c r="W229" s="15"/>
      <c r="X229" s="15"/>
      <c r="Y229" s="15"/>
      <c r="Z229" s="15"/>
      <c r="AA229" s="15"/>
      <c r="AB229" s="15"/>
      <c r="AC229" s="15"/>
      <c r="AD229" s="15"/>
      <c r="AE229" s="15"/>
      <c r="AF229" s="15"/>
    </row>
    <row r="230" spans="1:32">
      <c r="A230" s="111" t="s">
        <v>1077</v>
      </c>
      <c r="B230" s="112" t="s">
        <v>1078</v>
      </c>
      <c r="C230" s="113" t="s">
        <v>1079</v>
      </c>
      <c r="D230" s="114" t="s">
        <v>1080</v>
      </c>
      <c r="E230" s="131" t="s">
        <v>1686</v>
      </c>
      <c r="F230" s="113" t="s">
        <v>1081</v>
      </c>
      <c r="G230" s="113" t="s">
        <v>1813</v>
      </c>
      <c r="H230" s="115" t="s">
        <v>1082</v>
      </c>
      <c r="I230" s="114" t="s">
        <v>1083</v>
      </c>
      <c r="J230" s="114" t="s">
        <v>1084</v>
      </c>
      <c r="K230" s="114" t="s">
        <v>1085</v>
      </c>
      <c r="L230" s="114" t="s">
        <v>1680</v>
      </c>
      <c r="M230" s="114" t="s">
        <v>1086</v>
      </c>
      <c r="N230" s="114" t="s">
        <v>1087</v>
      </c>
      <c r="O230" s="13"/>
      <c r="P230" s="13"/>
      <c r="Q230" s="13"/>
      <c r="R230" s="13"/>
      <c r="S230" s="13"/>
      <c r="T230" s="13"/>
      <c r="U230" s="13"/>
      <c r="V230" s="13"/>
      <c r="W230" s="13"/>
      <c r="X230" s="13"/>
      <c r="Y230" s="13"/>
      <c r="Z230" s="13"/>
      <c r="AA230" s="13"/>
      <c r="AB230" s="13"/>
      <c r="AC230" s="13"/>
    </row>
    <row r="231" spans="1:32" ht="13.5" customHeight="1">
      <c r="A231" s="9">
        <v>6</v>
      </c>
      <c r="B231" s="107">
        <v>45150</v>
      </c>
      <c r="C231" s="5" t="s">
        <v>1682</v>
      </c>
      <c r="D231" s="116" t="s">
        <v>1366</v>
      </c>
      <c r="E231" s="5" t="s">
        <v>1249</v>
      </c>
      <c r="F231" s="5" t="s">
        <v>1183</v>
      </c>
      <c r="G231" s="5" t="s">
        <v>42</v>
      </c>
      <c r="H231" s="9">
        <v>72</v>
      </c>
      <c r="I231" s="14" t="s">
        <v>1114</v>
      </c>
      <c r="J231" s="14" t="s">
        <v>1250</v>
      </c>
      <c r="K231" s="14" t="s">
        <v>1089</v>
      </c>
      <c r="L231" s="14" t="s">
        <v>1090</v>
      </c>
      <c r="M231" s="9"/>
      <c r="N231" s="154" t="s">
        <v>36</v>
      </c>
      <c r="O231" s="15"/>
      <c r="P231" s="15"/>
      <c r="Q231" s="15"/>
      <c r="R231" s="15"/>
      <c r="S231" s="15"/>
      <c r="T231" s="15"/>
      <c r="U231" s="15"/>
      <c r="V231" s="15"/>
      <c r="W231" s="15"/>
      <c r="X231" s="15"/>
      <c r="Y231" s="15"/>
      <c r="Z231" s="15"/>
      <c r="AA231" s="15"/>
      <c r="AB231" s="15"/>
      <c r="AC231" s="15"/>
      <c r="AD231" s="15"/>
      <c r="AE231" s="15"/>
      <c r="AF231" s="15"/>
    </row>
    <row r="232" spans="1:32" ht="13.5" customHeight="1">
      <c r="A232" s="9">
        <v>6</v>
      </c>
      <c r="B232" s="107">
        <v>45150</v>
      </c>
      <c r="C232" s="5" t="s">
        <v>1682</v>
      </c>
      <c r="D232" s="116" t="s">
        <v>1366</v>
      </c>
      <c r="E232" s="5" t="s">
        <v>1249</v>
      </c>
      <c r="F232" s="5" t="s">
        <v>1183</v>
      </c>
      <c r="G232" s="5" t="s">
        <v>1803</v>
      </c>
      <c r="H232" s="9"/>
      <c r="I232" s="14" t="s">
        <v>1114</v>
      </c>
      <c r="J232" s="14" t="s">
        <v>1250</v>
      </c>
      <c r="K232" s="14" t="s">
        <v>1106</v>
      </c>
      <c r="L232" s="14"/>
      <c r="M232" s="9"/>
      <c r="N232" s="155"/>
      <c r="O232" s="15"/>
      <c r="P232" s="15"/>
      <c r="Q232" s="15"/>
      <c r="R232" s="15"/>
      <c r="S232" s="15"/>
      <c r="T232" s="15"/>
      <c r="U232" s="15"/>
      <c r="V232" s="15"/>
      <c r="W232" s="15"/>
      <c r="X232" s="15"/>
      <c r="Y232" s="15"/>
      <c r="Z232" s="15"/>
      <c r="AA232" s="15"/>
      <c r="AB232" s="15"/>
      <c r="AC232" s="15"/>
      <c r="AD232" s="15"/>
      <c r="AE232" s="15"/>
      <c r="AF232" s="15"/>
    </row>
    <row r="233" spans="1:32" ht="13.5" customHeight="1">
      <c r="A233" s="9">
        <v>6</v>
      </c>
      <c r="B233" s="107">
        <v>45150</v>
      </c>
      <c r="C233" s="5" t="s">
        <v>1682</v>
      </c>
      <c r="D233" s="116" t="s">
        <v>1191</v>
      </c>
      <c r="E233" s="5" t="s">
        <v>1471</v>
      </c>
      <c r="F233" s="5" t="s">
        <v>1472</v>
      </c>
      <c r="G233" s="5" t="s">
        <v>276</v>
      </c>
      <c r="H233" s="9">
        <v>29</v>
      </c>
      <c r="I233" s="14" t="s">
        <v>1114</v>
      </c>
      <c r="J233" s="14" t="s">
        <v>1122</v>
      </c>
      <c r="K233" s="14" t="s">
        <v>1089</v>
      </c>
      <c r="L233" s="14" t="s">
        <v>1108</v>
      </c>
      <c r="M233" s="9" t="s">
        <v>1213</v>
      </c>
      <c r="N233" s="155"/>
      <c r="O233" s="15"/>
      <c r="P233" s="15"/>
      <c r="Q233" s="15"/>
      <c r="R233" s="15"/>
      <c r="S233" s="15"/>
      <c r="T233" s="15"/>
      <c r="U233" s="15"/>
      <c r="V233" s="15"/>
      <c r="W233" s="15"/>
      <c r="X233" s="15"/>
      <c r="Y233" s="15"/>
      <c r="Z233" s="15"/>
      <c r="AA233" s="15"/>
      <c r="AB233" s="15"/>
      <c r="AC233" s="15"/>
      <c r="AD233" s="15"/>
      <c r="AE233" s="15"/>
      <c r="AF233" s="15"/>
    </row>
    <row r="234" spans="1:32" ht="13.5" customHeight="1">
      <c r="A234" s="9">
        <v>6</v>
      </c>
      <c r="B234" s="107">
        <v>45150</v>
      </c>
      <c r="C234" s="5" t="s">
        <v>1682</v>
      </c>
      <c r="D234" s="116" t="s">
        <v>1124</v>
      </c>
      <c r="E234" s="5" t="s">
        <v>1196</v>
      </c>
      <c r="F234" s="5" t="s">
        <v>1171</v>
      </c>
      <c r="G234" s="5" t="s">
        <v>1804</v>
      </c>
      <c r="H234" s="9">
        <v>73</v>
      </c>
      <c r="I234" s="14" t="s">
        <v>1114</v>
      </c>
      <c r="J234" s="14" t="s">
        <v>1110</v>
      </c>
      <c r="K234" s="14" t="s">
        <v>1089</v>
      </c>
      <c r="L234" s="14" t="s">
        <v>1119</v>
      </c>
      <c r="M234" s="9"/>
      <c r="N234" s="155"/>
      <c r="O234" s="15"/>
      <c r="P234" s="15"/>
      <c r="Q234" s="15"/>
      <c r="R234" s="15"/>
      <c r="S234" s="15"/>
      <c r="T234" s="15"/>
      <c r="U234" s="15"/>
      <c r="V234" s="15"/>
      <c r="W234" s="15"/>
      <c r="X234" s="15"/>
      <c r="Y234" s="15"/>
      <c r="Z234" s="15"/>
      <c r="AA234" s="15"/>
      <c r="AB234" s="15"/>
      <c r="AC234" s="15"/>
      <c r="AD234" s="15"/>
      <c r="AE234" s="15"/>
      <c r="AF234" s="15"/>
    </row>
    <row r="235" spans="1:32" ht="13.5" customHeight="1">
      <c r="A235" s="9">
        <v>6</v>
      </c>
      <c r="B235" s="107">
        <v>45150</v>
      </c>
      <c r="C235" s="5" t="s">
        <v>1682</v>
      </c>
      <c r="D235" s="116" t="s">
        <v>1191</v>
      </c>
      <c r="E235" s="5" t="s">
        <v>1471</v>
      </c>
      <c r="F235" s="5" t="s">
        <v>1472</v>
      </c>
      <c r="G235" s="5" t="s">
        <v>276</v>
      </c>
      <c r="H235" s="9"/>
      <c r="I235" s="14" t="s">
        <v>1114</v>
      </c>
      <c r="J235" s="14" t="s">
        <v>1250</v>
      </c>
      <c r="K235" s="14" t="s">
        <v>1089</v>
      </c>
      <c r="L235" s="14" t="s">
        <v>1108</v>
      </c>
      <c r="M235" s="9"/>
      <c r="N235" s="155"/>
      <c r="O235" s="15"/>
      <c r="P235" s="15"/>
      <c r="Q235" s="15"/>
      <c r="R235" s="15"/>
      <c r="S235" s="15"/>
      <c r="T235" s="15"/>
      <c r="U235" s="15"/>
      <c r="V235" s="15"/>
      <c r="W235" s="15"/>
      <c r="X235" s="15"/>
      <c r="Y235" s="15"/>
      <c r="Z235" s="15"/>
      <c r="AA235" s="15"/>
      <c r="AB235" s="15"/>
      <c r="AC235" s="15"/>
      <c r="AD235" s="15"/>
      <c r="AE235" s="15"/>
      <c r="AF235" s="15"/>
    </row>
    <row r="236" spans="1:32" ht="13.5" customHeight="1">
      <c r="A236" s="9">
        <v>6</v>
      </c>
      <c r="B236" s="107">
        <v>45150</v>
      </c>
      <c r="C236" s="5" t="s">
        <v>1682</v>
      </c>
      <c r="D236" s="116" t="s">
        <v>1124</v>
      </c>
      <c r="E236" s="5" t="s">
        <v>1203</v>
      </c>
      <c r="F236" s="5" t="s">
        <v>1204</v>
      </c>
      <c r="G236" s="5" t="s">
        <v>1766</v>
      </c>
      <c r="H236" s="9">
        <v>51</v>
      </c>
      <c r="I236" s="14" t="s">
        <v>1148</v>
      </c>
      <c r="J236" s="14" t="s">
        <v>1122</v>
      </c>
      <c r="K236" s="14" t="s">
        <v>1089</v>
      </c>
      <c r="L236" s="14" t="s">
        <v>1172</v>
      </c>
      <c r="M236" s="9"/>
      <c r="N236" s="155"/>
      <c r="O236" s="15"/>
      <c r="P236" s="15"/>
      <c r="Q236" s="15"/>
      <c r="R236" s="15"/>
      <c r="S236" s="15"/>
      <c r="T236" s="15"/>
      <c r="U236" s="15"/>
      <c r="V236" s="15"/>
      <c r="W236" s="15"/>
      <c r="X236" s="15"/>
      <c r="Y236" s="15"/>
      <c r="Z236" s="15"/>
      <c r="AA236" s="15"/>
      <c r="AB236" s="15"/>
      <c r="AC236" s="15"/>
      <c r="AD236" s="15"/>
      <c r="AE236" s="15"/>
      <c r="AF236" s="15"/>
    </row>
    <row r="237" spans="1:32" ht="13.5" customHeight="1">
      <c r="A237" s="9">
        <v>6</v>
      </c>
      <c r="B237" s="107">
        <v>45150</v>
      </c>
      <c r="C237" s="5" t="s">
        <v>1682</v>
      </c>
      <c r="D237" s="116" t="s">
        <v>1765</v>
      </c>
      <c r="E237" s="5" t="s">
        <v>1459</v>
      </c>
      <c r="F237" s="5" t="s">
        <v>1228</v>
      </c>
      <c r="G237" s="5" t="s">
        <v>277</v>
      </c>
      <c r="H237" s="9">
        <v>12</v>
      </c>
      <c r="I237" s="14" t="s">
        <v>1114</v>
      </c>
      <c r="J237" s="14" t="s">
        <v>1110</v>
      </c>
      <c r="K237" s="14" t="s">
        <v>1089</v>
      </c>
      <c r="L237" s="14" t="s">
        <v>1121</v>
      </c>
      <c r="M237" s="9"/>
      <c r="N237" s="155"/>
      <c r="O237" s="15"/>
      <c r="P237" s="15"/>
      <c r="Q237" s="15"/>
      <c r="R237" s="15"/>
      <c r="S237" s="15"/>
      <c r="T237" s="15"/>
      <c r="U237" s="15"/>
      <c r="V237" s="15"/>
      <c r="W237" s="15"/>
      <c r="X237" s="15"/>
      <c r="Y237" s="15"/>
      <c r="Z237" s="15"/>
      <c r="AA237" s="15"/>
      <c r="AB237" s="15"/>
      <c r="AC237" s="15"/>
      <c r="AD237" s="15"/>
      <c r="AE237" s="15"/>
      <c r="AF237" s="15"/>
    </row>
    <row r="238" spans="1:32" ht="13.5" customHeight="1">
      <c r="A238" s="9">
        <v>6</v>
      </c>
      <c r="B238" s="107">
        <v>45150</v>
      </c>
      <c r="C238" s="5" t="s">
        <v>1682</v>
      </c>
      <c r="D238" s="116" t="s">
        <v>1775</v>
      </c>
      <c r="E238" s="5" t="s">
        <v>1382</v>
      </c>
      <c r="F238" s="5" t="s">
        <v>1383</v>
      </c>
      <c r="G238" s="5" t="s">
        <v>133</v>
      </c>
      <c r="H238" s="9">
        <v>22</v>
      </c>
      <c r="I238" s="14" t="s">
        <v>1114</v>
      </c>
      <c r="J238" s="14" t="s">
        <v>1266</v>
      </c>
      <c r="K238" s="14" t="s">
        <v>1089</v>
      </c>
      <c r="L238" s="14" t="s">
        <v>1165</v>
      </c>
      <c r="M238" s="9"/>
      <c r="N238" s="155"/>
      <c r="O238" s="15"/>
      <c r="P238" s="15"/>
      <c r="Q238" s="15"/>
      <c r="R238" s="15"/>
      <c r="S238" s="15"/>
      <c r="T238" s="15"/>
      <c r="U238" s="15"/>
      <c r="V238" s="15"/>
      <c r="W238" s="15"/>
      <c r="X238" s="15"/>
      <c r="Y238" s="15"/>
      <c r="Z238" s="15"/>
      <c r="AA238" s="15"/>
      <c r="AB238" s="15"/>
      <c r="AC238" s="15"/>
      <c r="AD238" s="15"/>
      <c r="AE238" s="15"/>
      <c r="AF238" s="15"/>
    </row>
    <row r="239" spans="1:32" ht="13.5" customHeight="1">
      <c r="A239" s="9">
        <v>6</v>
      </c>
      <c r="B239" s="107">
        <v>45150</v>
      </c>
      <c r="C239" s="5" t="s">
        <v>1682</v>
      </c>
      <c r="D239" s="116" t="s">
        <v>1775</v>
      </c>
      <c r="E239" s="5" t="s">
        <v>1382</v>
      </c>
      <c r="F239" s="5" t="s">
        <v>1383</v>
      </c>
      <c r="G239" s="5" t="s">
        <v>238</v>
      </c>
      <c r="H239" s="9">
        <v>83</v>
      </c>
      <c r="I239" s="14" t="s">
        <v>1114</v>
      </c>
      <c r="J239" s="14" t="s">
        <v>1110</v>
      </c>
      <c r="K239" s="14" t="s">
        <v>1089</v>
      </c>
      <c r="L239" s="14" t="s">
        <v>1165</v>
      </c>
      <c r="M239" s="9"/>
      <c r="N239" s="155"/>
      <c r="O239" s="15"/>
      <c r="P239" s="15"/>
      <c r="Q239" s="15"/>
      <c r="R239" s="15"/>
      <c r="S239" s="15"/>
      <c r="T239" s="15"/>
      <c r="U239" s="15"/>
      <c r="V239" s="15"/>
      <c r="W239" s="15"/>
      <c r="X239" s="15"/>
      <c r="Y239" s="15"/>
      <c r="Z239" s="15"/>
      <c r="AA239" s="15"/>
      <c r="AB239" s="15"/>
      <c r="AC239" s="15"/>
      <c r="AD239" s="15"/>
      <c r="AE239" s="15"/>
      <c r="AF239" s="15"/>
    </row>
    <row r="240" spans="1:32" ht="13.5" customHeight="1">
      <c r="A240" s="9">
        <v>6</v>
      </c>
      <c r="B240" s="107">
        <v>45150</v>
      </c>
      <c r="C240" s="5" t="s">
        <v>1682</v>
      </c>
      <c r="D240" s="116" t="s">
        <v>1776</v>
      </c>
      <c r="E240" s="5" t="s">
        <v>1285</v>
      </c>
      <c r="F240" s="5" t="s">
        <v>1286</v>
      </c>
      <c r="G240" s="5" t="s">
        <v>972</v>
      </c>
      <c r="H240" s="9">
        <v>42</v>
      </c>
      <c r="I240" s="14" t="s">
        <v>1114</v>
      </c>
      <c r="J240" s="14" t="s">
        <v>1266</v>
      </c>
      <c r="K240" s="14" t="s">
        <v>1089</v>
      </c>
      <c r="L240" s="14" t="s">
        <v>1108</v>
      </c>
      <c r="M240" s="9" t="s">
        <v>1128</v>
      </c>
      <c r="N240" s="155"/>
      <c r="O240" s="15"/>
      <c r="P240" s="15"/>
      <c r="Q240" s="15"/>
      <c r="R240" s="15"/>
      <c r="S240" s="15"/>
      <c r="T240" s="15"/>
      <c r="U240" s="15"/>
      <c r="V240" s="15"/>
      <c r="W240" s="15"/>
      <c r="X240" s="15"/>
      <c r="Y240" s="15"/>
      <c r="Z240" s="15"/>
      <c r="AA240" s="15"/>
      <c r="AB240" s="15"/>
      <c r="AC240" s="15"/>
      <c r="AD240" s="15"/>
      <c r="AE240" s="15"/>
      <c r="AF240" s="15"/>
    </row>
    <row r="241" spans="1:32" ht="13.5" customHeight="1">
      <c r="A241" s="9">
        <v>6</v>
      </c>
      <c r="B241" s="107">
        <v>45150</v>
      </c>
      <c r="C241" s="5" t="s">
        <v>1682</v>
      </c>
      <c r="D241" s="116" t="s">
        <v>1776</v>
      </c>
      <c r="E241" s="5" t="s">
        <v>1285</v>
      </c>
      <c r="F241" s="5" t="s">
        <v>1286</v>
      </c>
      <c r="G241" s="5" t="s">
        <v>216</v>
      </c>
      <c r="H241" s="9">
        <v>66</v>
      </c>
      <c r="I241" s="14" t="s">
        <v>1114</v>
      </c>
      <c r="J241" s="14" t="s">
        <v>1110</v>
      </c>
      <c r="K241" s="14" t="s">
        <v>1089</v>
      </c>
      <c r="L241" s="14" t="s">
        <v>1108</v>
      </c>
      <c r="M241" s="9"/>
      <c r="N241" s="155"/>
      <c r="O241" s="15"/>
      <c r="P241" s="15"/>
      <c r="Q241" s="15"/>
      <c r="R241" s="15"/>
      <c r="S241" s="15"/>
      <c r="T241" s="15"/>
      <c r="U241" s="15"/>
      <c r="V241" s="15"/>
      <c r="W241" s="15"/>
      <c r="X241" s="15"/>
      <c r="Y241" s="15"/>
      <c r="Z241" s="15"/>
      <c r="AA241" s="15"/>
      <c r="AB241" s="15"/>
      <c r="AC241" s="15"/>
      <c r="AD241" s="15"/>
      <c r="AE241" s="15"/>
      <c r="AF241" s="15"/>
    </row>
    <row r="242" spans="1:32" ht="13.5" customHeight="1">
      <c r="A242" s="9">
        <v>6</v>
      </c>
      <c r="B242" s="107">
        <v>45150</v>
      </c>
      <c r="C242" s="5" t="s">
        <v>1682</v>
      </c>
      <c r="D242" s="116" t="s">
        <v>1133</v>
      </c>
      <c r="E242" s="5" t="s">
        <v>1301</v>
      </c>
      <c r="F242" s="5" t="s">
        <v>1302</v>
      </c>
      <c r="G242" s="5" t="s">
        <v>65</v>
      </c>
      <c r="H242" s="9">
        <v>14</v>
      </c>
      <c r="I242" s="14" t="s">
        <v>1114</v>
      </c>
      <c r="J242" s="14" t="s">
        <v>1122</v>
      </c>
      <c r="K242" s="14" t="s">
        <v>1089</v>
      </c>
      <c r="L242" s="14" t="s">
        <v>1127</v>
      </c>
      <c r="M242" s="9" t="s">
        <v>1160</v>
      </c>
      <c r="N242" s="155"/>
      <c r="O242" s="15"/>
      <c r="P242" s="15"/>
      <c r="Q242" s="15"/>
      <c r="R242" s="15"/>
      <c r="S242" s="15"/>
      <c r="T242" s="15"/>
      <c r="U242" s="15"/>
      <c r="V242" s="15"/>
      <c r="W242" s="15"/>
      <c r="X242" s="15"/>
      <c r="Y242" s="15"/>
      <c r="Z242" s="15"/>
      <c r="AA242" s="15"/>
      <c r="AB242" s="15"/>
      <c r="AC242" s="15"/>
      <c r="AD242" s="15"/>
      <c r="AE242" s="15"/>
      <c r="AF242" s="15"/>
    </row>
    <row r="243" spans="1:32" ht="13.5" customHeight="1">
      <c r="A243" s="9">
        <v>6</v>
      </c>
      <c r="B243" s="107">
        <v>45150</v>
      </c>
      <c r="C243" s="5" t="s">
        <v>1682</v>
      </c>
      <c r="D243" s="116" t="s">
        <v>1133</v>
      </c>
      <c r="E243" s="5" t="s">
        <v>1149</v>
      </c>
      <c r="F243" s="5" t="s">
        <v>1150</v>
      </c>
      <c r="G243" s="5" t="s">
        <v>347</v>
      </c>
      <c r="H243" s="9">
        <v>37</v>
      </c>
      <c r="I243" s="14" t="s">
        <v>1114</v>
      </c>
      <c r="J243" s="14" t="s">
        <v>1250</v>
      </c>
      <c r="K243" s="14" t="s">
        <v>1089</v>
      </c>
      <c r="L243" s="14" t="s">
        <v>1121</v>
      </c>
      <c r="M243" s="9"/>
      <c r="N243" s="155"/>
      <c r="O243" s="15"/>
      <c r="P243" s="15"/>
      <c r="Q243" s="15"/>
      <c r="R243" s="15"/>
      <c r="S243" s="15"/>
      <c r="T243" s="15"/>
      <c r="U243" s="15"/>
      <c r="V243" s="15"/>
      <c r="W243" s="15"/>
      <c r="X243" s="15"/>
      <c r="Y243" s="15"/>
      <c r="Z243" s="15"/>
      <c r="AA243" s="15"/>
      <c r="AB243" s="15"/>
      <c r="AC243" s="15"/>
      <c r="AD243" s="15"/>
      <c r="AE243" s="15"/>
      <c r="AF243" s="15"/>
    </row>
    <row r="244" spans="1:32" ht="13.5" customHeight="1">
      <c r="A244" s="9">
        <v>6</v>
      </c>
      <c r="B244" s="107">
        <v>45150</v>
      </c>
      <c r="C244" s="5" t="s">
        <v>1682</v>
      </c>
      <c r="D244" s="116" t="s">
        <v>1777</v>
      </c>
      <c r="E244" s="5" t="s">
        <v>1261</v>
      </c>
      <c r="F244" s="5" t="s">
        <v>1262</v>
      </c>
      <c r="G244" s="5" t="s">
        <v>232</v>
      </c>
      <c r="H244" s="9"/>
      <c r="I244" s="14" t="s">
        <v>1114</v>
      </c>
      <c r="J244" s="14" t="s">
        <v>1122</v>
      </c>
      <c r="K244" s="14" t="s">
        <v>1089</v>
      </c>
      <c r="L244" s="14" t="s">
        <v>1119</v>
      </c>
      <c r="M244" s="9"/>
      <c r="N244" s="155"/>
      <c r="O244" s="15"/>
      <c r="P244" s="15"/>
      <c r="Q244" s="15"/>
      <c r="R244" s="15"/>
      <c r="S244" s="15"/>
      <c r="T244" s="15"/>
      <c r="U244" s="15"/>
      <c r="V244" s="15"/>
      <c r="W244" s="15"/>
      <c r="X244" s="15"/>
      <c r="Y244" s="15"/>
      <c r="Z244" s="15"/>
      <c r="AA244" s="15"/>
      <c r="AB244" s="15"/>
      <c r="AC244" s="15"/>
      <c r="AD244" s="15"/>
      <c r="AE244" s="15"/>
      <c r="AF244" s="15"/>
    </row>
    <row r="245" spans="1:32" ht="13.5" customHeight="1">
      <c r="A245" s="9">
        <v>6</v>
      </c>
      <c r="B245" s="107">
        <v>45150</v>
      </c>
      <c r="C245" s="5" t="s">
        <v>1682</v>
      </c>
      <c r="D245" s="116" t="s">
        <v>1777</v>
      </c>
      <c r="E245" s="5" t="s">
        <v>1261</v>
      </c>
      <c r="F245" s="5" t="s">
        <v>1262</v>
      </c>
      <c r="G245" s="5" t="s">
        <v>232</v>
      </c>
      <c r="H245" s="9"/>
      <c r="I245" s="14" t="s">
        <v>1114</v>
      </c>
      <c r="J245" s="14" t="s">
        <v>1266</v>
      </c>
      <c r="K245" s="14" t="s">
        <v>1089</v>
      </c>
      <c r="L245" s="14" t="s">
        <v>1119</v>
      </c>
      <c r="M245" s="9"/>
      <c r="N245" s="156"/>
      <c r="O245" s="15"/>
      <c r="P245" s="15"/>
      <c r="Q245" s="15"/>
      <c r="R245" s="15"/>
      <c r="S245" s="15"/>
      <c r="T245" s="15"/>
      <c r="U245" s="15"/>
      <c r="V245" s="15"/>
      <c r="W245" s="15"/>
      <c r="X245" s="15"/>
      <c r="Y245" s="15"/>
      <c r="Z245" s="15"/>
      <c r="AA245" s="15"/>
      <c r="AB245" s="15"/>
      <c r="AC245" s="15"/>
      <c r="AD245" s="15"/>
      <c r="AE245" s="15"/>
      <c r="AF245" s="15"/>
    </row>
    <row r="246" spans="1:32">
      <c r="A246" s="111" t="s">
        <v>1077</v>
      </c>
      <c r="B246" s="112" t="s">
        <v>1078</v>
      </c>
      <c r="C246" s="113" t="s">
        <v>1079</v>
      </c>
      <c r="D246" s="114" t="s">
        <v>1080</v>
      </c>
      <c r="E246" s="131" t="s">
        <v>1686</v>
      </c>
      <c r="F246" s="113" t="s">
        <v>1081</v>
      </c>
      <c r="G246" s="113" t="s">
        <v>1813</v>
      </c>
      <c r="H246" s="115" t="s">
        <v>1082</v>
      </c>
      <c r="I246" s="114" t="s">
        <v>1083</v>
      </c>
      <c r="J246" s="114" t="s">
        <v>1084</v>
      </c>
      <c r="K246" s="114" t="s">
        <v>1085</v>
      </c>
      <c r="L246" s="114" t="s">
        <v>1680</v>
      </c>
      <c r="M246" s="114" t="s">
        <v>1086</v>
      </c>
      <c r="N246" s="114" t="s">
        <v>1087</v>
      </c>
      <c r="O246" s="13"/>
      <c r="P246" s="13"/>
      <c r="Q246" s="13"/>
      <c r="R246" s="13"/>
      <c r="S246" s="13"/>
      <c r="T246" s="13"/>
      <c r="U246" s="13"/>
      <c r="V246" s="13"/>
      <c r="W246" s="13"/>
      <c r="X246" s="13"/>
      <c r="Y246" s="13"/>
      <c r="Z246" s="13"/>
      <c r="AA246" s="13"/>
      <c r="AB246" s="13"/>
      <c r="AC246" s="13"/>
    </row>
    <row r="247" spans="1:32" ht="13.5" customHeight="1">
      <c r="A247" s="9">
        <v>6</v>
      </c>
      <c r="B247" s="107">
        <v>45151</v>
      </c>
      <c r="C247" s="5" t="s">
        <v>1684</v>
      </c>
      <c r="D247" s="116" t="s">
        <v>1765</v>
      </c>
      <c r="E247" s="5" t="s">
        <v>1156</v>
      </c>
      <c r="F247" s="5" t="s">
        <v>1157</v>
      </c>
      <c r="G247" s="5" t="s">
        <v>1815</v>
      </c>
      <c r="H247" s="9">
        <v>61</v>
      </c>
      <c r="I247" s="14" t="s">
        <v>1114</v>
      </c>
      <c r="J247" s="14" t="s">
        <v>1110</v>
      </c>
      <c r="K247" s="14" t="s">
        <v>1089</v>
      </c>
      <c r="L247" s="14" t="s">
        <v>1121</v>
      </c>
      <c r="M247" s="9"/>
      <c r="N247" s="14" t="s">
        <v>36</v>
      </c>
      <c r="O247" s="15"/>
      <c r="P247" s="15"/>
      <c r="Q247" s="15"/>
      <c r="R247" s="15"/>
      <c r="S247" s="15"/>
      <c r="T247" s="15"/>
      <c r="U247" s="15"/>
      <c r="V247" s="15"/>
      <c r="W247" s="15"/>
      <c r="X247" s="15"/>
      <c r="Y247" s="15"/>
      <c r="Z247" s="15"/>
      <c r="AA247" s="15"/>
      <c r="AB247" s="15"/>
      <c r="AC247" s="15"/>
      <c r="AD247" s="15"/>
      <c r="AE247" s="15"/>
      <c r="AF247" s="15"/>
    </row>
    <row r="248" spans="1:32">
      <c r="A248" s="111" t="s">
        <v>1077</v>
      </c>
      <c r="B248" s="112" t="s">
        <v>1078</v>
      </c>
      <c r="C248" s="113" t="s">
        <v>1079</v>
      </c>
      <c r="D248" s="114" t="s">
        <v>1080</v>
      </c>
      <c r="E248" s="131" t="s">
        <v>1686</v>
      </c>
      <c r="F248" s="113" t="s">
        <v>1081</v>
      </c>
      <c r="G248" s="113" t="s">
        <v>1813</v>
      </c>
      <c r="H248" s="115" t="s">
        <v>1082</v>
      </c>
      <c r="I248" s="114" t="s">
        <v>1083</v>
      </c>
      <c r="J248" s="114" t="s">
        <v>1084</v>
      </c>
      <c r="K248" s="114" t="s">
        <v>1085</v>
      </c>
      <c r="L248" s="114" t="s">
        <v>1680</v>
      </c>
      <c r="M248" s="114" t="s">
        <v>1086</v>
      </c>
      <c r="N248" s="114" t="s">
        <v>1087</v>
      </c>
      <c r="O248" s="13"/>
      <c r="P248" s="13"/>
      <c r="Q248" s="13"/>
      <c r="R248" s="13"/>
      <c r="S248" s="13"/>
      <c r="T248" s="13"/>
      <c r="U248" s="13"/>
      <c r="V248" s="13"/>
      <c r="W248" s="13"/>
      <c r="X248" s="13"/>
      <c r="Y248" s="13"/>
      <c r="Z248" s="13"/>
      <c r="AA248" s="13"/>
      <c r="AB248" s="13"/>
      <c r="AC248" s="13"/>
    </row>
    <row r="249" spans="1:32" ht="13.5" customHeight="1">
      <c r="A249" s="9">
        <v>6</v>
      </c>
      <c r="B249" s="107">
        <v>45151</v>
      </c>
      <c r="C249" s="5" t="s">
        <v>1683</v>
      </c>
      <c r="D249" s="116" t="s">
        <v>1366</v>
      </c>
      <c r="E249" s="5" t="s">
        <v>1184</v>
      </c>
      <c r="F249" s="5" t="s">
        <v>1384</v>
      </c>
      <c r="G249" s="5" t="s">
        <v>238</v>
      </c>
      <c r="H249" s="9"/>
      <c r="I249" s="14" t="s">
        <v>1114</v>
      </c>
      <c r="J249" s="14" t="s">
        <v>1266</v>
      </c>
      <c r="K249" s="14" t="s">
        <v>1089</v>
      </c>
      <c r="L249" s="14" t="s">
        <v>1172</v>
      </c>
      <c r="M249" s="9"/>
      <c r="N249" s="158" t="s">
        <v>36</v>
      </c>
      <c r="O249" s="15"/>
      <c r="P249" s="15"/>
      <c r="Q249" s="15"/>
      <c r="R249" s="15"/>
      <c r="S249" s="15"/>
      <c r="T249" s="15"/>
      <c r="U249" s="15"/>
      <c r="V249" s="15"/>
      <c r="W249" s="15"/>
      <c r="X249" s="15"/>
      <c r="Y249" s="15"/>
      <c r="Z249" s="15"/>
      <c r="AA249" s="15"/>
      <c r="AB249" s="15"/>
      <c r="AC249" s="15"/>
      <c r="AD249" s="15"/>
      <c r="AE249" s="15"/>
      <c r="AF249" s="15"/>
    </row>
    <row r="250" spans="1:32" ht="13.5" customHeight="1">
      <c r="A250" s="9">
        <v>6</v>
      </c>
      <c r="B250" s="107">
        <v>45151</v>
      </c>
      <c r="C250" s="5" t="s">
        <v>1683</v>
      </c>
      <c r="D250" s="116" t="s">
        <v>1366</v>
      </c>
      <c r="E250" s="5" t="s">
        <v>1184</v>
      </c>
      <c r="F250" s="125" t="s">
        <v>1384</v>
      </c>
      <c r="G250" s="5" t="s">
        <v>205</v>
      </c>
      <c r="H250" s="9">
        <v>94</v>
      </c>
      <c r="I250" s="14" t="s">
        <v>1114</v>
      </c>
      <c r="J250" s="14" t="s">
        <v>1110</v>
      </c>
      <c r="K250" s="14" t="s">
        <v>1089</v>
      </c>
      <c r="L250" s="14" t="s">
        <v>1121</v>
      </c>
      <c r="M250" s="9"/>
      <c r="N250" s="159"/>
      <c r="O250" s="15"/>
      <c r="P250" s="15"/>
      <c r="Q250" s="15"/>
      <c r="R250" s="15"/>
      <c r="S250" s="15"/>
      <c r="T250" s="15"/>
      <c r="U250" s="15"/>
      <c r="V250" s="15"/>
      <c r="W250" s="15"/>
      <c r="X250" s="15"/>
      <c r="Y250" s="15"/>
      <c r="Z250" s="15"/>
      <c r="AA250" s="15"/>
      <c r="AB250" s="15"/>
      <c r="AC250" s="15"/>
      <c r="AD250" s="15"/>
      <c r="AE250" s="15"/>
      <c r="AF250" s="15"/>
    </row>
    <row r="251" spans="1:32">
      <c r="A251" s="111" t="s">
        <v>1077</v>
      </c>
      <c r="B251" s="112" t="s">
        <v>1078</v>
      </c>
      <c r="C251" s="113" t="s">
        <v>1079</v>
      </c>
      <c r="D251" s="114" t="s">
        <v>1080</v>
      </c>
      <c r="E251" s="131" t="s">
        <v>1686</v>
      </c>
      <c r="F251" s="113" t="s">
        <v>1081</v>
      </c>
      <c r="G251" s="113" t="s">
        <v>1813</v>
      </c>
      <c r="H251" s="115" t="s">
        <v>1082</v>
      </c>
      <c r="I251" s="114" t="s">
        <v>1083</v>
      </c>
      <c r="J251" s="114" t="s">
        <v>1084</v>
      </c>
      <c r="K251" s="114" t="s">
        <v>1085</v>
      </c>
      <c r="L251" s="114" t="s">
        <v>1680</v>
      </c>
      <c r="M251" s="114" t="s">
        <v>1086</v>
      </c>
      <c r="N251" s="114" t="s">
        <v>1087</v>
      </c>
      <c r="O251" s="13"/>
      <c r="P251" s="13"/>
      <c r="Q251" s="13"/>
      <c r="R251" s="13"/>
      <c r="S251" s="13"/>
      <c r="T251" s="13"/>
      <c r="U251" s="13"/>
      <c r="V251" s="13"/>
      <c r="W251" s="13"/>
      <c r="X251" s="13"/>
      <c r="Y251" s="13"/>
      <c r="Z251" s="13"/>
      <c r="AA251" s="13"/>
      <c r="AB251" s="13"/>
      <c r="AC251" s="13"/>
    </row>
    <row r="252" spans="1:32" ht="13.5" customHeight="1">
      <c r="A252" s="9">
        <v>7</v>
      </c>
      <c r="B252" s="107">
        <v>45151</v>
      </c>
      <c r="C252" s="5" t="s">
        <v>1682</v>
      </c>
      <c r="D252" s="116" t="s">
        <v>1366</v>
      </c>
      <c r="E252" s="5" t="s">
        <v>1236</v>
      </c>
      <c r="F252" s="5" t="s">
        <v>1237</v>
      </c>
      <c r="G252" s="5" t="s">
        <v>238</v>
      </c>
      <c r="H252" s="9"/>
      <c r="I252" s="14" t="s">
        <v>1114</v>
      </c>
      <c r="J252" s="14" t="s">
        <v>1266</v>
      </c>
      <c r="K252" s="14" t="s">
        <v>1106</v>
      </c>
      <c r="L252" s="14" t="s">
        <v>1090</v>
      </c>
      <c r="M252" s="9"/>
      <c r="N252" s="154" t="s">
        <v>36</v>
      </c>
      <c r="O252" s="15"/>
      <c r="P252" s="15"/>
      <c r="Q252" s="15"/>
      <c r="R252" s="15"/>
      <c r="S252" s="15"/>
      <c r="T252" s="15"/>
      <c r="U252" s="15"/>
      <c r="V252" s="15"/>
      <c r="W252" s="15"/>
      <c r="X252" s="15"/>
      <c r="Y252" s="15"/>
      <c r="Z252" s="15"/>
      <c r="AA252" s="15"/>
      <c r="AB252" s="15"/>
      <c r="AC252" s="15"/>
      <c r="AD252" s="15"/>
      <c r="AE252" s="15"/>
      <c r="AF252" s="15"/>
    </row>
    <row r="253" spans="1:32" ht="13.5" customHeight="1">
      <c r="A253" s="9">
        <v>7</v>
      </c>
      <c r="B253" s="107">
        <v>45151</v>
      </c>
      <c r="C253" s="5" t="s">
        <v>1682</v>
      </c>
      <c r="D253" s="116" t="s">
        <v>1366</v>
      </c>
      <c r="E253" s="5" t="s">
        <v>1236</v>
      </c>
      <c r="F253" s="5" t="s">
        <v>1237</v>
      </c>
      <c r="G253" s="5" t="s">
        <v>50</v>
      </c>
      <c r="H253" s="9">
        <v>41</v>
      </c>
      <c r="I253" s="14" t="s">
        <v>1114</v>
      </c>
      <c r="J253" s="14" t="s">
        <v>1250</v>
      </c>
      <c r="K253" s="14" t="s">
        <v>1089</v>
      </c>
      <c r="L253" s="14" t="s">
        <v>1090</v>
      </c>
      <c r="M253" s="9"/>
      <c r="N253" s="155"/>
      <c r="O253" s="15"/>
      <c r="P253" s="15"/>
      <c r="Q253" s="15"/>
      <c r="R253" s="15"/>
      <c r="S253" s="15"/>
      <c r="T253" s="15"/>
      <c r="U253" s="15"/>
      <c r="V253" s="15"/>
      <c r="W253" s="15"/>
      <c r="X253" s="15"/>
      <c r="Y253" s="15"/>
      <c r="Z253" s="15"/>
      <c r="AA253" s="15"/>
      <c r="AB253" s="15"/>
      <c r="AC253" s="15"/>
      <c r="AD253" s="15"/>
      <c r="AE253" s="15"/>
      <c r="AF253" s="15"/>
    </row>
    <row r="254" spans="1:32" ht="13.5" customHeight="1">
      <c r="A254" s="9">
        <v>7</v>
      </c>
      <c r="B254" s="107">
        <v>45151</v>
      </c>
      <c r="C254" s="5" t="s">
        <v>1682</v>
      </c>
      <c r="D254" s="116" t="s">
        <v>1366</v>
      </c>
      <c r="E254" s="5" t="s">
        <v>1163</v>
      </c>
      <c r="F254" s="5" t="s">
        <v>1164</v>
      </c>
      <c r="G254" s="5" t="s">
        <v>245</v>
      </c>
      <c r="H254" s="9">
        <v>55</v>
      </c>
      <c r="I254" s="14" t="s">
        <v>1114</v>
      </c>
      <c r="J254" s="14" t="s">
        <v>1266</v>
      </c>
      <c r="K254" s="14" t="s">
        <v>1089</v>
      </c>
      <c r="L254" s="14" t="s">
        <v>1165</v>
      </c>
      <c r="M254" s="9"/>
      <c r="N254" s="155"/>
      <c r="O254" s="15"/>
      <c r="P254" s="15"/>
      <c r="Q254" s="15"/>
      <c r="R254" s="15"/>
      <c r="S254" s="15"/>
      <c r="T254" s="15"/>
      <c r="U254" s="15"/>
      <c r="V254" s="15"/>
      <c r="W254" s="15"/>
      <c r="X254" s="15"/>
      <c r="Y254" s="15"/>
      <c r="Z254" s="15"/>
      <c r="AA254" s="15"/>
      <c r="AB254" s="15"/>
      <c r="AC254" s="15"/>
      <c r="AD254" s="15"/>
      <c r="AE254" s="15"/>
      <c r="AF254" s="15"/>
    </row>
    <row r="255" spans="1:32" ht="13.5" customHeight="1">
      <c r="A255" s="9">
        <v>6</v>
      </c>
      <c r="B255" s="107">
        <v>45151</v>
      </c>
      <c r="C255" s="5" t="s">
        <v>1682</v>
      </c>
      <c r="D255" s="116" t="s">
        <v>1366</v>
      </c>
      <c r="E255" s="5" t="s">
        <v>1163</v>
      </c>
      <c r="F255" s="5" t="s">
        <v>1164</v>
      </c>
      <c r="G255" s="5" t="s">
        <v>1805</v>
      </c>
      <c r="H255" s="9">
        <v>65</v>
      </c>
      <c r="I255" s="14" t="s">
        <v>1114</v>
      </c>
      <c r="J255" s="14" t="s">
        <v>1110</v>
      </c>
      <c r="K255" s="14" t="s">
        <v>1089</v>
      </c>
      <c r="L255" s="14" t="s">
        <v>1165</v>
      </c>
      <c r="M255" s="9"/>
      <c r="N255" s="156"/>
      <c r="O255" s="15"/>
      <c r="P255" s="15"/>
      <c r="Q255" s="15"/>
      <c r="R255" s="15"/>
      <c r="S255" s="15"/>
      <c r="T255" s="15"/>
      <c r="U255" s="15"/>
      <c r="V255" s="15"/>
      <c r="W255" s="15"/>
      <c r="X255" s="15"/>
      <c r="Y255" s="15"/>
      <c r="Z255" s="15"/>
      <c r="AA255" s="15"/>
      <c r="AB255" s="15"/>
      <c r="AC255" s="15"/>
      <c r="AD255" s="15"/>
      <c r="AE255" s="15"/>
      <c r="AF255" s="15"/>
    </row>
    <row r="256" spans="1:32">
      <c r="A256" s="111" t="s">
        <v>1077</v>
      </c>
      <c r="B256" s="112" t="s">
        <v>1078</v>
      </c>
      <c r="C256" s="113" t="s">
        <v>1079</v>
      </c>
      <c r="D256" s="114" t="s">
        <v>1080</v>
      </c>
      <c r="E256" s="131" t="s">
        <v>1686</v>
      </c>
      <c r="F256" s="113" t="s">
        <v>1081</v>
      </c>
      <c r="G256" s="113" t="s">
        <v>1813</v>
      </c>
      <c r="H256" s="115" t="s">
        <v>1082</v>
      </c>
      <c r="I256" s="114" t="s">
        <v>1083</v>
      </c>
      <c r="J256" s="114" t="s">
        <v>1084</v>
      </c>
      <c r="K256" s="114" t="s">
        <v>1085</v>
      </c>
      <c r="L256" s="114" t="s">
        <v>1680</v>
      </c>
      <c r="M256" s="114" t="s">
        <v>1086</v>
      </c>
      <c r="N256" s="114" t="s">
        <v>1087</v>
      </c>
      <c r="O256" s="13"/>
      <c r="P256" s="13"/>
      <c r="Q256" s="13"/>
      <c r="R256" s="13"/>
      <c r="S256" s="13"/>
      <c r="T256" s="13"/>
      <c r="U256" s="13"/>
      <c r="V256" s="13"/>
      <c r="W256" s="13"/>
      <c r="X256" s="13"/>
      <c r="Y256" s="13"/>
      <c r="Z256" s="13"/>
      <c r="AA256" s="13"/>
      <c r="AB256" s="13"/>
      <c r="AC256" s="13"/>
    </row>
  </sheetData>
  <mergeCells count="25">
    <mergeCell ref="N211:N219"/>
    <mergeCell ref="N221:N229"/>
    <mergeCell ref="N231:N245"/>
    <mergeCell ref="N249:N250"/>
    <mergeCell ref="N252:N255"/>
    <mergeCell ref="N152:N168"/>
    <mergeCell ref="N171:N172"/>
    <mergeCell ref="N174:N187"/>
    <mergeCell ref="N189:N191"/>
    <mergeCell ref="N193:N209"/>
    <mergeCell ref="N84:N98"/>
    <mergeCell ref="N100:N112"/>
    <mergeCell ref="N114:N125"/>
    <mergeCell ref="N127:N135"/>
    <mergeCell ref="N137:N150"/>
    <mergeCell ref="N17:N32"/>
    <mergeCell ref="N35:N36"/>
    <mergeCell ref="N39:N62"/>
    <mergeCell ref="N64:N67"/>
    <mergeCell ref="N69:N82"/>
    <mergeCell ref="A9:N9"/>
    <mergeCell ref="A10:N10"/>
    <mergeCell ref="A11:N11"/>
    <mergeCell ref="A12:N12"/>
    <mergeCell ref="N14:N15"/>
  </mergeCells>
  <phoneticPr fontId="31" type="noConversion"/>
  <conditionalFormatting sqref="B13:B16 B247:B256">
    <cfRule type="containsText" dxfId="929" priority="414" operator="containsText" text="MONDAY">
      <formula>NOT(ISERROR(SEARCH(("MONDAY"),(B13))))</formula>
    </cfRule>
    <cfRule type="containsText" dxfId="928" priority="415" operator="containsText" text="WEDNESDAY">
      <formula>NOT(ISERROR(SEARCH(("WEDNESDAY"),(B13))))</formula>
    </cfRule>
    <cfRule type="containsText" dxfId="927" priority="416" operator="containsText" text="THURSDAY">
      <formula>NOT(ISERROR(SEARCH(("THURSDAY"),(B13))))</formula>
    </cfRule>
    <cfRule type="containsText" dxfId="926" priority="417" operator="containsText" text="FRIDAY">
      <formula>NOT(ISERROR(SEARCH(("FRIDAY"),(B13))))</formula>
    </cfRule>
    <cfRule type="containsText" dxfId="925" priority="418" operator="containsText" text="SATURDAY">
      <formula>NOT(ISERROR(SEARCH(("SATURDAY"),(B13))))</formula>
    </cfRule>
    <cfRule type="containsText" dxfId="924" priority="419" operator="containsText" text="FRIDAY">
      <formula>NOT(ISERROR(SEARCH(("FRIDAY"),(B13))))</formula>
    </cfRule>
    <cfRule type="containsText" dxfId="923" priority="420" operator="containsText" text="SATURDAY">
      <formula>NOT(ISERROR(SEARCH(("SATURDAY"),(B13))))</formula>
    </cfRule>
    <cfRule type="containsText" dxfId="922" priority="421" operator="containsText" text="SUNDAY">
      <formula>NOT(ISERROR(SEARCH(("SUNDAY"),(B13))))</formula>
    </cfRule>
  </conditionalFormatting>
  <conditionalFormatting sqref="B14:B15 B17:B32 B39:B49 B64:B67 B69:B82 B84:B98 B100:B112 B114:B125 B127:B135 B137:B150 B152:B168 B174:B187 B193:B209 B211:B219 B221:B229 B231:B245 B247 B249:B250 B252:B255 B170:B172 B51:B62">
    <cfRule type="containsText" dxfId="921" priority="801" operator="containsText" text="FRIDAY">
      <formula>NOT(ISERROR(SEARCH(("FRIDAY"),(B14))))</formula>
    </cfRule>
    <cfRule type="containsText" dxfId="920" priority="802" operator="containsText" text="SATURDAY">
      <formula>NOT(ISERROR(SEARCH(("SATURDAY"),(B14))))</formula>
    </cfRule>
    <cfRule type="containsText" dxfId="919" priority="803" operator="containsText" text="THURSDAY">
      <formula>NOT(ISERROR(SEARCH(("THURSDAY"),(B14))))</formula>
    </cfRule>
    <cfRule type="containsText" dxfId="918" priority="804" operator="containsText" text="SUNDAY">
      <formula>NOT(ISERROR(SEARCH(("SUNDAY"),(B14))))</formula>
    </cfRule>
  </conditionalFormatting>
  <conditionalFormatting sqref="B14:B15 B17:B32 B69:B82 B84:B98 B100:B112 B137:B150 B174:B187 B221:B229 B231:B245 B247 B252:B255 B249:B250 B64:B67 B152:B168 B39:B49 B114:B125 B127:B135 B193:B209 B211:B219 B170:B172 B51:B62">
    <cfRule type="containsText" dxfId="917" priority="800" operator="containsText" text="THURSDAY">
      <formula>NOT(ISERROR(SEARCH(("THURSDAY"),(B14))))</formula>
    </cfRule>
  </conditionalFormatting>
  <conditionalFormatting sqref="B14:B15 B17:B32 B69:B82 B94 B100:B112 B137:B150 B174:B187 B223 B229 B231:B245 B247 B252:B255">
    <cfRule type="containsText" dxfId="916" priority="795" operator="containsText" text="MONDAY">
      <formula>NOT(ISERROR(SEARCH(("MONDAY"),(B14))))</formula>
    </cfRule>
    <cfRule type="containsText" dxfId="915" priority="796" operator="containsText" text="WEDNESDAY">
      <formula>NOT(ISERROR(SEARCH(("WEDNESDAY"),(B14))))</formula>
    </cfRule>
    <cfRule type="containsText" dxfId="914" priority="797" operator="containsText" text="THURSDAY">
      <formula>NOT(ISERROR(SEARCH(("THURSDAY"),(B14))))</formula>
    </cfRule>
    <cfRule type="containsText" dxfId="913" priority="798" operator="containsText" text="FRIDAY">
      <formula>NOT(ISERROR(SEARCH(("FRIDAY"),(B14))))</formula>
    </cfRule>
    <cfRule type="containsText" dxfId="912" priority="799" operator="containsText" text="SATURDAY">
      <formula>NOT(ISERROR(SEARCH(("SATURDAY"),(B14))))</formula>
    </cfRule>
  </conditionalFormatting>
  <conditionalFormatting sqref="B17:B32 B69:B82 B94 B100:B112 B231:B245 B252:B255 B137:B150 B174:B187 B14:B15 B247 B223 B229">
    <cfRule type="containsText" dxfId="911" priority="794" operator="containsText" text="TUESDAY">
      <formula>NOT(ISERROR(SEARCH(("TUESDAY"),(B14))))</formula>
    </cfRule>
  </conditionalFormatting>
  <conditionalFormatting sqref="B18:B19 B78 B94 B103:B105 B107 B234 B255">
    <cfRule type="containsText" dxfId="910" priority="769" operator="containsText" text="WEDNESDAY">
      <formula>NOT(ISERROR(SEARCH(("WEDNESDAY"),(B18))))</formula>
    </cfRule>
    <cfRule type="containsText" dxfId="909" priority="770" operator="containsText" text="THURSDAY">
      <formula>NOT(ISERROR(SEARCH(("THURSDAY"),(B18))))</formula>
    </cfRule>
    <cfRule type="containsText" dxfId="908" priority="771" operator="containsText" text="FRIDAY">
      <formula>NOT(ISERROR(SEARCH(("FRIDAY"),(B18))))</formula>
    </cfRule>
    <cfRule type="containsText" dxfId="907" priority="772" operator="containsText" text="SATURDAY">
      <formula>NOT(ISERROR(SEARCH(("SATURDAY"),(B18))))</formula>
    </cfRule>
    <cfRule type="containsText" dxfId="906" priority="773" operator="containsText" text="THURSDAY">
      <formula>NOT(ISERROR(SEARCH(("THURSDAY"),(B18))))</formula>
    </cfRule>
    <cfRule type="containsText" dxfId="905" priority="774" operator="containsText" text="FRIDAY">
      <formula>NOT(ISERROR(SEARCH(("FRIDAY"),(B18))))</formula>
    </cfRule>
    <cfRule type="containsText" dxfId="904" priority="775" operator="containsText" text="SATURDAY">
      <formula>NOT(ISERROR(SEARCH(("SATURDAY"),(B18))))</formula>
    </cfRule>
  </conditionalFormatting>
  <conditionalFormatting sqref="B18:B19 B234 B255 B94 B103:B105 B78 B107">
    <cfRule type="containsText" dxfId="903" priority="768" operator="containsText" text="MONDAY">
      <formula>NOT(ISERROR(SEARCH(("MONDAY"),(B18))))</formula>
    </cfRule>
  </conditionalFormatting>
  <conditionalFormatting sqref="B24 B94 B102:B104">
    <cfRule type="containsText" dxfId="902" priority="741" operator="containsText" text="MONDAY">
      <formula>NOT(ISERROR(SEARCH(("MONDAY"),(B24))))</formula>
    </cfRule>
    <cfRule type="containsText" dxfId="901" priority="742" operator="containsText" text="WEDNESDAY">
      <formula>NOT(ISERROR(SEARCH(("WEDNESDAY"),(B24))))</formula>
    </cfRule>
    <cfRule type="containsText" dxfId="900" priority="743" operator="containsText" text="THURSDAY">
      <formula>NOT(ISERROR(SEARCH(("THURSDAY"),(B24))))</formula>
    </cfRule>
    <cfRule type="containsText" dxfId="899" priority="744" operator="containsText" text="FRIDAY">
      <formula>NOT(ISERROR(SEARCH(("FRIDAY"),(B24))))</formula>
    </cfRule>
    <cfRule type="containsText" dxfId="898" priority="745" operator="containsText" text="SATURDAY">
      <formula>NOT(ISERROR(SEARCH(("SATURDAY"),(B24))))</formula>
    </cfRule>
    <cfRule type="containsText" dxfId="897" priority="746" operator="containsText" text="THURSDAY">
      <formula>NOT(ISERROR(SEARCH(("THURSDAY"),(B24))))</formula>
    </cfRule>
    <cfRule type="containsText" dxfId="896" priority="747" operator="containsText" text="FRIDAY">
      <formula>NOT(ISERROR(SEARCH(("FRIDAY"),(B24))))</formula>
    </cfRule>
    <cfRule type="containsText" dxfId="895" priority="748" operator="containsText" text="SATURDAY">
      <formula>NOT(ISERROR(SEARCH(("SATURDAY"),(B24))))</formula>
    </cfRule>
  </conditionalFormatting>
  <conditionalFormatting sqref="B29">
    <cfRule type="containsText" dxfId="894" priority="645" operator="containsText" text="TUESDAY">
      <formula>NOT(ISERROR(SEARCH(("TUESDAY"),(B29))))</formula>
    </cfRule>
    <cfRule type="containsText" dxfId="893" priority="646" operator="containsText" text="MONDAY">
      <formula>NOT(ISERROR(SEARCH(("MONDAY"),(B29))))</formula>
    </cfRule>
    <cfRule type="containsText" dxfId="892" priority="647" operator="containsText" text="WEDNESDAY">
      <formula>NOT(ISERROR(SEARCH(("WEDNESDAY"),(B29))))</formula>
    </cfRule>
    <cfRule type="containsText" dxfId="891" priority="648" operator="containsText" text="THURSDAY">
      <formula>NOT(ISERROR(SEARCH(("THURSDAY"),(B29))))</formula>
    </cfRule>
    <cfRule type="containsText" dxfId="890" priority="649" operator="containsText" text="FRIDAY">
      <formula>NOT(ISERROR(SEARCH(("FRIDAY"),(B29))))</formula>
    </cfRule>
    <cfRule type="containsText" dxfId="889" priority="650" operator="containsText" text="SATURDAY">
      <formula>NOT(ISERROR(SEARCH(("SATURDAY"),(B29))))</formula>
    </cfRule>
    <cfRule type="containsText" dxfId="888" priority="651" operator="containsText" text="THURSDAY">
      <formula>NOT(ISERROR(SEARCH(("THURSDAY"),(B29))))</formula>
    </cfRule>
    <cfRule type="containsText" dxfId="887" priority="652" operator="containsText" text="FRIDAY">
      <formula>NOT(ISERROR(SEARCH(("FRIDAY"),(B29))))</formula>
    </cfRule>
    <cfRule type="containsText" dxfId="886" priority="653" operator="containsText" text="SATURDAY">
      <formula>NOT(ISERROR(SEARCH(("SATURDAY"),(B29))))</formula>
    </cfRule>
  </conditionalFormatting>
  <conditionalFormatting sqref="B34:B36 B38">
    <cfRule type="containsText" dxfId="885" priority="150" operator="containsText" text="FRIDAY">
      <formula>NOT(ISERROR(SEARCH(("FRIDAY"),(B34))))</formula>
    </cfRule>
    <cfRule type="containsText" dxfId="884" priority="151" operator="containsText" text="SATURDAY">
      <formula>NOT(ISERROR(SEARCH(("SATURDAY"),(B34))))</formula>
    </cfRule>
    <cfRule type="containsText" dxfId="883" priority="153" operator="containsText" text="SUNDAY">
      <formula>NOT(ISERROR(SEARCH(("SUNDAY"),(B34))))</formula>
    </cfRule>
  </conditionalFormatting>
  <conditionalFormatting sqref="B34:B36 B113:B136 B187:B230 B51:B65 B38:B49">
    <cfRule type="containsText" dxfId="882" priority="144" operator="containsText" text="MONDAY">
      <formula>NOT(ISERROR(SEARCH(("MONDAY"),(B34))))</formula>
    </cfRule>
    <cfRule type="containsText" dxfId="881" priority="145" operator="containsText" text="WEDNESDAY">
      <formula>NOT(ISERROR(SEARCH(("WEDNESDAY"),(B34))))</formula>
    </cfRule>
    <cfRule type="containsText" dxfId="880" priority="146" operator="containsText" text="THURSDAY">
      <formula>NOT(ISERROR(SEARCH(("THURSDAY"),(B34))))</formula>
    </cfRule>
    <cfRule type="containsText" dxfId="879" priority="147" operator="containsText" text="FRIDAY">
      <formula>NOT(ISERROR(SEARCH(("FRIDAY"),(B34))))</formula>
    </cfRule>
    <cfRule type="containsText" dxfId="878" priority="148" operator="containsText" text="SATURDAY">
      <formula>NOT(ISERROR(SEARCH(("SATURDAY"),(B34))))</formula>
    </cfRule>
  </conditionalFormatting>
  <conditionalFormatting sqref="B35:B36">
    <cfRule type="containsText" dxfId="877" priority="149" operator="containsText" text="THURSDAY">
      <formula>NOT(ISERROR(SEARCH(("THURSDAY"),(B35))))</formula>
    </cfRule>
    <cfRule type="containsText" dxfId="876" priority="152" operator="containsText" text="THURSDAY">
      <formula>NOT(ISERROR(SEARCH(("THURSDAY"),(B35))))</formula>
    </cfRule>
  </conditionalFormatting>
  <conditionalFormatting sqref="B63:B65">
    <cfRule type="containsText" dxfId="875" priority="217" operator="containsText" text="FRIDAY">
      <formula>NOT(ISERROR(SEARCH(("FRIDAY"),(B63))))</formula>
    </cfRule>
    <cfRule type="containsText" dxfId="874" priority="218" operator="containsText" text="SATURDAY">
      <formula>NOT(ISERROR(SEARCH(("SATURDAY"),(B63))))</formula>
    </cfRule>
    <cfRule type="containsText" dxfId="873" priority="219" operator="containsText" text="SUNDAY">
      <formula>NOT(ISERROR(SEARCH(("SUNDAY"),(B63))))</formula>
    </cfRule>
  </conditionalFormatting>
  <conditionalFormatting sqref="B64:B68">
    <cfRule type="containsText" dxfId="872" priority="389" operator="containsText" text="TUESDAY">
      <formula>NOT(ISERROR(SEARCH(("TUESDAY"),(B64))))</formula>
    </cfRule>
    <cfRule type="containsText" dxfId="871" priority="390" operator="containsText" text="MONDAY">
      <formula>NOT(ISERROR(SEARCH(("MONDAY"),(B64))))</formula>
    </cfRule>
    <cfRule type="containsText" dxfId="870" priority="391" operator="containsText" text="WEDNESDAY">
      <formula>NOT(ISERROR(SEARCH(("WEDNESDAY"),(B64))))</formula>
    </cfRule>
    <cfRule type="containsText" dxfId="869" priority="392" operator="containsText" text="THURSDAY">
      <formula>NOT(ISERROR(SEARCH(("THURSDAY"),(B64))))</formula>
    </cfRule>
    <cfRule type="containsText" dxfId="868" priority="393" operator="containsText" text="FRIDAY">
      <formula>NOT(ISERROR(SEARCH(("FRIDAY"),(B64))))</formula>
    </cfRule>
    <cfRule type="containsText" dxfId="867" priority="394" operator="containsText" text="SATURDAY">
      <formula>NOT(ISERROR(SEARCH(("SATURDAY"),(B64))))</formula>
    </cfRule>
  </conditionalFormatting>
  <conditionalFormatting sqref="B68">
    <cfRule type="containsText" dxfId="866" priority="395" operator="containsText" text="FRIDAY">
      <formula>NOT(ISERROR(SEARCH(("FRIDAY"),(B68))))</formula>
    </cfRule>
    <cfRule type="containsText" dxfId="865" priority="396" operator="containsText" text="SATURDAY">
      <formula>NOT(ISERROR(SEARCH(("SATURDAY"),(B68))))</formula>
    </cfRule>
    <cfRule type="containsText" dxfId="864" priority="397" operator="containsText" text="SUNDAY">
      <formula>NOT(ISERROR(SEARCH(("SUNDAY"),(B68))))</formula>
    </cfRule>
  </conditionalFormatting>
  <conditionalFormatting sqref="B76:B78">
    <cfRule type="containsText" dxfId="863" priority="525" operator="containsText" text="TUESDAY">
      <formula>NOT(ISERROR(SEARCH(("TUESDAY"),(B76))))</formula>
    </cfRule>
    <cfRule type="containsText" dxfId="862" priority="526" operator="containsText" text="MONDAY">
      <formula>NOT(ISERROR(SEARCH(("MONDAY"),(B76))))</formula>
    </cfRule>
    <cfRule type="containsText" dxfId="861" priority="527" operator="containsText" text="WEDNESDAY">
      <formula>NOT(ISERROR(SEARCH(("WEDNESDAY"),(B76))))</formula>
    </cfRule>
    <cfRule type="containsText" dxfId="860" priority="528" operator="containsText" text="THURSDAY">
      <formula>NOT(ISERROR(SEARCH(("THURSDAY"),(B76))))</formula>
    </cfRule>
    <cfRule type="containsText" dxfId="859" priority="529" operator="containsText" text="FRIDAY">
      <formula>NOT(ISERROR(SEARCH(("FRIDAY"),(B76))))</formula>
    </cfRule>
    <cfRule type="containsText" dxfId="858" priority="530" operator="containsText" text="SATURDAY">
      <formula>NOT(ISERROR(SEARCH(("SATURDAY"),(B76))))</formula>
    </cfRule>
    <cfRule type="containsText" dxfId="857" priority="531" operator="containsText" text="THURSDAY">
      <formula>NOT(ISERROR(SEARCH(("THURSDAY"),(B76))))</formula>
    </cfRule>
    <cfRule type="containsText" dxfId="856" priority="532" operator="containsText" text="FRIDAY">
      <formula>NOT(ISERROR(SEARCH(("FRIDAY"),(B76))))</formula>
    </cfRule>
    <cfRule type="containsText" dxfId="855" priority="533" operator="containsText" text="SATURDAY">
      <formula>NOT(ISERROR(SEARCH(("SATURDAY"),(B76))))</formula>
    </cfRule>
  </conditionalFormatting>
  <conditionalFormatting sqref="B83">
    <cfRule type="containsText" dxfId="854" priority="299" operator="containsText" text="FRIDAY">
      <formula>NOT(ISERROR(SEARCH(("FRIDAY"),(B83))))</formula>
    </cfRule>
    <cfRule type="containsText" dxfId="853" priority="300" operator="containsText" text="SATURDAY">
      <formula>NOT(ISERROR(SEARCH(("SATURDAY"),(B83))))</formula>
    </cfRule>
    <cfRule type="containsText" dxfId="852" priority="301" operator="containsText" text="SUNDAY">
      <formula>NOT(ISERROR(SEARCH(("SUNDAY"),(B83))))</formula>
    </cfRule>
  </conditionalFormatting>
  <conditionalFormatting sqref="B83:B99">
    <cfRule type="containsText" dxfId="851" priority="281" operator="containsText" text="TUESDAY">
      <formula>NOT(ISERROR(SEARCH(("TUESDAY"),(B83))))</formula>
    </cfRule>
    <cfRule type="containsText" dxfId="850" priority="282" operator="containsText" text="MONDAY">
      <formula>NOT(ISERROR(SEARCH(("MONDAY"),(B83))))</formula>
    </cfRule>
    <cfRule type="containsText" dxfId="849" priority="283" operator="containsText" text="WEDNESDAY">
      <formula>NOT(ISERROR(SEARCH(("WEDNESDAY"),(B83))))</formula>
    </cfRule>
    <cfRule type="containsText" dxfId="848" priority="284" operator="containsText" text="THURSDAY">
      <formula>NOT(ISERROR(SEARCH(("THURSDAY"),(B83))))</formula>
    </cfRule>
    <cfRule type="containsText" dxfId="847" priority="285" operator="containsText" text="FRIDAY">
      <formula>NOT(ISERROR(SEARCH(("FRIDAY"),(B83))))</formula>
    </cfRule>
    <cfRule type="containsText" dxfId="846" priority="286" operator="containsText" text="SATURDAY">
      <formula>NOT(ISERROR(SEARCH(("SATURDAY"),(B83))))</formula>
    </cfRule>
  </conditionalFormatting>
  <conditionalFormatting sqref="B94 B24 B102:B104">
    <cfRule type="containsText" dxfId="845" priority="740" operator="containsText" text="TUESDAY">
      <formula>NOT(ISERROR(SEARCH(("TUESDAY"),(B24))))</formula>
    </cfRule>
  </conditionalFormatting>
  <conditionalFormatting sqref="B99">
    <cfRule type="containsText" dxfId="844" priority="287" operator="containsText" text="FRIDAY">
      <formula>NOT(ISERROR(SEARCH(("FRIDAY"),(B99))))</formula>
    </cfRule>
    <cfRule type="containsText" dxfId="843" priority="288" operator="containsText" text="SATURDAY">
      <formula>NOT(ISERROR(SEARCH(("SATURDAY"),(B99))))</formula>
    </cfRule>
    <cfRule type="containsText" dxfId="842" priority="289" operator="containsText" text="SUNDAY">
      <formula>NOT(ISERROR(SEARCH(("SUNDAY"),(B99))))</formula>
    </cfRule>
  </conditionalFormatting>
  <conditionalFormatting sqref="B113">
    <cfRule type="containsText" dxfId="841" priority="383" operator="containsText" text="FRIDAY">
      <formula>NOT(ISERROR(SEARCH(("FRIDAY"),(B113))))</formula>
    </cfRule>
    <cfRule type="containsText" dxfId="840" priority="384" operator="containsText" text="SATURDAY">
      <formula>NOT(ISERROR(SEARCH(("SATURDAY"),(B113))))</formula>
    </cfRule>
    <cfRule type="containsText" dxfId="839" priority="385" operator="containsText" text="SUNDAY">
      <formula>NOT(ISERROR(SEARCH(("SUNDAY"),(B113))))</formula>
    </cfRule>
  </conditionalFormatting>
  <conditionalFormatting sqref="B126">
    <cfRule type="containsText" dxfId="838" priority="275" operator="containsText" text="FRIDAY">
      <formula>NOT(ISERROR(SEARCH(("FRIDAY"),(B126))))</formula>
    </cfRule>
    <cfRule type="containsText" dxfId="837" priority="276" operator="containsText" text="SATURDAY">
      <formula>NOT(ISERROR(SEARCH(("SATURDAY"),(B126))))</formula>
    </cfRule>
    <cfRule type="containsText" dxfId="836" priority="277" operator="containsText" text="SUNDAY">
      <formula>NOT(ISERROR(SEARCH(("SUNDAY"),(B126))))</formula>
    </cfRule>
  </conditionalFormatting>
  <conditionalFormatting sqref="B136">
    <cfRule type="containsText" dxfId="835" priority="263" operator="containsText" text="FRIDAY">
      <formula>NOT(ISERROR(SEARCH(("FRIDAY"),(B136))))</formula>
    </cfRule>
    <cfRule type="containsText" dxfId="834" priority="264" operator="containsText" text="SATURDAY">
      <formula>NOT(ISERROR(SEARCH(("SATURDAY"),(B136))))</formula>
    </cfRule>
    <cfRule type="containsText" dxfId="833" priority="265" operator="containsText" text="SUNDAY">
      <formula>NOT(ISERROR(SEARCH(("SUNDAY"),(B136))))</formula>
    </cfRule>
  </conditionalFormatting>
  <conditionalFormatting sqref="B144:B146">
    <cfRule type="containsText" dxfId="832" priority="468" operator="containsText" text="TUESDAY">
      <formula>NOT(ISERROR(SEARCH(("TUESDAY"),(B144))))</formula>
    </cfRule>
    <cfRule type="containsText" dxfId="831" priority="469" operator="containsText" text="MONDAY">
      <formula>NOT(ISERROR(SEARCH(("MONDAY"),(B144))))</formula>
    </cfRule>
    <cfRule type="containsText" dxfId="830" priority="470" operator="containsText" text="WEDNESDAY">
      <formula>NOT(ISERROR(SEARCH(("WEDNESDAY"),(B144))))</formula>
    </cfRule>
    <cfRule type="containsText" dxfId="829" priority="471" operator="containsText" text="THURSDAY">
      <formula>NOT(ISERROR(SEARCH(("THURSDAY"),(B144))))</formula>
    </cfRule>
    <cfRule type="containsText" dxfId="828" priority="472" operator="containsText" text="FRIDAY">
      <formula>NOT(ISERROR(SEARCH(("FRIDAY"),(B144))))</formula>
    </cfRule>
    <cfRule type="containsText" dxfId="827" priority="473" operator="containsText" text="SATURDAY">
      <formula>NOT(ISERROR(SEARCH(("SATURDAY"),(B144))))</formula>
    </cfRule>
    <cfRule type="containsText" dxfId="826" priority="474" operator="containsText" text="THURSDAY">
      <formula>NOT(ISERROR(SEARCH(("THURSDAY"),(B144))))</formula>
    </cfRule>
    <cfRule type="containsText" dxfId="825" priority="475" operator="containsText" text="FRIDAY">
      <formula>NOT(ISERROR(SEARCH(("FRIDAY"),(B144))))</formula>
    </cfRule>
    <cfRule type="containsText" dxfId="824" priority="476" operator="containsText" text="SATURDAY">
      <formula>NOT(ISERROR(SEARCH(("SATURDAY"),(B144))))</formula>
    </cfRule>
  </conditionalFormatting>
  <conditionalFormatting sqref="B151">
    <cfRule type="containsText" dxfId="823" priority="371" operator="containsText" text="FRIDAY">
      <formula>NOT(ISERROR(SEARCH(("FRIDAY"),(B151))))</formula>
    </cfRule>
    <cfRule type="containsText" dxfId="822" priority="372" operator="containsText" text="SATURDAY">
      <formula>NOT(ISERROR(SEARCH(("SATURDAY"),(B151))))</formula>
    </cfRule>
    <cfRule type="containsText" dxfId="821" priority="373" operator="containsText" text="SUNDAY">
      <formula>NOT(ISERROR(SEARCH(("SUNDAY"),(B151))))</formula>
    </cfRule>
  </conditionalFormatting>
  <conditionalFormatting sqref="B151:B171">
    <cfRule type="containsText" dxfId="820" priority="199" operator="containsText" text="TUESDAY">
      <formula>NOT(ISERROR(SEARCH(("TUESDAY"),(B151))))</formula>
    </cfRule>
    <cfRule type="containsText" dxfId="819" priority="200" operator="containsText" text="MONDAY">
      <formula>NOT(ISERROR(SEARCH(("MONDAY"),(B151))))</formula>
    </cfRule>
    <cfRule type="containsText" dxfId="818" priority="201" operator="containsText" text="WEDNESDAY">
      <formula>NOT(ISERROR(SEARCH(("WEDNESDAY"),(B151))))</formula>
    </cfRule>
    <cfRule type="containsText" dxfId="817" priority="202" operator="containsText" text="THURSDAY">
      <formula>NOT(ISERROR(SEARCH(("THURSDAY"),(B151))))</formula>
    </cfRule>
    <cfRule type="containsText" dxfId="816" priority="203" operator="containsText" text="FRIDAY">
      <formula>NOT(ISERROR(SEARCH(("FRIDAY"),(B151))))</formula>
    </cfRule>
    <cfRule type="containsText" dxfId="815" priority="204" operator="containsText" text="SATURDAY">
      <formula>NOT(ISERROR(SEARCH(("SATURDAY"),(B151))))</formula>
    </cfRule>
  </conditionalFormatting>
  <conditionalFormatting sqref="B169:B171">
    <cfRule type="containsText" dxfId="814" priority="205" operator="containsText" text="FRIDAY">
      <formula>NOT(ISERROR(SEARCH(("FRIDAY"),(B169))))</formula>
    </cfRule>
    <cfRule type="containsText" dxfId="813" priority="206" operator="containsText" text="SATURDAY">
      <formula>NOT(ISERROR(SEARCH(("SATURDAY"),(B169))))</formula>
    </cfRule>
    <cfRule type="containsText" dxfId="812" priority="207" operator="containsText" text="SUNDAY">
      <formula>NOT(ISERROR(SEARCH(("SUNDAY"),(B169))))</formula>
    </cfRule>
  </conditionalFormatting>
  <conditionalFormatting sqref="B170:B173">
    <cfRule type="containsText" dxfId="811" priority="341" operator="containsText" text="TUESDAY">
      <formula>NOT(ISERROR(SEARCH(("TUESDAY"),(B170))))</formula>
    </cfRule>
    <cfRule type="containsText" dxfId="810" priority="342" operator="containsText" text="MONDAY">
      <formula>NOT(ISERROR(SEARCH(("MONDAY"),(B170))))</formula>
    </cfRule>
    <cfRule type="containsText" dxfId="809" priority="343" operator="containsText" text="WEDNESDAY">
      <formula>NOT(ISERROR(SEARCH(("WEDNESDAY"),(B170))))</formula>
    </cfRule>
    <cfRule type="containsText" dxfId="808" priority="344" operator="containsText" text="THURSDAY">
      <formula>NOT(ISERROR(SEARCH(("THURSDAY"),(B170))))</formula>
    </cfRule>
    <cfRule type="containsText" dxfId="807" priority="345" operator="containsText" text="FRIDAY">
      <formula>NOT(ISERROR(SEARCH(("FRIDAY"),(B170))))</formula>
    </cfRule>
    <cfRule type="containsText" dxfId="806" priority="346" operator="containsText" text="SATURDAY">
      <formula>NOT(ISERROR(SEARCH(("SATURDAY"),(B170))))</formula>
    </cfRule>
  </conditionalFormatting>
  <conditionalFormatting sqref="B173">
    <cfRule type="containsText" dxfId="805" priority="347" operator="containsText" text="FRIDAY">
      <formula>NOT(ISERROR(SEARCH(("FRIDAY"),(B173))))</formula>
    </cfRule>
    <cfRule type="containsText" dxfId="804" priority="348" operator="containsText" text="SATURDAY">
      <formula>NOT(ISERROR(SEARCH(("SATURDAY"),(B173))))</formula>
    </cfRule>
    <cfRule type="containsText" dxfId="803" priority="349" operator="containsText" text="SUNDAY">
      <formula>NOT(ISERROR(SEARCH(("SUNDAY"),(B173))))</formula>
    </cfRule>
  </conditionalFormatting>
  <conditionalFormatting sqref="B176 B236">
    <cfRule type="containsText" dxfId="802" priority="456" operator="containsText" text="TUESDAY">
      <formula>NOT(ISERROR(SEARCH(("TUESDAY"),(B176))))</formula>
    </cfRule>
    <cfRule type="containsText" dxfId="801" priority="457" operator="containsText" text="MONDAY">
      <formula>NOT(ISERROR(SEARCH(("MONDAY"),(B176))))</formula>
    </cfRule>
    <cfRule type="containsText" dxfId="800" priority="458" operator="containsText" text="WEDNESDAY">
      <formula>NOT(ISERROR(SEARCH(("WEDNESDAY"),(B176))))</formula>
    </cfRule>
    <cfRule type="containsText" dxfId="799" priority="459" operator="containsText" text="THURSDAY">
      <formula>NOT(ISERROR(SEARCH(("THURSDAY"),(B176))))</formula>
    </cfRule>
    <cfRule type="containsText" dxfId="798" priority="460" operator="containsText" text="FRIDAY">
      <formula>NOT(ISERROR(SEARCH(("FRIDAY"),(B176))))</formula>
    </cfRule>
    <cfRule type="containsText" dxfId="797" priority="461" operator="containsText" text="SATURDAY">
      <formula>NOT(ISERROR(SEARCH(("SATURDAY"),(B176))))</formula>
    </cfRule>
    <cfRule type="containsText" dxfId="796" priority="462" operator="containsText" text="THURSDAY">
      <formula>NOT(ISERROR(SEARCH(("THURSDAY"),(B176))))</formula>
    </cfRule>
    <cfRule type="containsText" dxfId="795" priority="463" operator="containsText" text="FRIDAY">
      <formula>NOT(ISERROR(SEARCH(("FRIDAY"),(B176))))</formula>
    </cfRule>
    <cfRule type="containsText" dxfId="794" priority="464" operator="containsText" text="SATURDAY">
      <formula>NOT(ISERROR(SEARCH(("SATURDAY"),(B176))))</formula>
    </cfRule>
  </conditionalFormatting>
  <conditionalFormatting sqref="B187">
    <cfRule type="containsText" dxfId="793" priority="450" operator="containsText" text="THURSDAY">
      <formula>NOT(ISERROR(SEARCH(("THURSDAY"),(B187))))</formula>
    </cfRule>
    <cfRule type="containsText" dxfId="792" priority="451" operator="containsText" text="FRIDAY">
      <formula>NOT(ISERROR(SEARCH(("FRIDAY"),(B187))))</formula>
    </cfRule>
    <cfRule type="containsText" dxfId="791" priority="452" operator="containsText" text="SATURDAY">
      <formula>NOT(ISERROR(SEARCH(("SATURDAY"),(B187))))</formula>
    </cfRule>
  </conditionalFormatting>
  <conditionalFormatting sqref="B187:B230 B34:B36 B113:B136 B51:B65 B38:B49">
    <cfRule type="containsText" dxfId="790" priority="143" operator="containsText" text="TUESDAY">
      <formula>NOT(ISERROR(SEARCH(("TUESDAY"),(B34))))</formula>
    </cfRule>
  </conditionalFormatting>
  <conditionalFormatting sqref="B188">
    <cfRule type="containsText" dxfId="789" priority="178" operator="containsText" text="FRIDAY">
      <formula>NOT(ISERROR(SEARCH(("FRIDAY"),(B188))))</formula>
    </cfRule>
    <cfRule type="containsText" dxfId="788" priority="179" operator="containsText" text="SATURDAY">
      <formula>NOT(ISERROR(SEARCH(("SATURDAY"),(B188))))</formula>
    </cfRule>
    <cfRule type="containsText" dxfId="787" priority="180" operator="containsText" text="SUNDAY">
      <formula>NOT(ISERROR(SEARCH(("SUNDAY"),(B188))))</formula>
    </cfRule>
  </conditionalFormatting>
  <conditionalFormatting sqref="B189:B191">
    <cfRule type="containsText" dxfId="786" priority="191" operator="containsText" text="THURSDAY">
      <formula>NOT(ISERROR(SEARCH(("THURSDAY"),(B189))))</formula>
    </cfRule>
    <cfRule type="containsText" dxfId="785" priority="194" operator="containsText" text="THURSDAY">
      <formula>NOT(ISERROR(SEARCH(("THURSDAY"),(B189))))</formula>
    </cfRule>
  </conditionalFormatting>
  <conditionalFormatting sqref="B189:B192">
    <cfRule type="containsText" dxfId="784" priority="192" operator="containsText" text="FRIDAY">
      <formula>NOT(ISERROR(SEARCH(("FRIDAY"),(B189))))</formula>
    </cfRule>
    <cfRule type="containsText" dxfId="783" priority="193" operator="containsText" text="SATURDAY">
      <formula>NOT(ISERROR(SEARCH(("SATURDAY"),(B189))))</formula>
    </cfRule>
    <cfRule type="containsText" dxfId="782" priority="195" operator="containsText" text="SUNDAY">
      <formula>NOT(ISERROR(SEARCH(("SUNDAY"),(B189))))</formula>
    </cfRule>
  </conditionalFormatting>
  <conditionalFormatting sqref="B210">
    <cfRule type="containsText" dxfId="781" priority="323" operator="containsText" text="FRIDAY">
      <formula>NOT(ISERROR(SEARCH(("FRIDAY"),(B210))))</formula>
    </cfRule>
    <cfRule type="containsText" dxfId="780" priority="324" operator="containsText" text="SATURDAY">
      <formula>NOT(ISERROR(SEARCH(("SATURDAY"),(B210))))</formula>
    </cfRule>
    <cfRule type="containsText" dxfId="779" priority="325" operator="containsText" text="SUNDAY">
      <formula>NOT(ISERROR(SEARCH(("SUNDAY"),(B210))))</formula>
    </cfRule>
  </conditionalFormatting>
  <conditionalFormatting sqref="B217">
    <cfRule type="containsText" dxfId="778" priority="55" operator="containsText" text="TUESDAY">
      <formula>NOT(ISERROR(SEARCH(("TUESDAY"),(B217))))</formula>
    </cfRule>
    <cfRule type="containsText" dxfId="777" priority="56" operator="containsText" text="MONDAY">
      <formula>NOT(ISERROR(SEARCH(("MONDAY"),(B217))))</formula>
    </cfRule>
    <cfRule type="containsText" dxfId="776" priority="57" operator="containsText" text="WEDNESDAY">
      <formula>NOT(ISERROR(SEARCH(("WEDNESDAY"),(B217))))</formula>
    </cfRule>
    <cfRule type="containsText" dxfId="775" priority="58" operator="containsText" text="THURSDAY">
      <formula>NOT(ISERROR(SEARCH(("THURSDAY"),(B217))))</formula>
    </cfRule>
    <cfRule type="containsText" dxfId="774" priority="59" operator="containsText" text="FRIDAY">
      <formula>NOT(ISERROR(SEARCH(("FRIDAY"),(B217))))</formula>
    </cfRule>
    <cfRule type="containsText" dxfId="773" priority="60" operator="containsText" text="SATURDAY">
      <formula>NOT(ISERROR(SEARCH(("SATURDAY"),(B217))))</formula>
    </cfRule>
    <cfRule type="containsText" dxfId="772" priority="61" operator="containsText" text="TUESDAY">
      <formula>NOT(ISERROR(SEARCH(("TUESDAY"),(B217))))</formula>
    </cfRule>
    <cfRule type="containsText" dxfId="771" priority="62" operator="containsText" text="MONDAY">
      <formula>NOT(ISERROR(SEARCH(("MONDAY"),(B217))))</formula>
    </cfRule>
    <cfRule type="containsText" dxfId="770" priority="63" operator="containsText" text="WEDNESDAY">
      <formula>NOT(ISERROR(SEARCH(("WEDNESDAY"),(B217))))</formula>
    </cfRule>
    <cfRule type="containsText" dxfId="769" priority="64" operator="containsText" text="THURSDAY">
      <formula>NOT(ISERROR(SEARCH(("THURSDAY"),(B217))))</formula>
    </cfRule>
    <cfRule type="containsText" dxfId="768" priority="65" operator="containsText" text="FRIDAY">
      <formula>NOT(ISERROR(SEARCH(("FRIDAY"),(B217))))</formula>
    </cfRule>
    <cfRule type="containsText" dxfId="767" priority="66" operator="containsText" text="SATURDAY">
      <formula>NOT(ISERROR(SEARCH(("SATURDAY"),(B217))))</formula>
    </cfRule>
    <cfRule type="containsText" dxfId="766" priority="70" operator="containsText" text="TUESDAY">
      <formula>NOT(ISERROR(SEARCH(("TUESDAY"),(B217))))</formula>
    </cfRule>
    <cfRule type="containsText" dxfId="765" priority="71" operator="containsText" text="MONDAY">
      <formula>NOT(ISERROR(SEARCH(("MONDAY"),(B217))))</formula>
    </cfRule>
    <cfRule type="containsText" dxfId="764" priority="72" operator="containsText" text="WEDNESDAY">
      <formula>NOT(ISERROR(SEARCH(("WEDNESDAY"),(B217))))</formula>
    </cfRule>
    <cfRule type="containsText" dxfId="763" priority="73" operator="containsText" text="THURSDAY">
      <formula>NOT(ISERROR(SEARCH(("THURSDAY"),(B217))))</formula>
    </cfRule>
    <cfRule type="containsText" dxfId="762" priority="74" operator="containsText" text="FRIDAY">
      <formula>NOT(ISERROR(SEARCH(("FRIDAY"),(B217))))</formula>
    </cfRule>
    <cfRule type="containsText" dxfId="761" priority="75" operator="containsText" text="SATURDAY">
      <formula>NOT(ISERROR(SEARCH(("SATURDAY"),(B217))))</formula>
    </cfRule>
    <cfRule type="containsText" dxfId="760" priority="76" operator="containsText" text="FRIDAY">
      <formula>NOT(ISERROR(SEARCH(("FRIDAY"),(B217))))</formula>
    </cfRule>
    <cfRule type="containsText" dxfId="759" priority="77" operator="containsText" text="SATURDAY">
      <formula>NOT(ISERROR(SEARCH(("SATURDAY"),(B217))))</formula>
    </cfRule>
    <cfRule type="containsText" dxfId="758" priority="78" operator="containsText" text="SUNDAY">
      <formula>NOT(ISERROR(SEARCH(("SUNDAY"),(B217))))</formula>
    </cfRule>
    <cfRule type="containsText" dxfId="757" priority="79" operator="containsText" text="TUESDAY">
      <formula>NOT(ISERROR(SEARCH(("TUESDAY"),(B217))))</formula>
    </cfRule>
    <cfRule type="containsText" dxfId="756" priority="80" operator="containsText" text="MONDAY">
      <formula>NOT(ISERROR(SEARCH(("MONDAY"),(B217))))</formula>
    </cfRule>
    <cfRule type="containsText" dxfId="755" priority="81" operator="containsText" text="WEDNESDAY">
      <formula>NOT(ISERROR(SEARCH(("WEDNESDAY"),(B217))))</formula>
    </cfRule>
    <cfRule type="containsText" dxfId="754" priority="82" operator="containsText" text="THURSDAY">
      <formula>NOT(ISERROR(SEARCH(("THURSDAY"),(B217))))</formula>
    </cfRule>
    <cfRule type="containsText" dxfId="753" priority="83" operator="containsText" text="FRIDAY">
      <formula>NOT(ISERROR(SEARCH(("FRIDAY"),(B217))))</formula>
    </cfRule>
    <cfRule type="containsText" dxfId="752" priority="84" operator="containsText" text="SATURDAY">
      <formula>NOT(ISERROR(SEARCH(("SATURDAY"),(B217))))</formula>
    </cfRule>
  </conditionalFormatting>
  <conditionalFormatting sqref="B220">
    <cfRule type="containsText" dxfId="751" priority="251" operator="containsText" text="FRIDAY">
      <formula>NOT(ISERROR(SEARCH(("FRIDAY"),(B220))))</formula>
    </cfRule>
    <cfRule type="containsText" dxfId="750" priority="252" operator="containsText" text="SATURDAY">
      <formula>NOT(ISERROR(SEARCH(("SATURDAY"),(B220))))</formula>
    </cfRule>
    <cfRule type="containsText" dxfId="749" priority="253" operator="containsText" text="SUNDAY">
      <formula>NOT(ISERROR(SEARCH(("SUNDAY"),(B220))))</formula>
    </cfRule>
  </conditionalFormatting>
  <conditionalFormatting sqref="B230">
    <cfRule type="containsText" dxfId="748" priority="239" operator="containsText" text="FRIDAY">
      <formula>NOT(ISERROR(SEARCH(("FRIDAY"),(B230))))</formula>
    </cfRule>
    <cfRule type="containsText" dxfId="747" priority="240" operator="containsText" text="SATURDAY">
      <formula>NOT(ISERROR(SEARCH(("SATURDAY"),(B230))))</formula>
    </cfRule>
    <cfRule type="containsText" dxfId="746" priority="241" operator="containsText" text="SUNDAY">
      <formula>NOT(ISERROR(SEARCH(("SUNDAY"),(B230))))</formula>
    </cfRule>
  </conditionalFormatting>
  <conditionalFormatting sqref="B246">
    <cfRule type="containsText" dxfId="745" priority="103" operator="containsText" text="FRIDAY">
      <formula>NOT(ISERROR(SEARCH(("FRIDAY"),(B246))))</formula>
    </cfRule>
    <cfRule type="containsText" dxfId="744" priority="104" operator="containsText" text="SATURDAY">
      <formula>NOT(ISERROR(SEARCH(("SATURDAY"),(B246))))</formula>
    </cfRule>
    <cfRule type="containsText" dxfId="743" priority="105" operator="containsText" text="SUNDAY">
      <formula>NOT(ISERROR(SEARCH(("SUNDAY"),(B246))))</formula>
    </cfRule>
  </conditionalFormatting>
  <conditionalFormatting sqref="B246:B247">
    <cfRule type="containsText" dxfId="742" priority="97" operator="containsText" text="TUESDAY">
      <formula>NOT(ISERROR(SEARCH(("TUESDAY"),(B246))))</formula>
    </cfRule>
    <cfRule type="containsText" dxfId="741" priority="98" operator="containsText" text="MONDAY">
      <formula>NOT(ISERROR(SEARCH(("MONDAY"),(B246))))</formula>
    </cfRule>
    <cfRule type="containsText" dxfId="740" priority="99" operator="containsText" text="WEDNESDAY">
      <formula>NOT(ISERROR(SEARCH(("WEDNESDAY"),(B246))))</formula>
    </cfRule>
    <cfRule type="containsText" dxfId="739" priority="100" operator="containsText" text="THURSDAY">
      <formula>NOT(ISERROR(SEARCH(("THURSDAY"),(B246))))</formula>
    </cfRule>
    <cfRule type="containsText" dxfId="738" priority="101" operator="containsText" text="FRIDAY">
      <formula>NOT(ISERROR(SEARCH(("FRIDAY"),(B246))))</formula>
    </cfRule>
    <cfRule type="containsText" dxfId="737" priority="102" operator="containsText" text="SATURDAY">
      <formula>NOT(ISERROR(SEARCH(("SATURDAY"),(B246))))</formula>
    </cfRule>
  </conditionalFormatting>
  <conditionalFormatting sqref="B247">
    <cfRule type="containsText" dxfId="736" priority="85" operator="containsText" text="TUESDAY">
      <formula>NOT(ISERROR(SEARCH(("TUESDAY"),(B247))))</formula>
    </cfRule>
    <cfRule type="containsText" dxfId="735" priority="86" operator="containsText" text="MONDAY">
      <formula>NOT(ISERROR(SEARCH(("MONDAY"),(B247))))</formula>
    </cfRule>
    <cfRule type="containsText" dxfId="734" priority="87" operator="containsText" text="WEDNESDAY">
      <formula>NOT(ISERROR(SEARCH(("WEDNESDAY"),(B247))))</formula>
    </cfRule>
    <cfRule type="containsText" dxfId="733" priority="88" operator="containsText" text="THURSDAY">
      <formula>NOT(ISERROR(SEARCH(("THURSDAY"),(B247))))</formula>
    </cfRule>
    <cfRule type="containsText" dxfId="732" priority="89" operator="containsText" text="FRIDAY">
      <formula>NOT(ISERROR(SEARCH(("FRIDAY"),(B247))))</formula>
    </cfRule>
    <cfRule type="containsText" dxfId="731" priority="90" operator="containsText" text="SATURDAY">
      <formula>NOT(ISERROR(SEARCH(("SATURDAY"),(B247))))</formula>
    </cfRule>
    <cfRule type="containsText" dxfId="730" priority="91" operator="containsText" text="TUESDAY">
      <formula>NOT(ISERROR(SEARCH(("TUESDAY"),(B247))))</formula>
    </cfRule>
    <cfRule type="containsText" dxfId="729" priority="92" operator="containsText" text="MONDAY">
      <formula>NOT(ISERROR(SEARCH(("MONDAY"),(B247))))</formula>
    </cfRule>
    <cfRule type="containsText" dxfId="728" priority="93" operator="containsText" text="WEDNESDAY">
      <formula>NOT(ISERROR(SEARCH(("WEDNESDAY"),(B247))))</formula>
    </cfRule>
    <cfRule type="containsText" dxfId="727" priority="94" operator="containsText" text="THURSDAY">
      <formula>NOT(ISERROR(SEARCH(("THURSDAY"),(B247))))</formula>
    </cfRule>
    <cfRule type="containsText" dxfId="726" priority="95" operator="containsText" text="FRIDAY">
      <formula>NOT(ISERROR(SEARCH(("FRIDAY"),(B247))))</formula>
    </cfRule>
    <cfRule type="containsText" dxfId="725" priority="96" operator="containsText" text="SATURDAY">
      <formula>NOT(ISERROR(SEARCH(("SATURDAY"),(B247))))</formula>
    </cfRule>
  </conditionalFormatting>
  <conditionalFormatting sqref="B247:B256 B13:B16">
    <cfRule type="containsText" dxfId="724" priority="413" operator="containsText" text="TUESDAY">
      <formula>NOT(ISERROR(SEARCH(("TUESDAY"),(B13))))</formula>
    </cfRule>
  </conditionalFormatting>
  <conditionalFormatting sqref="B249:B250">
    <cfRule type="containsText" dxfId="723" priority="106" operator="containsText" text="TUESDAY">
      <formula>NOT(ISERROR(SEARCH(("TUESDAY"),(B249))))</formula>
    </cfRule>
    <cfRule type="containsText" dxfId="722" priority="107" operator="containsText" text="MONDAY">
      <formula>NOT(ISERROR(SEARCH(("MONDAY"),(B249))))</formula>
    </cfRule>
    <cfRule type="containsText" dxfId="721" priority="108" operator="containsText" text="WEDNESDAY">
      <formula>NOT(ISERROR(SEARCH(("WEDNESDAY"),(B249))))</formula>
    </cfRule>
    <cfRule type="containsText" dxfId="720" priority="109" operator="containsText" text="THURSDAY">
      <formula>NOT(ISERROR(SEARCH(("THURSDAY"),(B249))))</formula>
    </cfRule>
    <cfRule type="containsText" dxfId="719" priority="110" operator="containsText" text="FRIDAY">
      <formula>NOT(ISERROR(SEARCH(("FRIDAY"),(B249))))</formula>
    </cfRule>
    <cfRule type="containsText" dxfId="718" priority="111" operator="containsText" text="SATURDAY">
      <formula>NOT(ISERROR(SEARCH(("SATURDAY"),(B249))))</formula>
    </cfRule>
    <cfRule type="containsText" dxfId="717" priority="112" operator="containsText" text="TUESDAY">
      <formula>NOT(ISERROR(SEARCH(("TUESDAY"),(B249))))</formula>
    </cfRule>
    <cfRule type="containsText" dxfId="716" priority="113" operator="containsText" text="MONDAY">
      <formula>NOT(ISERROR(SEARCH(("MONDAY"),(B249))))</formula>
    </cfRule>
    <cfRule type="containsText" dxfId="715" priority="114" operator="containsText" text="WEDNESDAY">
      <formula>NOT(ISERROR(SEARCH(("WEDNESDAY"),(B249))))</formula>
    </cfRule>
    <cfRule type="containsText" dxfId="714" priority="115" operator="containsText" text="THURSDAY">
      <formula>NOT(ISERROR(SEARCH(("THURSDAY"),(B249))))</formula>
    </cfRule>
    <cfRule type="containsText" dxfId="713" priority="116" operator="containsText" text="FRIDAY">
      <formula>NOT(ISERROR(SEARCH(("FRIDAY"),(B249))))</formula>
    </cfRule>
    <cfRule type="containsText" dxfId="712" priority="117" operator="containsText" text="SATURDAY">
      <formula>NOT(ISERROR(SEARCH(("SATURDAY"),(B249))))</formula>
    </cfRule>
  </conditionalFormatting>
  <conditionalFormatting sqref="B255 B18:B19 B234">
    <cfRule type="containsText" dxfId="711" priority="767" operator="containsText" text="TUESDAY">
      <formula>NOT(ISERROR(SEARCH(("TUESDAY"),(B18))))</formula>
    </cfRule>
  </conditionalFormatting>
  <conditionalFormatting sqref="C1:C10 C12">
    <cfRule type="cellIs" dxfId="710" priority="227" operator="equal">
      <formula>"11.00am - 1.00pm"</formula>
    </cfRule>
    <cfRule type="cellIs" dxfId="709" priority="228" operator="equal">
      <formula>"2.00pm - 4.00pm"</formula>
    </cfRule>
  </conditionalFormatting>
  <conditionalFormatting sqref="C1:C12">
    <cfRule type="cellIs" dxfId="708" priority="229" operator="equal">
      <formula>"8.00am - 10.00am"</formula>
    </cfRule>
  </conditionalFormatting>
  <conditionalFormatting sqref="C11">
    <cfRule type="cellIs" dxfId="707" priority="5021" operator="equal">
      <formula>"11.00am-1.00pm"</formula>
    </cfRule>
    <cfRule type="cellIs" dxfId="706" priority="5022" operator="equal">
      <formula>"2.00pm - 4.00pm"</formula>
    </cfRule>
    <cfRule type="cellIs" dxfId="705" priority="5024" operator="equal">
      <formula>$C$27</formula>
    </cfRule>
    <cfRule type="cellIs" dxfId="704" priority="5025" operator="equal">
      <formula>$C$43</formula>
    </cfRule>
    <cfRule type="cellIs" dxfId="703" priority="5026" operator="equal">
      <formula>#REF!</formula>
    </cfRule>
  </conditionalFormatting>
  <conditionalFormatting sqref="C13:C32 C78 C82:C83 C94 C220:C256 C99:C171 C38 C34:C36">
    <cfRule type="containsText" dxfId="702" priority="155" operator="containsText" text="0800-1100 HRS">
      <formula>NOT(ISERROR(SEARCH(("0800-1100 HRS"),(C13))))</formula>
    </cfRule>
    <cfRule type="containsText" dxfId="701" priority="156" operator="containsText" text="1100-1400 HRS">
      <formula>NOT(ISERROR(SEARCH(("1100-1400 HRS"),(C13))))</formula>
    </cfRule>
  </conditionalFormatting>
  <conditionalFormatting sqref="C18:C19">
    <cfRule type="containsText" dxfId="700" priority="776" operator="containsText" text="1400-1700 HRS">
      <formula>NOT(ISERROR(SEARCH(("1400-1700 HRS"),(C18))))</formula>
    </cfRule>
    <cfRule type="containsText" dxfId="699" priority="777" operator="containsText" text="0800-1100 HRS">
      <formula>NOT(ISERROR(SEARCH(("0800-1100 HRS"),(C18))))</formula>
    </cfRule>
    <cfRule type="containsText" dxfId="698" priority="778" operator="containsText" text="1100-1400 HRS">
      <formula>NOT(ISERROR(SEARCH(("1100-1400 HRS"),(C18))))</formula>
    </cfRule>
  </conditionalFormatting>
  <conditionalFormatting sqref="C19">
    <cfRule type="containsText" dxfId="697" priority="764" operator="containsText" text="1400-1700 HRS">
      <formula>NOT(ISERROR(SEARCH(("1400-1700 HRS"),(C19))))</formula>
    </cfRule>
    <cfRule type="containsText" dxfId="696" priority="765" operator="containsText" text="0800-1100 HRS">
      <formula>NOT(ISERROR(SEARCH(("0800-1100 HRS"),(C19))))</formula>
    </cfRule>
    <cfRule type="containsText" dxfId="695" priority="766" operator="containsText" text="1100-1400 HRS">
      <formula>NOT(ISERROR(SEARCH(("1100-1400 HRS"),(C19))))</formula>
    </cfRule>
  </conditionalFormatting>
  <conditionalFormatting sqref="C24">
    <cfRule type="containsText" dxfId="694" priority="737" operator="containsText" text="1400-1700 HRS">
      <formula>NOT(ISERROR(SEARCH(("1400-1700 HRS"),(C24))))</formula>
    </cfRule>
    <cfRule type="containsText" dxfId="693" priority="738" operator="containsText" text="0800-1100 HRS">
      <formula>NOT(ISERROR(SEARCH(("0800-1100 HRS"),(C24))))</formula>
    </cfRule>
    <cfRule type="containsText" dxfId="692" priority="739" operator="containsText" text="1100-1400 HRS">
      <formula>NOT(ISERROR(SEARCH(("1100-1400 HRS"),(C24))))</formula>
    </cfRule>
  </conditionalFormatting>
  <conditionalFormatting sqref="C26">
    <cfRule type="containsText" dxfId="691" priority="678" operator="containsText" text="1400-1700 HRS">
      <formula>NOT(ISERROR(SEARCH(("1400-1700 HRS"),(C26))))</formula>
    </cfRule>
    <cfRule type="containsText" dxfId="690" priority="679" operator="containsText" text="0800-1100 HRS">
      <formula>NOT(ISERROR(SEARCH(("0800-1100 HRS"),(C26))))</formula>
    </cfRule>
    <cfRule type="containsText" dxfId="689" priority="680" operator="containsText" text="1100-1400 HRS">
      <formula>NOT(ISERROR(SEARCH(("1100-1400 HRS"),(C26))))</formula>
    </cfRule>
  </conditionalFormatting>
  <conditionalFormatting sqref="C28:C29">
    <cfRule type="containsText" dxfId="688" priority="639" operator="containsText" text="1400-1700 HRS">
      <formula>NOT(ISERROR(SEARCH(("1400-1700 HRS"),(C28))))</formula>
    </cfRule>
    <cfRule type="containsText" dxfId="687" priority="640" operator="containsText" text="0800-1100 HRS">
      <formula>NOT(ISERROR(SEARCH(("0800-1100 HRS"),(C28))))</formula>
    </cfRule>
    <cfRule type="containsText" dxfId="686" priority="641" operator="containsText" text="1100-1400 HRS">
      <formula>NOT(ISERROR(SEARCH(("1100-1400 HRS"),(C28))))</formula>
    </cfRule>
  </conditionalFormatting>
  <conditionalFormatting sqref="C39:C49 C66:C67 C69:C82 C84:C98 C172 C247 C51:C62">
    <cfRule type="containsText" dxfId="685" priority="792" operator="containsText" text="0800-1100 HRS">
      <formula>NOT(ISERROR(SEARCH(("0800-1100 HRS"),(C39))))</formula>
    </cfRule>
    <cfRule type="containsText" dxfId="684" priority="793" operator="containsText" text="1100-1400 HRS">
      <formula>NOT(ISERROR(SEARCH(("1100-1400 HRS"),(C39))))</formula>
    </cfRule>
  </conditionalFormatting>
  <conditionalFormatting sqref="C39:C49 C69:C82 C84:C98 C66:C67 C172 C247 C51:C62">
    <cfRule type="containsText" dxfId="683" priority="791" operator="containsText" text="1400-1700 HRS">
      <formula>NOT(ISERROR(SEARCH(("1400-1700 HRS"),(C39))))</formula>
    </cfRule>
  </conditionalFormatting>
  <conditionalFormatting sqref="C56">
    <cfRule type="containsText" dxfId="682" priority="564" operator="containsText" text="1400-1700 HRS">
      <formula>NOT(ISERROR(SEARCH(("1400-1700 HRS"),(C56))))</formula>
    </cfRule>
    <cfRule type="containsText" dxfId="681" priority="565" operator="containsText" text="0800-1100 HRS">
      <formula>NOT(ISERROR(SEARCH(("0800-1100 HRS"),(C56))))</formula>
    </cfRule>
    <cfRule type="containsText" dxfId="680" priority="566" operator="containsText" text="1100-1400 HRS">
      <formula>NOT(ISERROR(SEARCH(("1100-1400 HRS"),(C56))))</formula>
    </cfRule>
  </conditionalFormatting>
  <conditionalFormatting sqref="C63:C65">
    <cfRule type="containsText" dxfId="679" priority="208" operator="containsText" text="1400-1700 HRS">
      <formula>NOT(ISERROR(SEARCH(("1400-1700 HRS"),(C63))))</formula>
    </cfRule>
    <cfRule type="containsText" dxfId="678" priority="209" operator="containsText" text="0800-1100 HRS">
      <formula>NOT(ISERROR(SEARCH(("0800-1100 HRS"),(C63))))</formula>
    </cfRule>
    <cfRule type="containsText" dxfId="677" priority="210" operator="containsText" text="1100-1400 HRS">
      <formula>NOT(ISERROR(SEARCH(("1100-1400 HRS"),(C63))))</formula>
    </cfRule>
  </conditionalFormatting>
  <conditionalFormatting sqref="C64:C68">
    <cfRule type="containsText" dxfId="676" priority="386" operator="containsText" text="1400-1700 HRS">
      <formula>NOT(ISERROR(SEARCH(("1400-1700 HRS"),(C64))))</formula>
    </cfRule>
    <cfRule type="containsText" dxfId="675" priority="387" operator="containsText" text="0800-1100 HRS">
      <formula>NOT(ISERROR(SEARCH(("0800-1100 HRS"),(C64))))</formula>
    </cfRule>
    <cfRule type="containsText" dxfId="674" priority="388" operator="containsText" text="1100-1400 HRS">
      <formula>NOT(ISERROR(SEARCH(("1100-1400 HRS"),(C64))))</formula>
    </cfRule>
  </conditionalFormatting>
  <conditionalFormatting sqref="C76:C78">
    <cfRule type="containsText" dxfId="673" priority="519" operator="containsText" text="1400-1700 HRS">
      <formula>NOT(ISERROR(SEARCH(("1400-1700 HRS"),(C76))))</formula>
    </cfRule>
    <cfRule type="containsText" dxfId="672" priority="520" operator="containsText" text="0800-1100 HRS">
      <formula>NOT(ISERROR(SEARCH(("0800-1100 HRS"),(C76))))</formula>
    </cfRule>
    <cfRule type="containsText" dxfId="671" priority="521" operator="containsText" text="1100-1400 HRS">
      <formula>NOT(ISERROR(SEARCH(("1100-1400 HRS"),(C76))))</formula>
    </cfRule>
  </conditionalFormatting>
  <conditionalFormatting sqref="C85 C90 C252:C255">
    <cfRule type="containsText" dxfId="670" priority="411" operator="containsText" text="0800-1100 HRS">
      <formula>NOT(ISERROR(SEARCH(("0800-1100 HRS"),(C85))))</formula>
    </cfRule>
    <cfRule type="containsText" dxfId="669" priority="412" operator="containsText" text="1100-1400 HRS">
      <formula>NOT(ISERROR(SEARCH(("1100-1400 HRS"),(C85))))</formula>
    </cfRule>
  </conditionalFormatting>
  <conditionalFormatting sqref="C102:C105">
    <cfRule type="containsText" dxfId="668" priority="480" operator="containsText" text="1400-1700 HRS">
      <formula>NOT(ISERROR(SEARCH(("1400-1700 HRS"),(C102))))</formula>
    </cfRule>
    <cfRule type="containsText" dxfId="667" priority="481" operator="containsText" text="0800-1100 HRS">
      <formula>NOT(ISERROR(SEARCH(("0800-1100 HRS"),(C102))))</formula>
    </cfRule>
    <cfRule type="containsText" dxfId="666" priority="482" operator="containsText" text="1100-1400 HRS">
      <formula>NOT(ISERROR(SEARCH(("1100-1400 HRS"),(C102))))</formula>
    </cfRule>
  </conditionalFormatting>
  <conditionalFormatting sqref="C104">
    <cfRule type="containsText" dxfId="665" priority="477" operator="containsText" text="1400-1700 HRS">
      <formula>NOT(ISERROR(SEARCH(("1400-1700 HRS"),(C104))))</formula>
    </cfRule>
    <cfRule type="containsText" dxfId="664" priority="478" operator="containsText" text="0800-1100 HRS">
      <formula>NOT(ISERROR(SEARCH(("0800-1100 HRS"),(C104))))</formula>
    </cfRule>
    <cfRule type="containsText" dxfId="663" priority="479" operator="containsText" text="1100-1400 HRS">
      <formula>NOT(ISERROR(SEARCH(("1100-1400 HRS"),(C104))))</formula>
    </cfRule>
  </conditionalFormatting>
  <conditionalFormatting sqref="C120:C121">
    <cfRule type="containsText" dxfId="662" priority="633" operator="containsText" text="1400-1700 HRS">
      <formula>NOT(ISERROR(SEARCH(("1400-1700 HRS"),(C120))))</formula>
    </cfRule>
    <cfRule type="containsText" dxfId="661" priority="634" operator="containsText" text="0800-1100 HRS">
      <formula>NOT(ISERROR(SEARCH(("0800-1100 HRS"),(C120))))</formula>
    </cfRule>
    <cfRule type="containsText" dxfId="660" priority="635" operator="containsText" text="1100-1400 HRS">
      <formula>NOT(ISERROR(SEARCH(("1100-1400 HRS"),(C120))))</formula>
    </cfRule>
    <cfRule type="containsText" dxfId="659" priority="636" operator="containsText" text="1400-1700 HRS">
      <formula>NOT(ISERROR(SEARCH(("1400-1700 HRS"),(C120))))</formula>
    </cfRule>
    <cfRule type="containsText" dxfId="658" priority="637" operator="containsText" text="0800-1100 HRS">
      <formula>NOT(ISERROR(SEARCH(("0800-1100 HRS"),(C120))))</formula>
    </cfRule>
    <cfRule type="containsText" dxfId="657" priority="638" operator="containsText" text="1100-1400 HRS">
      <formula>NOT(ISERROR(SEARCH(("1100-1400 HRS"),(C120))))</formula>
    </cfRule>
  </conditionalFormatting>
  <conditionalFormatting sqref="C144:C146">
    <cfRule type="containsText" dxfId="656" priority="465" operator="containsText" text="1400-1700 HRS">
      <formula>NOT(ISERROR(SEARCH(("1400-1700 HRS"),(C144))))</formula>
    </cfRule>
    <cfRule type="containsText" dxfId="655" priority="466" operator="containsText" text="0800-1100 HRS">
      <formula>NOT(ISERROR(SEARCH(("0800-1100 HRS"),(C144))))</formula>
    </cfRule>
    <cfRule type="containsText" dxfId="654" priority="467" operator="containsText" text="1100-1400 HRS">
      <formula>NOT(ISERROR(SEARCH(("1100-1400 HRS"),(C144))))</formula>
    </cfRule>
  </conditionalFormatting>
  <conditionalFormatting sqref="C170:C189">
    <cfRule type="containsText" dxfId="653" priority="169" operator="containsText" text="1400-1700 HRS">
      <formula>NOT(ISERROR(SEARCH(("1400-1700 HRS"),(C170))))</formula>
    </cfRule>
    <cfRule type="containsText" dxfId="652" priority="170" operator="containsText" text="0800-1100 HRS">
      <formula>NOT(ISERROR(SEARCH(("0800-1100 HRS"),(C170))))</formula>
    </cfRule>
    <cfRule type="containsText" dxfId="651" priority="171" operator="containsText" text="1100-1400 HRS">
      <formula>NOT(ISERROR(SEARCH(("1100-1400 HRS"),(C170))))</formula>
    </cfRule>
  </conditionalFormatting>
  <conditionalFormatting sqref="C187">
    <cfRule type="containsText" dxfId="650" priority="441" operator="containsText" text="1400-1700 HRS">
      <formula>NOT(ISERROR(SEARCH(("1400-1700 HRS"),(C187))))</formula>
    </cfRule>
    <cfRule type="containsText" dxfId="649" priority="442" operator="containsText" text="0800-1100 HRS">
      <formula>NOT(ISERROR(SEARCH(("0800-1100 HRS"),(C187))))</formula>
    </cfRule>
    <cfRule type="containsText" dxfId="648" priority="443" operator="containsText" text="1100-1400 HRS">
      <formula>NOT(ISERROR(SEARCH(("1100-1400 HRS"),(C187))))</formula>
    </cfRule>
  </conditionalFormatting>
  <conditionalFormatting sqref="C189:C219">
    <cfRule type="containsText" dxfId="647" priority="182" operator="containsText" text="1400-1700 HRS">
      <formula>NOT(ISERROR(SEARCH(("1400-1700 HRS"),(C189))))</formula>
    </cfRule>
    <cfRule type="containsText" dxfId="646" priority="183" operator="containsText" text="0800-1100 HRS">
      <formula>NOT(ISERROR(SEARCH(("0800-1100 HRS"),(C189))))</formula>
    </cfRule>
    <cfRule type="containsText" dxfId="645" priority="184" operator="containsText" text="1100-1400 HRS">
      <formula>NOT(ISERROR(SEARCH(("1100-1400 HRS"),(C189))))</formula>
    </cfRule>
  </conditionalFormatting>
  <conditionalFormatting sqref="C216:C217">
    <cfRule type="containsText" dxfId="644" priority="67" operator="containsText" text="1400-1700 HRS">
      <formula>NOT(ISERROR(SEARCH(("1400-1700 HRS"),(C216))))</formula>
    </cfRule>
    <cfRule type="containsText" dxfId="643" priority="68" operator="containsText" text="0800-1100 HRS">
      <formula>NOT(ISERROR(SEARCH(("0800-1100 HRS"),(C216))))</formula>
    </cfRule>
    <cfRule type="containsText" dxfId="642" priority="69" operator="containsText" text="1100-1400 HRS">
      <formula>NOT(ISERROR(SEARCH(("1100-1400 HRS"),(C216))))</formula>
    </cfRule>
  </conditionalFormatting>
  <conditionalFormatting sqref="C220:C256 C13:C32 C78 C82:C83 C94 C99:C171 C38 C34:C36">
    <cfRule type="containsText" dxfId="641" priority="154" operator="containsText" text="1400-1700 HRS">
      <formula>NOT(ISERROR(SEARCH(("1400-1700 HRS"),(C13))))</formula>
    </cfRule>
  </conditionalFormatting>
  <conditionalFormatting sqref="C249:C250">
    <cfRule type="containsText" dxfId="640" priority="118" operator="containsText" text="1400-1700 HRS">
      <formula>NOT(ISERROR(SEARCH(("1400-1700 HRS"),(C249))))</formula>
    </cfRule>
    <cfRule type="containsText" dxfId="639" priority="119" operator="containsText" text="0800-1100 HRS">
      <formula>NOT(ISERROR(SEARCH(("0800-1100 HRS"),(C249))))</formula>
    </cfRule>
    <cfRule type="containsText" dxfId="638" priority="120" operator="containsText" text="1100-1400 HRS">
      <formula>NOT(ISERROR(SEARCH(("1100-1400 HRS"),(C249))))</formula>
    </cfRule>
  </conditionalFormatting>
  <conditionalFormatting sqref="C252:C255 C85 C90">
    <cfRule type="containsText" dxfId="637" priority="410" operator="containsText" text="1400-1700 HRS">
      <formula>NOT(ISERROR(SEARCH(("1400-1700 HRS"),(C85))))</formula>
    </cfRule>
  </conditionalFormatting>
  <conditionalFormatting sqref="D14:D15">
    <cfRule type="containsText" dxfId="636" priority="123" operator="containsText" text="TUESDAY">
      <formula>NOT(ISERROR(SEARCH(("TUESDAY"),(D14))))</formula>
    </cfRule>
    <cfRule type="containsText" dxfId="635" priority="124" operator="containsText" text="MONDAY">
      <formula>NOT(ISERROR(SEARCH(("MONDAY"),(D14))))</formula>
    </cfRule>
    <cfRule type="containsText" dxfId="634" priority="125" operator="containsText" text="WEDNESDAY">
      <formula>NOT(ISERROR(SEARCH(("WEDNESDAY"),(D14))))</formula>
    </cfRule>
    <cfRule type="containsText" dxfId="633" priority="126" operator="containsText" text="THURSDAY">
      <formula>NOT(ISERROR(SEARCH(("THURSDAY"),(D14))))</formula>
    </cfRule>
    <cfRule type="containsText" dxfId="632" priority="127" operator="containsText" text="FRIDAY">
      <formula>NOT(ISERROR(SEARCH(("FRIDAY"),(D14))))</formula>
    </cfRule>
    <cfRule type="containsText" dxfId="631" priority="128" operator="containsText" text="SATURDAY">
      <formula>NOT(ISERROR(SEARCH(("SATURDAY"),(D14))))</formula>
    </cfRule>
    <cfRule type="containsText" dxfId="630" priority="129" operator="containsText" text="FRIDAY">
      <formula>NOT(ISERROR(SEARCH(("FRIDAY"),(D14))))</formula>
    </cfRule>
    <cfRule type="containsText" dxfId="629" priority="130" operator="containsText" text="SATURDAY">
      <formula>NOT(ISERROR(SEARCH(("SATURDAY"),(D14))))</formula>
    </cfRule>
    <cfRule type="containsText" dxfId="628" priority="131" operator="containsText" text="SUNDAY">
      <formula>NOT(ISERROR(SEARCH(("SUNDAY"),(D14))))</formula>
    </cfRule>
    <cfRule type="containsText" dxfId="627" priority="132" operator="containsText" text="TUESDAY">
      <formula>NOT(ISERROR(SEARCH(("TUESDAY"),(D14))))</formula>
    </cfRule>
    <cfRule type="containsText" dxfId="626" priority="133" operator="containsText" text="MONDAY">
      <formula>NOT(ISERROR(SEARCH(("MONDAY"),(D14))))</formula>
    </cfRule>
    <cfRule type="containsText" dxfId="625" priority="134" operator="containsText" text="WEDNESDAY">
      <formula>NOT(ISERROR(SEARCH(("WEDNESDAY"),(D14))))</formula>
    </cfRule>
    <cfRule type="containsText" dxfId="624" priority="135" operator="containsText" text="THURSDAY">
      <formula>NOT(ISERROR(SEARCH(("THURSDAY"),(D14))))</formula>
    </cfRule>
    <cfRule type="containsText" dxfId="623" priority="136" operator="containsText" text="FRIDAY">
      <formula>NOT(ISERROR(SEARCH(("FRIDAY"),(D14))))</formula>
    </cfRule>
    <cfRule type="containsText" dxfId="622" priority="137" operator="containsText" text="SATURDAY">
      <formula>NOT(ISERROR(SEARCH(("SATURDAY"),(D14))))</formula>
    </cfRule>
    <cfRule type="containsText" dxfId="621" priority="138" operator="containsText" text="THURSDAY">
      <formula>NOT(ISERROR(SEARCH(("THURSDAY"),(D14))))</formula>
    </cfRule>
    <cfRule type="containsText" dxfId="620" priority="139" operator="containsText" text="FRIDAY">
      <formula>NOT(ISERROR(SEARCH(("FRIDAY"),(D14))))</formula>
    </cfRule>
    <cfRule type="containsText" dxfId="619" priority="140" operator="containsText" text="SATURDAY">
      <formula>NOT(ISERROR(SEARCH(("SATURDAY"),(D14))))</formula>
    </cfRule>
    <cfRule type="containsText" dxfId="618" priority="141" operator="containsText" text="THURSDAY">
      <formula>NOT(ISERROR(SEARCH(("THURSDAY"),(D14))))</formula>
    </cfRule>
    <cfRule type="containsText" dxfId="617" priority="142" operator="containsText" text="SUNDAY">
      <formula>NOT(ISERROR(SEARCH(("SUNDAY"),(D14))))</formula>
    </cfRule>
  </conditionalFormatting>
  <conditionalFormatting sqref="F257:F1048576 F1:F12">
    <cfRule type="duplicateValues" dxfId="616" priority="220"/>
  </conditionalFormatting>
  <conditionalFormatting sqref="G231:G233 G216 G150 G138 G235 G141 G123">
    <cfRule type="colorScale" priority="5436">
      <colorScale>
        <cfvo type="min"/>
        <cfvo type="max"/>
        <color rgb="FF57BB8A"/>
        <color rgb="FFFFFFFF"/>
      </colorScale>
    </cfRule>
  </conditionalFormatting>
  <conditionalFormatting sqref="B50">
    <cfRule type="containsText" dxfId="615" priority="39" operator="containsText" text="FRIDAY">
      <formula>NOT(ISERROR(SEARCH(("FRIDAY"),(B50))))</formula>
    </cfRule>
    <cfRule type="containsText" dxfId="614" priority="40" operator="containsText" text="SATURDAY">
      <formula>NOT(ISERROR(SEARCH(("SATURDAY"),(B50))))</formula>
    </cfRule>
    <cfRule type="containsText" dxfId="613" priority="41" operator="containsText" text="THURSDAY">
      <formula>NOT(ISERROR(SEARCH(("THURSDAY"),(B50))))</formula>
    </cfRule>
    <cfRule type="containsText" dxfId="612" priority="42" operator="containsText" text="SUNDAY">
      <formula>NOT(ISERROR(SEARCH(("SUNDAY"),(B50))))</formula>
    </cfRule>
  </conditionalFormatting>
  <conditionalFormatting sqref="B50">
    <cfRule type="containsText" dxfId="611" priority="38" operator="containsText" text="THURSDAY">
      <formula>NOT(ISERROR(SEARCH(("THURSDAY"),(B50))))</formula>
    </cfRule>
  </conditionalFormatting>
  <conditionalFormatting sqref="B50">
    <cfRule type="containsText" dxfId="610" priority="30" operator="containsText" text="MONDAY">
      <formula>NOT(ISERROR(SEARCH(("MONDAY"),(B50))))</formula>
    </cfRule>
    <cfRule type="containsText" dxfId="609" priority="31" operator="containsText" text="WEDNESDAY">
      <formula>NOT(ISERROR(SEARCH(("WEDNESDAY"),(B50))))</formula>
    </cfRule>
    <cfRule type="containsText" dxfId="608" priority="32" operator="containsText" text="THURSDAY">
      <formula>NOT(ISERROR(SEARCH(("THURSDAY"),(B50))))</formula>
    </cfRule>
    <cfRule type="containsText" dxfId="607" priority="33" operator="containsText" text="FRIDAY">
      <formula>NOT(ISERROR(SEARCH(("FRIDAY"),(B50))))</formula>
    </cfRule>
    <cfRule type="containsText" dxfId="606" priority="34" operator="containsText" text="SATURDAY">
      <formula>NOT(ISERROR(SEARCH(("SATURDAY"),(B50))))</formula>
    </cfRule>
  </conditionalFormatting>
  <conditionalFormatting sqref="B50">
    <cfRule type="containsText" dxfId="605" priority="29" operator="containsText" text="TUESDAY">
      <formula>NOT(ISERROR(SEARCH(("TUESDAY"),(B50))))</formula>
    </cfRule>
  </conditionalFormatting>
  <conditionalFormatting sqref="C50">
    <cfRule type="containsText" dxfId="604" priority="36" operator="containsText" text="0800-1100 HRS">
      <formula>NOT(ISERROR(SEARCH(("0800-1100 HRS"),(C50))))</formula>
    </cfRule>
    <cfRule type="containsText" dxfId="603" priority="37" operator="containsText" text="1100-1400 HRS">
      <formula>NOT(ISERROR(SEARCH(("1100-1400 HRS"),(C50))))</formula>
    </cfRule>
  </conditionalFormatting>
  <conditionalFormatting sqref="C50">
    <cfRule type="containsText" dxfId="602" priority="35" operator="containsText" text="1400-1700 HRS">
      <formula>NOT(ISERROR(SEARCH(("1400-1700 HRS"),(C50))))</formula>
    </cfRule>
  </conditionalFormatting>
  <conditionalFormatting sqref="B37">
    <cfRule type="containsText" dxfId="601" priority="22" operator="containsText" text="FRIDAY">
      <formula>NOT(ISERROR(SEARCH(("FRIDAY"),(B37))))</formula>
    </cfRule>
    <cfRule type="containsText" dxfId="600" priority="23" operator="containsText" text="SATURDAY">
      <formula>NOT(ISERROR(SEARCH(("SATURDAY"),(B37))))</formula>
    </cfRule>
    <cfRule type="containsText" dxfId="599" priority="25" operator="containsText" text="SUNDAY">
      <formula>NOT(ISERROR(SEARCH(("SUNDAY"),(B37))))</formula>
    </cfRule>
  </conditionalFormatting>
  <conditionalFormatting sqref="B37">
    <cfRule type="containsText" dxfId="598" priority="16" operator="containsText" text="MONDAY">
      <formula>NOT(ISERROR(SEARCH(("MONDAY"),(B37))))</formula>
    </cfRule>
    <cfRule type="containsText" dxfId="597" priority="17" operator="containsText" text="WEDNESDAY">
      <formula>NOT(ISERROR(SEARCH(("WEDNESDAY"),(B37))))</formula>
    </cfRule>
    <cfRule type="containsText" dxfId="596" priority="18" operator="containsText" text="THURSDAY">
      <formula>NOT(ISERROR(SEARCH(("THURSDAY"),(B37))))</formula>
    </cfRule>
    <cfRule type="containsText" dxfId="595" priority="19" operator="containsText" text="FRIDAY">
      <formula>NOT(ISERROR(SEARCH(("FRIDAY"),(B37))))</formula>
    </cfRule>
    <cfRule type="containsText" dxfId="594" priority="20" operator="containsText" text="SATURDAY">
      <formula>NOT(ISERROR(SEARCH(("SATURDAY"),(B37))))</formula>
    </cfRule>
  </conditionalFormatting>
  <conditionalFormatting sqref="B37">
    <cfRule type="containsText" dxfId="593" priority="21" operator="containsText" text="THURSDAY">
      <formula>NOT(ISERROR(SEARCH(("THURSDAY"),(B37))))</formula>
    </cfRule>
    <cfRule type="containsText" dxfId="592" priority="24" operator="containsText" text="THURSDAY">
      <formula>NOT(ISERROR(SEARCH(("THURSDAY"),(B37))))</formula>
    </cfRule>
  </conditionalFormatting>
  <conditionalFormatting sqref="B37">
    <cfRule type="containsText" dxfId="591" priority="15" operator="containsText" text="TUESDAY">
      <formula>NOT(ISERROR(SEARCH(("TUESDAY"),(B37))))</formula>
    </cfRule>
  </conditionalFormatting>
  <conditionalFormatting sqref="C37">
    <cfRule type="containsText" dxfId="590" priority="27" operator="containsText" text="0800-1100 HRS">
      <formula>NOT(ISERROR(SEARCH(("0800-1100 HRS"),(C37))))</formula>
    </cfRule>
    <cfRule type="containsText" dxfId="589" priority="28" operator="containsText" text="1100-1400 HRS">
      <formula>NOT(ISERROR(SEARCH(("1100-1400 HRS"),(C37))))</formula>
    </cfRule>
  </conditionalFormatting>
  <conditionalFormatting sqref="C37">
    <cfRule type="containsText" dxfId="588" priority="26" operator="containsText" text="1400-1700 HRS">
      <formula>NOT(ISERROR(SEARCH(("1400-1700 HRS"),(C37))))</formula>
    </cfRule>
  </conditionalFormatting>
  <conditionalFormatting sqref="B33">
    <cfRule type="containsText" dxfId="13" priority="11" operator="containsText" text="FRIDAY">
      <formula>NOT(ISERROR(SEARCH(("FRIDAY"),(B33))))</formula>
    </cfRule>
    <cfRule type="containsText" dxfId="12" priority="12" operator="containsText" text="SATURDAY">
      <formula>NOT(ISERROR(SEARCH(("SATURDAY"),(B33))))</formula>
    </cfRule>
    <cfRule type="containsText" dxfId="11" priority="13" operator="containsText" text="THURSDAY">
      <formula>NOT(ISERROR(SEARCH(("THURSDAY"),(B33))))</formula>
    </cfRule>
    <cfRule type="containsText" dxfId="10" priority="14" operator="containsText" text="SUNDAY">
      <formula>NOT(ISERROR(SEARCH(("SUNDAY"),(B33))))</formula>
    </cfRule>
  </conditionalFormatting>
  <conditionalFormatting sqref="B33">
    <cfRule type="containsText" dxfId="9" priority="10" operator="containsText" text="THURSDAY">
      <formula>NOT(ISERROR(SEARCH(("THURSDAY"),(B33))))</formula>
    </cfRule>
  </conditionalFormatting>
  <conditionalFormatting sqref="B33">
    <cfRule type="containsText" dxfId="8" priority="5" operator="containsText" text="MONDAY">
      <formula>NOT(ISERROR(SEARCH(("MONDAY"),(B33))))</formula>
    </cfRule>
    <cfRule type="containsText" dxfId="7" priority="6" operator="containsText" text="WEDNESDAY">
      <formula>NOT(ISERROR(SEARCH(("WEDNESDAY"),(B33))))</formula>
    </cfRule>
    <cfRule type="containsText" dxfId="6" priority="7" operator="containsText" text="THURSDAY">
      <formula>NOT(ISERROR(SEARCH(("THURSDAY"),(B33))))</formula>
    </cfRule>
    <cfRule type="containsText" dxfId="5" priority="8" operator="containsText" text="FRIDAY">
      <formula>NOT(ISERROR(SEARCH(("FRIDAY"),(B33))))</formula>
    </cfRule>
    <cfRule type="containsText" dxfId="4" priority="9" operator="containsText" text="SATURDAY">
      <formula>NOT(ISERROR(SEARCH(("SATURDAY"),(B33))))</formula>
    </cfRule>
  </conditionalFormatting>
  <conditionalFormatting sqref="B33">
    <cfRule type="containsText" dxfId="3" priority="4" operator="containsText" text="TUESDAY">
      <formula>NOT(ISERROR(SEARCH(("TUESDAY"),(B33))))</formula>
    </cfRule>
  </conditionalFormatting>
  <conditionalFormatting sqref="C33">
    <cfRule type="containsText" dxfId="2" priority="2" operator="containsText" text="0800-1100 HRS">
      <formula>NOT(ISERROR(SEARCH(("0800-1100 HRS"),(C33))))</formula>
    </cfRule>
    <cfRule type="containsText" dxfId="1" priority="3" operator="containsText" text="1100-1400 HRS">
      <formula>NOT(ISERROR(SEARCH(("1100-1400 HRS"),(C33))))</formula>
    </cfRule>
  </conditionalFormatting>
  <conditionalFormatting sqref="C33">
    <cfRule type="containsText" dxfId="0" priority="1" operator="containsText" text="1400-1700 HRS">
      <formula>NOT(ISERROR(SEARCH(("1400-1700 HRS"),(C33))))</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887E-034A-4E9D-A348-A3E4D3B4F650}">
  <dimension ref="A1:AF118"/>
  <sheetViews>
    <sheetView workbookViewId="0">
      <selection activeCell="N13" sqref="N13"/>
    </sheetView>
  </sheetViews>
  <sheetFormatPr defaultRowHeight="13.8"/>
  <cols>
    <col min="1" max="1" width="4.69921875" bestFit="1" customWidth="1"/>
    <col min="2" max="2" width="17" style="108" bestFit="1" customWidth="1"/>
    <col min="3" max="3" width="10.59765625" bestFit="1" customWidth="1"/>
    <col min="4" max="5" width="7.59765625" bestFit="1" customWidth="1"/>
    <col min="6" max="6" width="50.5" bestFit="1" customWidth="1"/>
    <col min="7" max="7" width="28.5" bestFit="1" customWidth="1"/>
    <col min="9" max="9" width="8.69921875" bestFit="1" customWidth="1"/>
    <col min="10" max="10" width="6.69921875" bestFit="1" customWidth="1"/>
    <col min="11" max="11" width="9.09765625" bestFit="1" customWidth="1"/>
    <col min="12" max="12" width="9.8984375" bestFit="1" customWidth="1"/>
    <col min="13" max="13" width="6.69921875" bestFit="1" customWidth="1"/>
    <col min="14" max="14" width="10.09765625" customWidth="1"/>
  </cols>
  <sheetData>
    <row r="1" spans="1:32" ht="15" customHeight="1">
      <c r="B1" s="139"/>
    </row>
    <row r="2" spans="1:32" ht="12" customHeight="1">
      <c r="A2" s="133"/>
      <c r="B2" s="138"/>
      <c r="C2" s="133"/>
      <c r="D2" s="133"/>
      <c r="E2" s="133"/>
      <c r="F2" s="133"/>
      <c r="G2" s="133"/>
      <c r="H2" s="133"/>
      <c r="I2" s="133"/>
      <c r="J2" s="133"/>
      <c r="K2" s="133"/>
      <c r="L2" s="133"/>
      <c r="M2" s="133"/>
      <c r="N2" s="133"/>
    </row>
    <row r="3" spans="1:32" ht="12" customHeight="1">
      <c r="A3" s="133"/>
      <c r="B3" s="138"/>
      <c r="C3" s="133"/>
      <c r="D3" s="133"/>
      <c r="E3" s="133"/>
      <c r="F3" s="133"/>
      <c r="G3" s="133"/>
      <c r="H3" s="133"/>
      <c r="I3" s="133"/>
      <c r="J3" s="133"/>
      <c r="K3" s="133"/>
      <c r="L3" s="133"/>
      <c r="M3" s="133"/>
      <c r="N3" s="133"/>
    </row>
    <row r="4" spans="1:32" ht="12" customHeight="1">
      <c r="A4" s="133"/>
      <c r="B4" s="138"/>
      <c r="C4" s="133"/>
      <c r="D4" s="133"/>
      <c r="E4" s="133"/>
      <c r="F4" s="133"/>
      <c r="G4" s="133"/>
      <c r="H4" s="133"/>
      <c r="I4" s="133"/>
      <c r="J4" s="133"/>
      <c r="K4" s="133"/>
      <c r="L4" s="133"/>
      <c r="M4" s="133"/>
      <c r="N4" s="133"/>
    </row>
    <row r="5" spans="1:32" ht="12" customHeight="1">
      <c r="A5" s="133"/>
      <c r="B5" s="138"/>
      <c r="C5" s="133"/>
      <c r="D5" s="133"/>
      <c r="E5" s="133"/>
      <c r="F5" s="133"/>
      <c r="G5" s="133"/>
      <c r="H5" s="133"/>
      <c r="I5" s="133"/>
      <c r="J5" s="133"/>
      <c r="K5" s="133"/>
      <c r="L5" s="133"/>
      <c r="M5" s="133"/>
      <c r="N5" s="133"/>
    </row>
    <row r="6" spans="1:32" ht="12" customHeight="1">
      <c r="A6" s="133"/>
      <c r="B6" s="138"/>
      <c r="C6" s="133"/>
      <c r="D6" s="133"/>
      <c r="E6" s="133"/>
      <c r="F6" s="133"/>
      <c r="G6" s="133"/>
      <c r="H6" s="133"/>
      <c r="I6" s="133"/>
      <c r="J6" s="133"/>
      <c r="K6" s="133"/>
      <c r="L6" s="133"/>
      <c r="M6" s="133"/>
      <c r="N6" s="133"/>
    </row>
    <row r="7" spans="1:32" ht="12" customHeight="1">
      <c r="A7" s="133"/>
      <c r="B7" s="138"/>
      <c r="C7" s="133"/>
      <c r="D7" s="133"/>
      <c r="E7" s="133"/>
      <c r="F7" s="133"/>
      <c r="G7" s="133"/>
      <c r="H7" s="133"/>
      <c r="I7" s="133"/>
      <c r="J7" s="133"/>
      <c r="K7" s="133"/>
      <c r="L7" s="133"/>
      <c r="M7" s="133"/>
      <c r="N7" s="133"/>
    </row>
    <row r="8" spans="1:32" ht="12" customHeight="1">
      <c r="A8" s="133"/>
      <c r="B8" s="138"/>
      <c r="C8" s="133"/>
      <c r="D8" s="133"/>
      <c r="E8" s="133"/>
      <c r="F8" s="133"/>
      <c r="G8" s="133"/>
      <c r="H8" s="133"/>
      <c r="I8" s="133"/>
      <c r="J8" s="133"/>
      <c r="K8" s="133"/>
      <c r="L8" s="133"/>
      <c r="M8" s="133"/>
      <c r="N8" s="133"/>
    </row>
    <row r="9" spans="1:32" s="137" customFormat="1" ht="15">
      <c r="A9" s="151" t="s">
        <v>1687</v>
      </c>
      <c r="B9" s="151"/>
      <c r="C9" s="151"/>
      <c r="D9" s="151"/>
      <c r="E9" s="151"/>
      <c r="F9" s="151"/>
      <c r="G9" s="151"/>
      <c r="H9" s="151"/>
      <c r="I9" s="151"/>
      <c r="J9" s="151"/>
      <c r="K9" s="151"/>
      <c r="L9" s="151"/>
      <c r="M9" s="151"/>
      <c r="N9" s="151"/>
    </row>
    <row r="10" spans="1:32" s="137" customFormat="1" ht="15">
      <c r="A10" s="151" t="s">
        <v>1693</v>
      </c>
      <c r="B10" s="151"/>
      <c r="C10" s="151"/>
      <c r="D10" s="151"/>
      <c r="E10" s="151"/>
      <c r="F10" s="151"/>
      <c r="G10" s="151"/>
      <c r="H10" s="151"/>
      <c r="I10" s="151"/>
      <c r="J10" s="151"/>
      <c r="K10" s="151"/>
      <c r="L10" s="151"/>
      <c r="M10" s="151"/>
      <c r="N10" s="151"/>
    </row>
    <row r="11" spans="1:32" ht="20.25" customHeight="1">
      <c r="A11" s="152" t="s">
        <v>1685</v>
      </c>
      <c r="B11" s="152"/>
      <c r="C11" s="152"/>
      <c r="D11" s="152"/>
      <c r="E11" s="152"/>
      <c r="F11" s="152"/>
      <c r="G11" s="152"/>
      <c r="H11" s="152"/>
      <c r="I11" s="152"/>
      <c r="J11" s="152"/>
      <c r="K11" s="152"/>
      <c r="L11" s="152"/>
      <c r="M11" s="152"/>
      <c r="N11" s="152"/>
    </row>
    <row r="12" spans="1:32">
      <c r="A12" s="152" t="s">
        <v>1694</v>
      </c>
      <c r="B12" s="152"/>
      <c r="C12" s="152"/>
      <c r="D12" s="152"/>
      <c r="E12" s="152"/>
      <c r="F12" s="152"/>
      <c r="G12" s="152"/>
      <c r="H12" s="152"/>
      <c r="I12" s="152"/>
      <c r="J12" s="152"/>
      <c r="K12" s="152"/>
      <c r="L12" s="152"/>
      <c r="M12" s="152"/>
      <c r="N12" s="152"/>
    </row>
    <row r="13" spans="1:32" ht="23.4">
      <c r="A13" s="111" t="s">
        <v>1077</v>
      </c>
      <c r="B13" s="112" t="s">
        <v>1078</v>
      </c>
      <c r="C13" s="113" t="s">
        <v>1079</v>
      </c>
      <c r="D13" s="114" t="s">
        <v>1080</v>
      </c>
      <c r="E13" s="131" t="s">
        <v>1686</v>
      </c>
      <c r="F13" s="113" t="s">
        <v>1081</v>
      </c>
      <c r="G13" s="113" t="s">
        <v>1813</v>
      </c>
      <c r="H13" s="115" t="s">
        <v>1082</v>
      </c>
      <c r="I13" s="114" t="s">
        <v>1083</v>
      </c>
      <c r="J13" s="114" t="s">
        <v>1084</v>
      </c>
      <c r="K13" s="114" t="s">
        <v>1085</v>
      </c>
      <c r="L13" s="114" t="s">
        <v>1680</v>
      </c>
      <c r="M13" s="114" t="s">
        <v>1086</v>
      </c>
      <c r="N13" s="114" t="s">
        <v>1814</v>
      </c>
      <c r="O13" s="13"/>
      <c r="P13" s="13"/>
      <c r="Q13" s="13"/>
      <c r="R13" s="13"/>
      <c r="S13" s="13"/>
      <c r="T13" s="13"/>
      <c r="U13" s="13"/>
      <c r="V13" s="13"/>
      <c r="W13" s="13"/>
      <c r="X13" s="13"/>
      <c r="Y13" s="13"/>
      <c r="Z13" s="13"/>
      <c r="AA13" s="13"/>
      <c r="AB13" s="13"/>
      <c r="AC13" s="13"/>
    </row>
    <row r="14" spans="1:32" ht="13.5" customHeight="1">
      <c r="A14" s="9">
        <v>1</v>
      </c>
      <c r="B14" s="107">
        <v>45139</v>
      </c>
      <c r="C14" s="5" t="s">
        <v>1681</v>
      </c>
      <c r="D14" s="116" t="s">
        <v>1145</v>
      </c>
      <c r="E14" s="5" t="s">
        <v>1117</v>
      </c>
      <c r="F14" s="5" t="s">
        <v>1118</v>
      </c>
      <c r="G14" s="5" t="s">
        <v>340</v>
      </c>
      <c r="H14" s="9">
        <v>5</v>
      </c>
      <c r="I14" s="14" t="s">
        <v>1114</v>
      </c>
      <c r="J14" s="14" t="s">
        <v>1071</v>
      </c>
      <c r="K14" s="14" t="s">
        <v>1105</v>
      </c>
      <c r="L14" s="14" t="s">
        <v>1119</v>
      </c>
      <c r="M14" s="9"/>
      <c r="N14" s="14"/>
      <c r="O14" s="15"/>
      <c r="P14" s="15"/>
      <c r="Q14" s="15"/>
      <c r="R14" s="15"/>
      <c r="S14" s="15"/>
      <c r="T14" s="15"/>
      <c r="U14" s="15"/>
      <c r="V14" s="15"/>
      <c r="W14" s="15"/>
      <c r="X14" s="15"/>
      <c r="Y14" s="15"/>
      <c r="Z14" s="15"/>
      <c r="AA14" s="15"/>
      <c r="AB14" s="15"/>
      <c r="AC14" s="15"/>
      <c r="AD14" s="15"/>
      <c r="AE14" s="15"/>
      <c r="AF14" s="15"/>
    </row>
    <row r="15" spans="1:32" ht="13.5" customHeight="1">
      <c r="A15" s="9">
        <v>4</v>
      </c>
      <c r="B15" s="107">
        <v>45139</v>
      </c>
      <c r="C15" s="5" t="s">
        <v>1681</v>
      </c>
      <c r="D15" s="116" t="s">
        <v>1145</v>
      </c>
      <c r="E15" s="5" t="s">
        <v>1479</v>
      </c>
      <c r="F15" s="5" t="s">
        <v>1481</v>
      </c>
      <c r="G15" s="5"/>
      <c r="H15" s="9"/>
      <c r="I15" s="14" t="s">
        <v>1148</v>
      </c>
      <c r="J15" s="14" t="s">
        <v>1122</v>
      </c>
      <c r="K15" s="14" t="s">
        <v>1105</v>
      </c>
      <c r="L15" s="14"/>
      <c r="M15" s="9"/>
      <c r="N15" s="14"/>
      <c r="O15" s="15"/>
      <c r="P15" s="15"/>
      <c r="Q15" s="15"/>
      <c r="R15" s="15"/>
      <c r="S15" s="15"/>
      <c r="T15" s="15"/>
      <c r="U15" s="15"/>
      <c r="V15" s="15"/>
      <c r="W15" s="15"/>
      <c r="X15" s="15"/>
      <c r="Y15" s="15"/>
      <c r="Z15" s="15"/>
      <c r="AA15" s="15"/>
      <c r="AB15" s="15"/>
      <c r="AC15" s="15"/>
      <c r="AD15" s="15"/>
      <c r="AE15" s="15"/>
      <c r="AF15" s="15"/>
    </row>
    <row r="16" spans="1:32" ht="13.5" customHeight="1">
      <c r="A16" s="9">
        <v>4</v>
      </c>
      <c r="B16" s="107">
        <v>45139</v>
      </c>
      <c r="C16" s="5" t="s">
        <v>1681</v>
      </c>
      <c r="D16" s="116" t="s">
        <v>1145</v>
      </c>
      <c r="E16" s="5" t="s">
        <v>1358</v>
      </c>
      <c r="F16" s="5" t="s">
        <v>1495</v>
      </c>
      <c r="G16" s="5" t="s">
        <v>282</v>
      </c>
      <c r="H16" s="9"/>
      <c r="I16" s="14" t="s">
        <v>1114</v>
      </c>
      <c r="J16" s="14" t="s">
        <v>1122</v>
      </c>
      <c r="K16" s="14" t="s">
        <v>1105</v>
      </c>
      <c r="L16" s="14"/>
      <c r="M16" s="9"/>
      <c r="N16" s="14"/>
      <c r="O16" s="15"/>
      <c r="P16" s="15"/>
      <c r="Q16" s="15"/>
      <c r="R16" s="15"/>
      <c r="S16" s="15"/>
      <c r="T16" s="15"/>
      <c r="U16" s="15"/>
      <c r="V16" s="15"/>
      <c r="W16" s="15"/>
      <c r="X16" s="15"/>
      <c r="Y16" s="15"/>
      <c r="Z16" s="15"/>
      <c r="AA16" s="15"/>
      <c r="AB16" s="15"/>
      <c r="AC16" s="15"/>
      <c r="AD16" s="15"/>
      <c r="AE16" s="15"/>
      <c r="AF16" s="15"/>
    </row>
    <row r="17" spans="1:32" ht="13.5" customHeight="1">
      <c r="A17" s="9">
        <v>4</v>
      </c>
      <c r="B17" s="107">
        <v>45139</v>
      </c>
      <c r="C17" s="5" t="s">
        <v>1681</v>
      </c>
      <c r="D17" s="116" t="s">
        <v>1145</v>
      </c>
      <c r="E17" s="5" t="s">
        <v>1407</v>
      </c>
      <c r="F17" s="5" t="s">
        <v>1408</v>
      </c>
      <c r="G17" s="5"/>
      <c r="H17" s="9"/>
      <c r="I17" s="14" t="s">
        <v>1148</v>
      </c>
      <c r="J17" s="14" t="s">
        <v>1122</v>
      </c>
      <c r="K17" s="14" t="s">
        <v>1105</v>
      </c>
      <c r="L17" s="14"/>
      <c r="M17" s="9"/>
      <c r="N17" s="14"/>
      <c r="O17" s="15"/>
      <c r="P17" s="15"/>
      <c r="Q17" s="15"/>
      <c r="R17" s="15"/>
      <c r="S17" s="15"/>
      <c r="T17" s="15"/>
      <c r="U17" s="15"/>
      <c r="V17" s="15"/>
      <c r="W17" s="15"/>
      <c r="X17" s="15"/>
      <c r="Y17" s="15"/>
      <c r="Z17" s="15"/>
      <c r="AA17" s="15"/>
      <c r="AB17" s="15"/>
      <c r="AC17" s="15"/>
      <c r="AD17" s="15"/>
      <c r="AE17" s="15"/>
      <c r="AF17" s="15"/>
    </row>
    <row r="18" spans="1:32" ht="13.5" customHeight="1">
      <c r="A18" s="9">
        <v>5</v>
      </c>
      <c r="B18" s="107">
        <v>45139</v>
      </c>
      <c r="C18" s="5" t="s">
        <v>1681</v>
      </c>
      <c r="D18" s="116" t="s">
        <v>1145</v>
      </c>
      <c r="E18" s="5" t="s">
        <v>1224</v>
      </c>
      <c r="F18" s="5" t="s">
        <v>1225</v>
      </c>
      <c r="G18" s="5"/>
      <c r="H18" s="9">
        <v>8</v>
      </c>
      <c r="I18" s="14" t="s">
        <v>1114</v>
      </c>
      <c r="J18" s="14" t="s">
        <v>1071</v>
      </c>
      <c r="K18" s="14" t="s">
        <v>1105</v>
      </c>
      <c r="L18" s="14" t="s">
        <v>1165</v>
      </c>
      <c r="M18" s="9"/>
      <c r="N18" s="14"/>
      <c r="O18" s="15"/>
      <c r="P18" s="15"/>
      <c r="Q18" s="15"/>
      <c r="R18" s="15"/>
      <c r="S18" s="15"/>
      <c r="T18" s="15"/>
      <c r="U18" s="15"/>
      <c r="V18" s="15"/>
      <c r="W18" s="15"/>
      <c r="X18" s="15"/>
      <c r="Y18" s="15"/>
      <c r="Z18" s="15"/>
      <c r="AA18" s="15"/>
      <c r="AB18" s="15"/>
      <c r="AC18" s="15"/>
      <c r="AD18" s="15"/>
      <c r="AE18" s="15"/>
      <c r="AF18" s="15"/>
    </row>
    <row r="19" spans="1:32" ht="13.5" customHeight="1">
      <c r="A19" s="9">
        <v>1</v>
      </c>
      <c r="B19" s="107">
        <v>45139</v>
      </c>
      <c r="C19" s="5" t="s">
        <v>1681</v>
      </c>
      <c r="D19" s="116" t="s">
        <v>1145</v>
      </c>
      <c r="E19" s="5" t="s">
        <v>1254</v>
      </c>
      <c r="F19" s="5" t="s">
        <v>1255</v>
      </c>
      <c r="G19" s="5"/>
      <c r="H19" s="9">
        <v>21</v>
      </c>
      <c r="I19" s="14" t="s">
        <v>1114</v>
      </c>
      <c r="J19" s="14" t="s">
        <v>1122</v>
      </c>
      <c r="K19" s="14" t="s">
        <v>1105</v>
      </c>
      <c r="L19" s="14" t="s">
        <v>1127</v>
      </c>
      <c r="M19" s="9" t="s">
        <v>1213</v>
      </c>
      <c r="N19" s="14"/>
      <c r="O19" s="15"/>
      <c r="P19" s="15"/>
      <c r="Q19" s="15"/>
      <c r="R19" s="15"/>
      <c r="S19" s="15"/>
      <c r="T19" s="15"/>
      <c r="U19" s="15"/>
      <c r="V19" s="15"/>
      <c r="W19" s="15"/>
      <c r="X19" s="15"/>
      <c r="Y19" s="15"/>
      <c r="Z19" s="15"/>
      <c r="AA19" s="15"/>
      <c r="AB19" s="15"/>
      <c r="AC19" s="15"/>
      <c r="AD19" s="15"/>
      <c r="AE19" s="15"/>
      <c r="AF19" s="15"/>
    </row>
    <row r="20" spans="1:32" ht="13.5" customHeight="1">
      <c r="A20" s="9">
        <v>1</v>
      </c>
      <c r="B20" s="107">
        <v>45139</v>
      </c>
      <c r="C20" s="5" t="s">
        <v>1681</v>
      </c>
      <c r="D20" s="116" t="s">
        <v>1145</v>
      </c>
      <c r="E20" s="5" t="s">
        <v>1161</v>
      </c>
      <c r="F20" s="5" t="s">
        <v>1162</v>
      </c>
      <c r="G20" s="5"/>
      <c r="H20" s="9"/>
      <c r="I20" s="14" t="s">
        <v>1148</v>
      </c>
      <c r="J20" s="14" t="s">
        <v>1122</v>
      </c>
      <c r="K20" s="14" t="s">
        <v>1105</v>
      </c>
      <c r="L20" s="14" t="s">
        <v>1143</v>
      </c>
      <c r="M20" s="9"/>
      <c r="N20" s="14"/>
      <c r="O20" s="15"/>
      <c r="P20" s="15"/>
      <c r="Q20" s="15"/>
      <c r="R20" s="15"/>
      <c r="S20" s="15"/>
      <c r="T20" s="15"/>
      <c r="U20" s="15"/>
      <c r="V20" s="15"/>
      <c r="W20" s="15"/>
      <c r="X20" s="15"/>
      <c r="Y20" s="15"/>
      <c r="Z20" s="15"/>
      <c r="AA20" s="15"/>
      <c r="AB20" s="15"/>
      <c r="AC20" s="15"/>
      <c r="AD20" s="15"/>
      <c r="AE20" s="15"/>
      <c r="AF20" s="15"/>
    </row>
    <row r="21" spans="1:32" ht="13.5" customHeight="1">
      <c r="A21" s="9">
        <v>2</v>
      </c>
      <c r="B21" s="107">
        <v>45139</v>
      </c>
      <c r="C21" s="5" t="s">
        <v>1681</v>
      </c>
      <c r="D21" s="116" t="s">
        <v>1145</v>
      </c>
      <c r="E21" s="5" t="s">
        <v>1184</v>
      </c>
      <c r="F21" s="5" t="s">
        <v>1107</v>
      </c>
      <c r="G21" s="5"/>
      <c r="H21" s="9"/>
      <c r="I21" s="14" t="s">
        <v>1114</v>
      </c>
      <c r="J21" s="14" t="s">
        <v>1071</v>
      </c>
      <c r="K21" s="14" t="s">
        <v>1105</v>
      </c>
      <c r="L21" s="14" t="s">
        <v>1121</v>
      </c>
      <c r="M21" s="9"/>
      <c r="N21" s="14" t="s">
        <v>1185</v>
      </c>
      <c r="O21" s="15"/>
      <c r="P21" s="15"/>
      <c r="Q21" s="15"/>
      <c r="R21" s="15"/>
      <c r="S21" s="15"/>
      <c r="T21" s="15"/>
      <c r="U21" s="15"/>
      <c r="V21" s="15"/>
      <c r="W21" s="15"/>
      <c r="X21" s="15"/>
      <c r="Y21" s="15"/>
      <c r="Z21" s="15"/>
      <c r="AA21" s="15"/>
      <c r="AB21" s="15"/>
      <c r="AC21" s="15"/>
      <c r="AD21" s="15"/>
      <c r="AE21" s="15"/>
      <c r="AF21" s="15"/>
    </row>
    <row r="22" spans="1:32" ht="13.5" customHeight="1">
      <c r="A22" s="9">
        <v>2</v>
      </c>
      <c r="B22" s="107">
        <v>45139</v>
      </c>
      <c r="C22" s="5" t="s">
        <v>1681</v>
      </c>
      <c r="D22" s="116" t="s">
        <v>1145</v>
      </c>
      <c r="E22" s="5" t="s">
        <v>1184</v>
      </c>
      <c r="F22" s="5" t="s">
        <v>1107</v>
      </c>
      <c r="G22" s="5"/>
      <c r="H22" s="9"/>
      <c r="I22" s="14" t="s">
        <v>1114</v>
      </c>
      <c r="J22" s="14" t="s">
        <v>1071</v>
      </c>
      <c r="K22" s="14" t="s">
        <v>1105</v>
      </c>
      <c r="L22" s="14" t="s">
        <v>1121</v>
      </c>
      <c r="M22" s="9"/>
      <c r="N22" s="14"/>
      <c r="O22" s="15"/>
      <c r="P22" s="15"/>
      <c r="Q22" s="15"/>
      <c r="R22" s="15"/>
      <c r="S22" s="15"/>
      <c r="T22" s="15"/>
      <c r="U22" s="15"/>
      <c r="V22" s="15"/>
      <c r="W22" s="15"/>
      <c r="X22" s="15"/>
      <c r="Y22" s="15"/>
      <c r="Z22" s="15"/>
      <c r="AA22" s="15"/>
      <c r="AB22" s="15"/>
      <c r="AC22" s="15"/>
      <c r="AD22" s="15"/>
      <c r="AE22" s="15"/>
      <c r="AF22" s="15"/>
    </row>
    <row r="23" spans="1:32" ht="13.5" customHeight="1">
      <c r="A23" s="9">
        <v>2</v>
      </c>
      <c r="B23" s="107">
        <v>45139</v>
      </c>
      <c r="C23" s="5" t="s">
        <v>1681</v>
      </c>
      <c r="D23" s="116" t="s">
        <v>1145</v>
      </c>
      <c r="E23" s="5" t="s">
        <v>1184</v>
      </c>
      <c r="F23" s="5" t="s">
        <v>1107</v>
      </c>
      <c r="G23" s="5"/>
      <c r="H23" s="9"/>
      <c r="I23" s="14" t="s">
        <v>1148</v>
      </c>
      <c r="J23" s="14" t="s">
        <v>1071</v>
      </c>
      <c r="K23" s="14" t="s">
        <v>1105</v>
      </c>
      <c r="L23" s="14" t="s">
        <v>1121</v>
      </c>
      <c r="M23" s="9"/>
      <c r="N23" s="14"/>
      <c r="O23" s="15"/>
      <c r="P23" s="15"/>
      <c r="Q23" s="15"/>
      <c r="R23" s="15"/>
      <c r="S23" s="15"/>
      <c r="T23" s="15"/>
      <c r="U23" s="15"/>
      <c r="V23" s="15"/>
      <c r="W23" s="15"/>
      <c r="X23" s="15"/>
      <c r="Y23" s="15"/>
      <c r="Z23" s="15"/>
      <c r="AA23" s="15"/>
      <c r="AB23" s="15"/>
      <c r="AC23" s="15"/>
      <c r="AD23" s="15"/>
      <c r="AE23" s="15"/>
      <c r="AF23" s="15"/>
    </row>
    <row r="24" spans="1:32">
      <c r="A24" s="111" t="s">
        <v>1077</v>
      </c>
      <c r="B24" s="112" t="s">
        <v>1078</v>
      </c>
      <c r="C24" s="113" t="s">
        <v>1079</v>
      </c>
      <c r="D24" s="114" t="s">
        <v>1080</v>
      </c>
      <c r="E24" s="131" t="s">
        <v>1686</v>
      </c>
      <c r="F24" s="113" t="s">
        <v>1081</v>
      </c>
      <c r="G24" s="113" t="s">
        <v>1813</v>
      </c>
      <c r="H24" s="115" t="s">
        <v>1082</v>
      </c>
      <c r="I24" s="114" t="s">
        <v>1083</v>
      </c>
      <c r="J24" s="114" t="s">
        <v>1084</v>
      </c>
      <c r="K24" s="114" t="s">
        <v>1085</v>
      </c>
      <c r="L24" s="114" t="s">
        <v>1680</v>
      </c>
      <c r="M24" s="114" t="s">
        <v>1086</v>
      </c>
      <c r="N24" s="114" t="s">
        <v>1087</v>
      </c>
      <c r="O24" s="13"/>
      <c r="P24" s="13"/>
      <c r="Q24" s="13"/>
      <c r="R24" s="13"/>
      <c r="S24" s="13"/>
      <c r="T24" s="13"/>
      <c r="U24" s="13"/>
      <c r="V24" s="13"/>
      <c r="W24" s="13"/>
      <c r="X24" s="13"/>
      <c r="Y24" s="13"/>
      <c r="Z24" s="13"/>
      <c r="AA24" s="13"/>
      <c r="AB24" s="13"/>
      <c r="AC24" s="13"/>
    </row>
    <row r="25" spans="1:32" ht="13.5" customHeight="1">
      <c r="A25" s="9">
        <v>4</v>
      </c>
      <c r="B25" s="107">
        <v>45140</v>
      </c>
      <c r="C25" s="5" t="s">
        <v>1681</v>
      </c>
      <c r="D25" s="116" t="s">
        <v>1145</v>
      </c>
      <c r="E25" s="5" t="s">
        <v>1459</v>
      </c>
      <c r="F25" s="5" t="s">
        <v>1228</v>
      </c>
      <c r="G25" s="5" t="s">
        <v>957</v>
      </c>
      <c r="H25" s="9">
        <v>31</v>
      </c>
      <c r="I25" s="14" t="s">
        <v>1114</v>
      </c>
      <c r="J25" s="14" t="s">
        <v>1071</v>
      </c>
      <c r="K25" s="14" t="s">
        <v>1105</v>
      </c>
      <c r="L25" s="14" t="s">
        <v>1121</v>
      </c>
      <c r="M25" s="9"/>
      <c r="N25" s="14"/>
      <c r="O25" s="15"/>
      <c r="P25" s="15"/>
      <c r="Q25" s="15"/>
      <c r="R25" s="15"/>
      <c r="S25" s="15"/>
      <c r="T25" s="15"/>
      <c r="U25" s="15"/>
      <c r="V25" s="15"/>
      <c r="W25" s="15"/>
      <c r="X25" s="15"/>
      <c r="Y25" s="15"/>
      <c r="Z25" s="15"/>
      <c r="AA25" s="15"/>
      <c r="AB25" s="15"/>
      <c r="AC25" s="15"/>
      <c r="AD25" s="15"/>
      <c r="AE25" s="15"/>
      <c r="AF25" s="15"/>
    </row>
    <row r="26" spans="1:32" ht="13.5" customHeight="1">
      <c r="A26" s="9">
        <v>5</v>
      </c>
      <c r="B26" s="107">
        <v>45140</v>
      </c>
      <c r="C26" s="5" t="s">
        <v>1681</v>
      </c>
      <c r="D26" s="116" t="s">
        <v>1145</v>
      </c>
      <c r="E26" s="5" t="s">
        <v>1419</v>
      </c>
      <c r="F26" s="5" t="s">
        <v>1420</v>
      </c>
      <c r="G26" s="5" t="s">
        <v>177</v>
      </c>
      <c r="H26" s="9">
        <v>36</v>
      </c>
      <c r="I26" s="14" t="s">
        <v>1114</v>
      </c>
      <c r="J26" s="14" t="s">
        <v>1071</v>
      </c>
      <c r="K26" s="14" t="s">
        <v>1105</v>
      </c>
      <c r="L26" s="14"/>
      <c r="M26" s="9"/>
      <c r="N26" s="14"/>
      <c r="O26" s="15"/>
      <c r="P26" s="15"/>
      <c r="Q26" s="15"/>
      <c r="R26" s="15"/>
      <c r="S26" s="15"/>
      <c r="T26" s="15"/>
      <c r="U26" s="15"/>
      <c r="V26" s="15"/>
      <c r="W26" s="15"/>
      <c r="X26" s="15"/>
      <c r="Y26" s="15"/>
      <c r="Z26" s="15"/>
      <c r="AA26" s="15"/>
      <c r="AB26" s="15"/>
      <c r="AC26" s="15"/>
      <c r="AD26" s="15"/>
      <c r="AE26" s="15"/>
      <c r="AF26" s="15"/>
    </row>
    <row r="27" spans="1:32">
      <c r="A27" s="111" t="s">
        <v>1077</v>
      </c>
      <c r="B27" s="112" t="s">
        <v>1078</v>
      </c>
      <c r="C27" s="113" t="s">
        <v>1079</v>
      </c>
      <c r="D27" s="114" t="s">
        <v>1080</v>
      </c>
      <c r="E27" s="131" t="s">
        <v>1686</v>
      </c>
      <c r="F27" s="113" t="s">
        <v>1081</v>
      </c>
      <c r="G27" s="113" t="s">
        <v>1813</v>
      </c>
      <c r="H27" s="115" t="s">
        <v>1082</v>
      </c>
      <c r="I27" s="114" t="s">
        <v>1083</v>
      </c>
      <c r="J27" s="114" t="s">
        <v>1084</v>
      </c>
      <c r="K27" s="114" t="s">
        <v>1085</v>
      </c>
      <c r="L27" s="114" t="s">
        <v>1680</v>
      </c>
      <c r="M27" s="114" t="s">
        <v>1086</v>
      </c>
      <c r="N27" s="114" t="s">
        <v>1087</v>
      </c>
      <c r="O27" s="13"/>
      <c r="P27" s="13"/>
      <c r="Q27" s="13"/>
      <c r="R27" s="13"/>
      <c r="S27" s="13"/>
      <c r="T27" s="13"/>
      <c r="U27" s="13"/>
      <c r="V27" s="13"/>
      <c r="W27" s="13"/>
      <c r="X27" s="13"/>
      <c r="Y27" s="13"/>
      <c r="Z27" s="13"/>
      <c r="AA27" s="13"/>
      <c r="AB27" s="13"/>
      <c r="AC27" s="13"/>
    </row>
    <row r="28" spans="1:32" ht="13.5" customHeight="1">
      <c r="A28" s="9">
        <v>2</v>
      </c>
      <c r="B28" s="107">
        <v>45141</v>
      </c>
      <c r="C28" s="5" t="s">
        <v>1681</v>
      </c>
      <c r="D28" s="116" t="s">
        <v>1145</v>
      </c>
      <c r="E28" s="5" t="s">
        <v>1329</v>
      </c>
      <c r="F28" s="5" t="s">
        <v>1330</v>
      </c>
      <c r="G28" s="5" t="s">
        <v>930</v>
      </c>
      <c r="H28" s="9">
        <v>28</v>
      </c>
      <c r="I28" s="14" t="s">
        <v>1114</v>
      </c>
      <c r="J28" s="14" t="s">
        <v>1071</v>
      </c>
      <c r="K28" s="14" t="s">
        <v>1089</v>
      </c>
      <c r="L28" s="14" t="s">
        <v>1143</v>
      </c>
      <c r="M28" s="9" t="s">
        <v>1128</v>
      </c>
      <c r="N28" s="14" t="s">
        <v>1181</v>
      </c>
      <c r="O28" s="15"/>
      <c r="P28" s="15"/>
      <c r="Q28" s="15"/>
      <c r="R28" s="15"/>
      <c r="S28" s="15"/>
      <c r="T28" s="15"/>
      <c r="U28" s="15"/>
      <c r="V28" s="15"/>
      <c r="W28" s="15"/>
      <c r="X28" s="15"/>
      <c r="Y28" s="15"/>
      <c r="Z28" s="15"/>
      <c r="AA28" s="15"/>
      <c r="AB28" s="15"/>
      <c r="AC28" s="15"/>
      <c r="AD28" s="15"/>
      <c r="AE28" s="15"/>
      <c r="AF28" s="15"/>
    </row>
    <row r="29" spans="1:32" ht="13.5" customHeight="1">
      <c r="A29" s="9">
        <v>2</v>
      </c>
      <c r="B29" s="107">
        <v>45141</v>
      </c>
      <c r="C29" s="5" t="s">
        <v>1681</v>
      </c>
      <c r="D29" s="116" t="s">
        <v>1145</v>
      </c>
      <c r="E29" s="5" t="s">
        <v>1391</v>
      </c>
      <c r="F29" s="5" t="s">
        <v>1392</v>
      </c>
      <c r="G29" s="5" t="s">
        <v>238</v>
      </c>
      <c r="H29" s="9"/>
      <c r="I29" s="14" t="s">
        <v>1148</v>
      </c>
      <c r="J29" s="14" t="s">
        <v>1071</v>
      </c>
      <c r="K29" s="14" t="s">
        <v>1105</v>
      </c>
      <c r="L29" s="14" t="s">
        <v>1172</v>
      </c>
      <c r="M29" s="9"/>
      <c r="N29" s="14"/>
      <c r="O29" s="15"/>
      <c r="P29" s="15"/>
      <c r="Q29" s="15"/>
      <c r="R29" s="15"/>
      <c r="S29" s="15"/>
      <c r="T29" s="15"/>
      <c r="U29" s="15"/>
      <c r="V29" s="15"/>
      <c r="W29" s="15"/>
      <c r="X29" s="15"/>
      <c r="Y29" s="15"/>
      <c r="Z29" s="15"/>
      <c r="AA29" s="15"/>
      <c r="AB29" s="15"/>
      <c r="AC29" s="15"/>
      <c r="AD29" s="15"/>
      <c r="AE29" s="15"/>
      <c r="AF29" s="15"/>
    </row>
    <row r="30" spans="1:32" ht="13.5" customHeight="1">
      <c r="A30" s="9">
        <v>1</v>
      </c>
      <c r="B30" s="107">
        <v>45141</v>
      </c>
      <c r="C30" s="5" t="s">
        <v>1681</v>
      </c>
      <c r="D30" s="116" t="s">
        <v>1145</v>
      </c>
      <c r="E30" s="5" t="s">
        <v>1516</v>
      </c>
      <c r="F30" s="5" t="s">
        <v>1517</v>
      </c>
      <c r="G30" s="5"/>
      <c r="H30" s="9"/>
      <c r="I30" s="14" t="s">
        <v>1114</v>
      </c>
      <c r="J30" s="14" t="s">
        <v>1071</v>
      </c>
      <c r="K30" s="14" t="s">
        <v>1105</v>
      </c>
      <c r="L30" s="14"/>
      <c r="M30" s="9"/>
      <c r="N30" s="14"/>
      <c r="O30" s="15"/>
      <c r="P30" s="15"/>
      <c r="Q30" s="15"/>
      <c r="R30" s="15"/>
      <c r="S30" s="15"/>
      <c r="T30" s="15"/>
      <c r="U30" s="15"/>
      <c r="V30" s="15"/>
      <c r="W30" s="15"/>
      <c r="X30" s="15"/>
      <c r="Y30" s="15"/>
      <c r="Z30" s="15"/>
      <c r="AA30" s="15"/>
      <c r="AB30" s="15"/>
      <c r="AC30" s="15"/>
      <c r="AD30" s="15"/>
      <c r="AE30" s="15"/>
      <c r="AF30" s="15"/>
    </row>
    <row r="31" spans="1:32" ht="13.5" customHeight="1">
      <c r="A31" s="9">
        <v>1</v>
      </c>
      <c r="B31" s="107">
        <v>45141</v>
      </c>
      <c r="C31" s="5" t="s">
        <v>1681</v>
      </c>
      <c r="D31" s="116" t="s">
        <v>1145</v>
      </c>
      <c r="E31" s="5" t="s">
        <v>1557</v>
      </c>
      <c r="F31" s="5" t="s">
        <v>1558</v>
      </c>
      <c r="G31" s="5"/>
      <c r="H31" s="9"/>
      <c r="I31" s="14" t="s">
        <v>1148</v>
      </c>
      <c r="J31" s="14" t="s">
        <v>1122</v>
      </c>
      <c r="K31" s="14" t="s">
        <v>1105</v>
      </c>
      <c r="L31" s="14"/>
      <c r="M31" s="9"/>
      <c r="N31" s="14"/>
      <c r="O31" s="15"/>
      <c r="P31" s="15"/>
      <c r="Q31" s="15"/>
      <c r="R31" s="15"/>
      <c r="S31" s="15"/>
      <c r="T31" s="15"/>
      <c r="U31" s="15"/>
      <c r="V31" s="15"/>
      <c r="W31" s="15"/>
      <c r="X31" s="15"/>
      <c r="Y31" s="15"/>
      <c r="Z31" s="15"/>
      <c r="AA31" s="15"/>
      <c r="AB31" s="15"/>
      <c r="AC31" s="15"/>
      <c r="AD31" s="15"/>
      <c r="AE31" s="15"/>
      <c r="AF31" s="15"/>
    </row>
    <row r="32" spans="1:32" ht="13.5" customHeight="1">
      <c r="A32" s="9">
        <v>2</v>
      </c>
      <c r="B32" s="107">
        <v>45141</v>
      </c>
      <c r="C32" s="5" t="s">
        <v>1681</v>
      </c>
      <c r="D32" s="116" t="s">
        <v>1145</v>
      </c>
      <c r="E32" s="5" t="s">
        <v>1200</v>
      </c>
      <c r="F32" s="5" t="s">
        <v>1201</v>
      </c>
      <c r="G32" s="5"/>
      <c r="H32" s="9"/>
      <c r="I32" s="14" t="s">
        <v>1148</v>
      </c>
      <c r="J32" s="14" t="s">
        <v>1122</v>
      </c>
      <c r="K32" s="14" t="s">
        <v>1105</v>
      </c>
      <c r="L32" s="14"/>
      <c r="M32" s="9"/>
      <c r="N32" s="14"/>
      <c r="O32" s="15"/>
      <c r="P32" s="15"/>
      <c r="Q32" s="15"/>
      <c r="R32" s="15"/>
      <c r="S32" s="15"/>
      <c r="T32" s="15"/>
      <c r="U32" s="15"/>
      <c r="V32" s="15"/>
      <c r="W32" s="15"/>
      <c r="X32" s="15"/>
      <c r="Y32" s="15"/>
      <c r="Z32" s="15"/>
      <c r="AA32" s="15"/>
      <c r="AB32" s="15"/>
      <c r="AC32" s="15"/>
      <c r="AD32" s="15"/>
      <c r="AE32" s="15"/>
      <c r="AF32" s="15"/>
    </row>
    <row r="33" spans="1:32" ht="13.5" customHeight="1">
      <c r="A33" s="9">
        <v>3</v>
      </c>
      <c r="B33" s="107">
        <v>45141</v>
      </c>
      <c r="C33" s="5" t="s">
        <v>1681</v>
      </c>
      <c r="D33" s="116" t="s">
        <v>1145</v>
      </c>
      <c r="E33" s="5" t="s">
        <v>1274</v>
      </c>
      <c r="F33" s="5" t="s">
        <v>1275</v>
      </c>
      <c r="G33" s="5" t="s">
        <v>238</v>
      </c>
      <c r="H33" s="9">
        <v>14</v>
      </c>
      <c r="I33" s="14" t="s">
        <v>1114</v>
      </c>
      <c r="J33" s="14" t="s">
        <v>1071</v>
      </c>
      <c r="K33" s="14" t="s">
        <v>1105</v>
      </c>
      <c r="L33" s="14" t="s">
        <v>1172</v>
      </c>
      <c r="M33" s="9"/>
      <c r="N33" s="14"/>
      <c r="O33" s="15"/>
      <c r="P33" s="15"/>
      <c r="Q33" s="15"/>
      <c r="R33" s="15"/>
      <c r="S33" s="15"/>
      <c r="T33" s="15"/>
      <c r="U33" s="15"/>
      <c r="V33" s="15"/>
      <c r="W33" s="15"/>
      <c r="X33" s="15"/>
      <c r="Y33" s="15"/>
      <c r="Z33" s="15"/>
      <c r="AA33" s="15"/>
      <c r="AB33" s="15"/>
      <c r="AC33" s="15"/>
      <c r="AD33" s="15"/>
      <c r="AE33" s="15"/>
      <c r="AF33" s="15"/>
    </row>
    <row r="34" spans="1:32" ht="13.5" customHeight="1">
      <c r="A34" s="9">
        <v>3</v>
      </c>
      <c r="B34" s="107">
        <v>45141</v>
      </c>
      <c r="C34" s="5" t="s">
        <v>1681</v>
      </c>
      <c r="D34" s="116" t="s">
        <v>1145</v>
      </c>
      <c r="E34" s="5" t="s">
        <v>1197</v>
      </c>
      <c r="F34" s="5" t="s">
        <v>1198</v>
      </c>
      <c r="G34" s="5"/>
      <c r="H34" s="9"/>
      <c r="I34" s="14" t="s">
        <v>1148</v>
      </c>
      <c r="J34" s="14" t="s">
        <v>1071</v>
      </c>
      <c r="K34" s="14" t="s">
        <v>1105</v>
      </c>
      <c r="L34" s="14" t="s">
        <v>1090</v>
      </c>
      <c r="M34" s="9"/>
      <c r="N34" s="14"/>
      <c r="O34" s="15"/>
      <c r="P34" s="15"/>
      <c r="Q34" s="15"/>
      <c r="R34" s="15"/>
      <c r="S34" s="15"/>
      <c r="T34" s="15"/>
      <c r="U34" s="15"/>
      <c r="V34" s="15"/>
      <c r="W34" s="15"/>
      <c r="X34" s="15"/>
      <c r="Y34" s="15"/>
      <c r="Z34" s="15"/>
      <c r="AA34" s="15"/>
      <c r="AB34" s="15"/>
      <c r="AC34" s="15"/>
      <c r="AD34" s="15"/>
      <c r="AE34" s="15"/>
      <c r="AF34" s="15"/>
    </row>
    <row r="35" spans="1:32" ht="13.5" customHeight="1">
      <c r="A35" s="9">
        <v>3</v>
      </c>
      <c r="B35" s="107">
        <v>45141</v>
      </c>
      <c r="C35" s="5" t="s">
        <v>1681</v>
      </c>
      <c r="D35" s="116" t="s">
        <v>1145</v>
      </c>
      <c r="E35" s="5" t="s">
        <v>1197</v>
      </c>
      <c r="F35" s="5" t="s">
        <v>1198</v>
      </c>
      <c r="G35" s="5"/>
      <c r="H35" s="9"/>
      <c r="I35" s="14" t="s">
        <v>1114</v>
      </c>
      <c r="J35" s="14" t="s">
        <v>1071</v>
      </c>
      <c r="K35" s="14" t="s">
        <v>1105</v>
      </c>
      <c r="L35" s="14" t="s">
        <v>1121</v>
      </c>
      <c r="M35" s="9"/>
      <c r="N35" s="14"/>
      <c r="O35" s="15"/>
      <c r="P35" s="15"/>
      <c r="Q35" s="15"/>
      <c r="R35" s="15"/>
      <c r="S35" s="15"/>
      <c r="T35" s="15"/>
      <c r="U35" s="15"/>
      <c r="V35" s="15"/>
      <c r="W35" s="15"/>
      <c r="X35" s="15"/>
      <c r="Y35" s="15"/>
      <c r="Z35" s="15"/>
      <c r="AA35" s="15"/>
      <c r="AB35" s="15"/>
      <c r="AC35" s="15"/>
      <c r="AD35" s="15"/>
      <c r="AE35" s="15"/>
      <c r="AF35" s="15"/>
    </row>
    <row r="36" spans="1:32" ht="13.5" customHeight="1">
      <c r="A36" s="9">
        <v>4</v>
      </c>
      <c r="B36" s="107">
        <v>45141</v>
      </c>
      <c r="C36" s="5" t="s">
        <v>1681</v>
      </c>
      <c r="D36" s="116" t="s">
        <v>1145</v>
      </c>
      <c r="E36" s="5" t="s">
        <v>1519</v>
      </c>
      <c r="F36" s="5" t="s">
        <v>1520</v>
      </c>
      <c r="G36" s="5"/>
      <c r="H36" s="9"/>
      <c r="I36" s="14" t="s">
        <v>1114</v>
      </c>
      <c r="J36" s="14" t="s">
        <v>1071</v>
      </c>
      <c r="K36" s="14" t="s">
        <v>1105</v>
      </c>
      <c r="L36" s="14"/>
      <c r="M36" s="9"/>
      <c r="N36" s="14"/>
      <c r="O36" s="15"/>
      <c r="P36" s="15"/>
      <c r="Q36" s="15"/>
      <c r="R36" s="15"/>
      <c r="S36" s="15"/>
      <c r="T36" s="15"/>
      <c r="U36" s="15"/>
      <c r="V36" s="15"/>
      <c r="W36" s="15"/>
      <c r="X36" s="15"/>
      <c r="Y36" s="15"/>
      <c r="Z36" s="15"/>
      <c r="AA36" s="15"/>
      <c r="AB36" s="15"/>
      <c r="AC36" s="15"/>
      <c r="AD36" s="15"/>
      <c r="AE36" s="15"/>
      <c r="AF36" s="15"/>
    </row>
    <row r="37" spans="1:32" ht="13.5" customHeight="1">
      <c r="A37" s="9">
        <v>5</v>
      </c>
      <c r="B37" s="107">
        <v>45141</v>
      </c>
      <c r="C37" s="5" t="s">
        <v>1681</v>
      </c>
      <c r="D37" s="116" t="s">
        <v>1145</v>
      </c>
      <c r="E37" s="5" t="s">
        <v>1482</v>
      </c>
      <c r="F37" s="5" t="s">
        <v>1483</v>
      </c>
      <c r="G37" s="5"/>
      <c r="H37" s="9"/>
      <c r="I37" s="14" t="s">
        <v>1148</v>
      </c>
      <c r="J37" s="14" t="s">
        <v>1122</v>
      </c>
      <c r="K37" s="14" t="s">
        <v>1105</v>
      </c>
      <c r="L37" s="14"/>
      <c r="M37" s="9"/>
      <c r="N37" s="14"/>
      <c r="O37" s="15"/>
      <c r="P37" s="15"/>
      <c r="Q37" s="15"/>
      <c r="R37" s="15"/>
      <c r="S37" s="15"/>
      <c r="T37" s="15"/>
      <c r="U37" s="15"/>
      <c r="V37" s="15"/>
      <c r="W37" s="15"/>
      <c r="X37" s="15"/>
      <c r="Y37" s="15"/>
      <c r="Z37" s="15"/>
      <c r="AA37" s="15"/>
      <c r="AB37" s="15"/>
      <c r="AC37" s="15"/>
      <c r="AD37" s="15"/>
      <c r="AE37" s="15"/>
      <c r="AF37" s="15"/>
    </row>
    <row r="38" spans="1:32">
      <c r="A38" s="111" t="s">
        <v>1077</v>
      </c>
      <c r="B38" s="112" t="s">
        <v>1078</v>
      </c>
      <c r="C38" s="113" t="s">
        <v>1079</v>
      </c>
      <c r="D38" s="114" t="s">
        <v>1080</v>
      </c>
      <c r="E38" s="131" t="s">
        <v>1686</v>
      </c>
      <c r="F38" s="113" t="s">
        <v>1081</v>
      </c>
      <c r="G38" s="113" t="s">
        <v>1813</v>
      </c>
      <c r="H38" s="115" t="s">
        <v>1082</v>
      </c>
      <c r="I38" s="114" t="s">
        <v>1083</v>
      </c>
      <c r="J38" s="114" t="s">
        <v>1084</v>
      </c>
      <c r="K38" s="114" t="s">
        <v>1085</v>
      </c>
      <c r="L38" s="114" t="s">
        <v>1680</v>
      </c>
      <c r="M38" s="114" t="s">
        <v>1086</v>
      </c>
      <c r="N38" s="114" t="s">
        <v>1087</v>
      </c>
      <c r="O38" s="13"/>
      <c r="P38" s="13"/>
      <c r="Q38" s="13"/>
      <c r="R38" s="13"/>
      <c r="S38" s="13"/>
      <c r="T38" s="13"/>
      <c r="U38" s="13"/>
      <c r="V38" s="13"/>
      <c r="W38" s="13"/>
      <c r="X38" s="13"/>
      <c r="Y38" s="13"/>
      <c r="Z38" s="13"/>
      <c r="AA38" s="13"/>
      <c r="AB38" s="13"/>
      <c r="AC38" s="13"/>
    </row>
    <row r="39" spans="1:32" ht="13.5" customHeight="1">
      <c r="A39" s="9">
        <v>4</v>
      </c>
      <c r="B39" s="107">
        <v>45142</v>
      </c>
      <c r="C39" s="5" t="s">
        <v>1681</v>
      </c>
      <c r="D39" s="116" t="s">
        <v>1145</v>
      </c>
      <c r="E39" s="5" t="s">
        <v>1438</v>
      </c>
      <c r="F39" s="5" t="s">
        <v>1439</v>
      </c>
      <c r="G39" s="5" t="s">
        <v>256</v>
      </c>
      <c r="H39" s="9"/>
      <c r="I39" s="14" t="s">
        <v>1148</v>
      </c>
      <c r="J39" s="14" t="s">
        <v>1122</v>
      </c>
      <c r="K39" s="14" t="s">
        <v>1105</v>
      </c>
      <c r="L39" s="14" t="s">
        <v>1165</v>
      </c>
      <c r="M39" s="9"/>
      <c r="N39" s="14"/>
      <c r="O39" s="15"/>
      <c r="P39" s="15"/>
      <c r="Q39" s="15"/>
      <c r="R39" s="15"/>
      <c r="S39" s="15"/>
      <c r="T39" s="15"/>
      <c r="U39" s="15"/>
      <c r="V39" s="15"/>
      <c r="W39" s="15"/>
      <c r="X39" s="15"/>
      <c r="Y39" s="15"/>
      <c r="Z39" s="15"/>
      <c r="AA39" s="15"/>
      <c r="AB39" s="15"/>
      <c r="AC39" s="15"/>
      <c r="AD39" s="15"/>
      <c r="AE39" s="15"/>
      <c r="AF39" s="15"/>
    </row>
    <row r="40" spans="1:32" ht="13.5" customHeight="1">
      <c r="A40" s="9">
        <v>4</v>
      </c>
      <c r="B40" s="107">
        <v>45142</v>
      </c>
      <c r="C40" s="5" t="s">
        <v>1681</v>
      </c>
      <c r="D40" s="116" t="s">
        <v>1145</v>
      </c>
      <c r="E40" s="5" t="s">
        <v>1263</v>
      </c>
      <c r="F40" s="5" t="s">
        <v>1264</v>
      </c>
      <c r="G40" s="5" t="s">
        <v>7</v>
      </c>
      <c r="H40" s="9">
        <v>51</v>
      </c>
      <c r="I40" s="14" t="s">
        <v>1114</v>
      </c>
      <c r="J40" s="14" t="s">
        <v>1071</v>
      </c>
      <c r="K40" s="14" t="s">
        <v>1105</v>
      </c>
      <c r="L40" s="14" t="s">
        <v>1172</v>
      </c>
      <c r="M40" s="9"/>
      <c r="N40" s="14"/>
      <c r="O40" s="15"/>
      <c r="P40" s="15"/>
      <c r="Q40" s="15"/>
      <c r="R40" s="15"/>
      <c r="S40" s="15"/>
      <c r="T40" s="15"/>
      <c r="U40" s="15"/>
      <c r="V40" s="15"/>
      <c r="W40" s="15"/>
      <c r="X40" s="15"/>
      <c r="Y40" s="15"/>
      <c r="Z40" s="15"/>
      <c r="AA40" s="15"/>
      <c r="AB40" s="15"/>
      <c r="AC40" s="15"/>
      <c r="AD40" s="15"/>
      <c r="AE40" s="15"/>
      <c r="AF40" s="15"/>
    </row>
    <row r="41" spans="1:32">
      <c r="A41" s="111" t="s">
        <v>1077</v>
      </c>
      <c r="B41" s="112" t="s">
        <v>1078</v>
      </c>
      <c r="C41" s="113" t="s">
        <v>1079</v>
      </c>
      <c r="D41" s="114" t="s">
        <v>1080</v>
      </c>
      <c r="E41" s="131" t="s">
        <v>1686</v>
      </c>
      <c r="F41" s="113" t="s">
        <v>1081</v>
      </c>
      <c r="G41" s="113" t="s">
        <v>1813</v>
      </c>
      <c r="H41" s="115" t="s">
        <v>1082</v>
      </c>
      <c r="I41" s="114" t="s">
        <v>1083</v>
      </c>
      <c r="J41" s="114" t="s">
        <v>1084</v>
      </c>
      <c r="K41" s="114" t="s">
        <v>1085</v>
      </c>
      <c r="L41" s="114" t="s">
        <v>1680</v>
      </c>
      <c r="M41" s="114" t="s">
        <v>1086</v>
      </c>
      <c r="N41" s="114" t="s">
        <v>1087</v>
      </c>
      <c r="O41" s="13"/>
      <c r="P41" s="13"/>
      <c r="Q41" s="13"/>
      <c r="R41" s="13"/>
      <c r="S41" s="13"/>
      <c r="T41" s="13"/>
      <c r="U41" s="13"/>
      <c r="V41" s="13"/>
      <c r="W41" s="13"/>
      <c r="X41" s="13"/>
      <c r="Y41" s="13"/>
      <c r="Z41" s="13"/>
      <c r="AA41" s="13"/>
      <c r="AB41" s="13"/>
      <c r="AC41" s="13"/>
    </row>
    <row r="42" spans="1:32" ht="13.5" customHeight="1">
      <c r="A42" s="9">
        <v>6</v>
      </c>
      <c r="B42" s="124">
        <v>45143</v>
      </c>
      <c r="C42" s="5" t="s">
        <v>1684</v>
      </c>
      <c r="D42" s="116" t="s">
        <v>1145</v>
      </c>
      <c r="E42" s="5" t="s">
        <v>1464</v>
      </c>
      <c r="F42" s="5" t="s">
        <v>1239</v>
      </c>
      <c r="G42" s="5"/>
      <c r="H42" s="9">
        <v>10</v>
      </c>
      <c r="I42" s="14" t="s">
        <v>1114</v>
      </c>
      <c r="J42" s="14" t="s">
        <v>1250</v>
      </c>
      <c r="K42" s="14" t="s">
        <v>1105</v>
      </c>
      <c r="L42" s="14" t="s">
        <v>1165</v>
      </c>
      <c r="M42" s="9"/>
      <c r="N42" s="14"/>
      <c r="O42" s="15"/>
      <c r="P42" s="15"/>
      <c r="Q42" s="15"/>
      <c r="R42" s="15"/>
      <c r="S42" s="15"/>
      <c r="T42" s="15"/>
      <c r="U42" s="15"/>
      <c r="V42" s="15"/>
      <c r="W42" s="15"/>
      <c r="X42" s="15"/>
      <c r="Y42" s="15"/>
      <c r="Z42" s="15"/>
      <c r="AA42" s="15"/>
      <c r="AB42" s="15"/>
      <c r="AC42" s="15"/>
      <c r="AD42" s="15"/>
      <c r="AE42" s="15"/>
      <c r="AF42" s="15"/>
    </row>
    <row r="43" spans="1:32" ht="13.5" customHeight="1">
      <c r="A43" s="9">
        <v>6</v>
      </c>
      <c r="B43" s="124">
        <v>45143</v>
      </c>
      <c r="C43" s="5" t="s">
        <v>1684</v>
      </c>
      <c r="D43" s="116" t="s">
        <v>1145</v>
      </c>
      <c r="E43" s="5" t="s">
        <v>1216</v>
      </c>
      <c r="F43" s="5" t="s">
        <v>1217</v>
      </c>
      <c r="G43" s="5"/>
      <c r="H43" s="9"/>
      <c r="I43" s="14" t="s">
        <v>1114</v>
      </c>
      <c r="J43" s="14" t="s">
        <v>1122</v>
      </c>
      <c r="K43" s="14" t="s">
        <v>1105</v>
      </c>
      <c r="L43" s="14" t="s">
        <v>1127</v>
      </c>
      <c r="M43" s="9" t="s">
        <v>1213</v>
      </c>
      <c r="N43" s="14"/>
      <c r="O43" s="15"/>
      <c r="P43" s="15"/>
      <c r="Q43" s="15"/>
      <c r="R43" s="15"/>
      <c r="S43" s="15"/>
      <c r="T43" s="15"/>
      <c r="U43" s="15"/>
      <c r="V43" s="15"/>
      <c r="W43" s="15"/>
      <c r="X43" s="15"/>
      <c r="Y43" s="15"/>
      <c r="Z43" s="15"/>
      <c r="AA43" s="15"/>
      <c r="AB43" s="15"/>
      <c r="AC43" s="15"/>
      <c r="AD43" s="15"/>
      <c r="AE43" s="15"/>
      <c r="AF43" s="15"/>
    </row>
    <row r="44" spans="1:32" ht="13.5" customHeight="1">
      <c r="A44" s="9">
        <v>6</v>
      </c>
      <c r="B44" s="124">
        <v>45143</v>
      </c>
      <c r="C44" s="5" t="s">
        <v>1684</v>
      </c>
      <c r="D44" s="116" t="s">
        <v>1145</v>
      </c>
      <c r="E44" s="5" t="s">
        <v>1277</v>
      </c>
      <c r="F44" s="5" t="s">
        <v>1278</v>
      </c>
      <c r="G44" s="5"/>
      <c r="H44" s="9"/>
      <c r="I44" s="14" t="s">
        <v>1114</v>
      </c>
      <c r="J44" s="14" t="s">
        <v>1071</v>
      </c>
      <c r="K44" s="14" t="s">
        <v>1105</v>
      </c>
      <c r="L44" s="14"/>
      <c r="M44" s="9"/>
      <c r="N44" s="14"/>
      <c r="O44" s="15"/>
      <c r="P44" s="15"/>
      <c r="Q44" s="15"/>
      <c r="R44" s="15"/>
      <c r="S44" s="15"/>
      <c r="T44" s="15"/>
      <c r="U44" s="15"/>
      <c r="V44" s="15"/>
      <c r="W44" s="15"/>
      <c r="X44" s="15"/>
      <c r="Y44" s="15"/>
      <c r="Z44" s="15"/>
      <c r="AA44" s="15"/>
      <c r="AB44" s="15"/>
      <c r="AC44" s="15"/>
      <c r="AD44" s="15"/>
      <c r="AE44" s="15"/>
      <c r="AF44" s="15"/>
    </row>
    <row r="45" spans="1:32" ht="13.5" customHeight="1">
      <c r="A45" s="9">
        <v>6</v>
      </c>
      <c r="B45" s="124">
        <v>45143</v>
      </c>
      <c r="C45" s="5" t="s">
        <v>1684</v>
      </c>
      <c r="D45" s="116" t="s">
        <v>1145</v>
      </c>
      <c r="E45" s="5" t="s">
        <v>1277</v>
      </c>
      <c r="F45" s="5" t="s">
        <v>1278</v>
      </c>
      <c r="G45" s="5"/>
      <c r="H45" s="9"/>
      <c r="I45" s="14" t="s">
        <v>1148</v>
      </c>
      <c r="J45" s="14" t="s">
        <v>1071</v>
      </c>
      <c r="K45" s="14" t="s">
        <v>1105</v>
      </c>
      <c r="L45" s="14"/>
      <c r="M45" s="9"/>
      <c r="N45" s="14"/>
      <c r="O45" s="15"/>
      <c r="P45" s="15"/>
      <c r="Q45" s="15"/>
      <c r="R45" s="15"/>
      <c r="S45" s="15"/>
      <c r="T45" s="15"/>
      <c r="U45" s="15"/>
      <c r="V45" s="15"/>
      <c r="W45" s="15"/>
      <c r="X45" s="15"/>
      <c r="Y45" s="15"/>
      <c r="Z45" s="15"/>
      <c r="AA45" s="15"/>
      <c r="AB45" s="15"/>
      <c r="AC45" s="15"/>
      <c r="AD45" s="15"/>
      <c r="AE45" s="15"/>
      <c r="AF45" s="15"/>
    </row>
    <row r="46" spans="1:32">
      <c r="A46" s="111" t="s">
        <v>1077</v>
      </c>
      <c r="B46" s="112" t="s">
        <v>1078</v>
      </c>
      <c r="C46" s="113" t="s">
        <v>1079</v>
      </c>
      <c r="D46" s="114" t="s">
        <v>1080</v>
      </c>
      <c r="E46" s="131" t="s">
        <v>1686</v>
      </c>
      <c r="F46" s="113" t="s">
        <v>1081</v>
      </c>
      <c r="G46" s="113" t="s">
        <v>1813</v>
      </c>
      <c r="H46" s="115" t="s">
        <v>1082</v>
      </c>
      <c r="I46" s="114" t="s">
        <v>1083</v>
      </c>
      <c r="J46" s="114" t="s">
        <v>1084</v>
      </c>
      <c r="K46" s="114" t="s">
        <v>1085</v>
      </c>
      <c r="L46" s="114" t="s">
        <v>1680</v>
      </c>
      <c r="M46" s="114" t="s">
        <v>1086</v>
      </c>
      <c r="N46" s="114" t="s">
        <v>1087</v>
      </c>
      <c r="O46" s="13"/>
      <c r="P46" s="13"/>
      <c r="Q46" s="13"/>
      <c r="R46" s="13"/>
      <c r="S46" s="13"/>
      <c r="T46" s="13"/>
      <c r="U46" s="13"/>
      <c r="V46" s="13"/>
      <c r="W46" s="13"/>
      <c r="X46" s="13"/>
      <c r="Y46" s="13"/>
      <c r="Z46" s="13"/>
      <c r="AA46" s="13"/>
      <c r="AB46" s="13"/>
      <c r="AC46" s="13"/>
    </row>
    <row r="47" spans="1:32" ht="13.5" customHeight="1">
      <c r="A47" s="9">
        <v>6</v>
      </c>
      <c r="B47" s="107">
        <v>45143</v>
      </c>
      <c r="C47" s="5" t="s">
        <v>1683</v>
      </c>
      <c r="D47" s="116" t="s">
        <v>1145</v>
      </c>
      <c r="E47" s="5" t="s">
        <v>1231</v>
      </c>
      <c r="F47" s="5" t="s">
        <v>1232</v>
      </c>
      <c r="G47" s="5"/>
      <c r="H47" s="9"/>
      <c r="I47" s="14" t="s">
        <v>1114</v>
      </c>
      <c r="J47" s="14" t="s">
        <v>1266</v>
      </c>
      <c r="K47" s="14" t="s">
        <v>1105</v>
      </c>
      <c r="L47" s="14" t="s">
        <v>1127</v>
      </c>
      <c r="M47" s="9" t="s">
        <v>1213</v>
      </c>
      <c r="N47" s="14"/>
      <c r="O47" s="15"/>
      <c r="P47" s="15"/>
      <c r="Q47" s="15"/>
      <c r="R47" s="15"/>
      <c r="S47" s="15"/>
      <c r="T47" s="15"/>
      <c r="U47" s="15"/>
      <c r="V47" s="15"/>
      <c r="W47" s="15"/>
      <c r="X47" s="15"/>
      <c r="Y47" s="15"/>
      <c r="Z47" s="15"/>
      <c r="AA47" s="15"/>
      <c r="AB47" s="15"/>
      <c r="AC47" s="15"/>
      <c r="AD47" s="15"/>
      <c r="AE47" s="15"/>
      <c r="AF47" s="15"/>
    </row>
    <row r="48" spans="1:32" ht="13.5" customHeight="1">
      <c r="A48" s="9">
        <v>6</v>
      </c>
      <c r="B48" s="107">
        <v>45143</v>
      </c>
      <c r="C48" s="5" t="s">
        <v>1683</v>
      </c>
      <c r="D48" s="116" t="s">
        <v>1145</v>
      </c>
      <c r="E48" s="5" t="s">
        <v>1462</v>
      </c>
      <c r="F48" s="5" t="s">
        <v>1463</v>
      </c>
      <c r="G48" s="5"/>
      <c r="H48" s="9"/>
      <c r="I48" s="14" t="s">
        <v>1148</v>
      </c>
      <c r="J48" s="14" t="s">
        <v>1071</v>
      </c>
      <c r="K48" s="14" t="s">
        <v>1105</v>
      </c>
      <c r="L48" s="14" t="s">
        <v>1121</v>
      </c>
      <c r="M48" s="9"/>
      <c r="N48" s="14"/>
      <c r="O48" s="15"/>
      <c r="P48" s="15"/>
      <c r="Q48" s="15"/>
      <c r="R48" s="15"/>
      <c r="S48" s="15"/>
      <c r="T48" s="15"/>
      <c r="U48" s="15"/>
      <c r="V48" s="15"/>
      <c r="W48" s="15"/>
      <c r="X48" s="15"/>
      <c r="Y48" s="15"/>
      <c r="Z48" s="15"/>
      <c r="AA48" s="15"/>
      <c r="AB48" s="15"/>
      <c r="AC48" s="15"/>
      <c r="AD48" s="15"/>
      <c r="AE48" s="15"/>
      <c r="AF48" s="15"/>
    </row>
    <row r="49" spans="1:32" ht="13.5" customHeight="1">
      <c r="A49" s="9">
        <v>6</v>
      </c>
      <c r="B49" s="107">
        <v>45143</v>
      </c>
      <c r="C49" s="5" t="s">
        <v>1683</v>
      </c>
      <c r="D49" s="116" t="s">
        <v>1145</v>
      </c>
      <c r="E49" s="5" t="s">
        <v>1462</v>
      </c>
      <c r="F49" s="5" t="s">
        <v>1463</v>
      </c>
      <c r="G49" s="5"/>
      <c r="H49" s="9">
        <v>68</v>
      </c>
      <c r="I49" s="14" t="s">
        <v>1114</v>
      </c>
      <c r="J49" s="14" t="s">
        <v>1071</v>
      </c>
      <c r="K49" s="14" t="s">
        <v>1105</v>
      </c>
      <c r="L49" s="14" t="s">
        <v>1172</v>
      </c>
      <c r="M49" s="9"/>
      <c r="N49" s="14"/>
      <c r="O49" s="15"/>
      <c r="P49" s="15"/>
      <c r="Q49" s="15"/>
      <c r="R49" s="15"/>
      <c r="S49" s="15"/>
      <c r="T49" s="15"/>
      <c r="U49" s="15"/>
      <c r="V49" s="15"/>
      <c r="W49" s="15"/>
      <c r="X49" s="15"/>
      <c r="Y49" s="15"/>
      <c r="Z49" s="15"/>
      <c r="AA49" s="15"/>
      <c r="AB49" s="15"/>
      <c r="AC49" s="15"/>
      <c r="AD49" s="15"/>
      <c r="AE49" s="15"/>
      <c r="AF49" s="15"/>
    </row>
    <row r="50" spans="1:32" ht="13.5" customHeight="1">
      <c r="A50" s="9">
        <v>6</v>
      </c>
      <c r="B50" s="107">
        <v>45143</v>
      </c>
      <c r="C50" s="5" t="s">
        <v>1683</v>
      </c>
      <c r="D50" s="116" t="s">
        <v>1145</v>
      </c>
      <c r="E50" s="5" t="s">
        <v>1287</v>
      </c>
      <c r="F50" s="5" t="s">
        <v>1270</v>
      </c>
      <c r="G50" s="5" t="s">
        <v>67</v>
      </c>
      <c r="H50" s="9"/>
      <c r="I50" s="14" t="s">
        <v>1114</v>
      </c>
      <c r="J50" s="14" t="s">
        <v>1071</v>
      </c>
      <c r="K50" s="14" t="s">
        <v>1105</v>
      </c>
      <c r="L50" s="14" t="s">
        <v>1121</v>
      </c>
      <c r="M50" s="9"/>
      <c r="N50" s="14"/>
      <c r="O50" s="15"/>
      <c r="P50" s="15"/>
      <c r="Q50" s="15"/>
      <c r="R50" s="15"/>
      <c r="S50" s="15"/>
      <c r="T50" s="15"/>
      <c r="U50" s="15"/>
      <c r="V50" s="15"/>
      <c r="W50" s="15"/>
      <c r="X50" s="15"/>
      <c r="Y50" s="15"/>
      <c r="Z50" s="15"/>
      <c r="AA50" s="15"/>
      <c r="AB50" s="15"/>
      <c r="AC50" s="15"/>
      <c r="AD50" s="15"/>
      <c r="AE50" s="15"/>
      <c r="AF50" s="15"/>
    </row>
    <row r="51" spans="1:32" ht="13.5" customHeight="1">
      <c r="A51" s="9">
        <v>6</v>
      </c>
      <c r="B51" s="107">
        <v>45143</v>
      </c>
      <c r="C51" s="5" t="s">
        <v>1683</v>
      </c>
      <c r="D51" s="116" t="s">
        <v>1145</v>
      </c>
      <c r="E51" s="5" t="s">
        <v>1274</v>
      </c>
      <c r="F51" s="5" t="s">
        <v>1275</v>
      </c>
      <c r="G51" s="5"/>
      <c r="H51" s="9"/>
      <c r="I51" s="14" t="s">
        <v>1114</v>
      </c>
      <c r="J51" s="14" t="s">
        <v>1250</v>
      </c>
      <c r="K51" s="14" t="s">
        <v>1105</v>
      </c>
      <c r="L51" s="14"/>
      <c r="M51" s="9"/>
      <c r="N51" s="14"/>
      <c r="O51" s="15"/>
      <c r="P51" s="15"/>
      <c r="Q51" s="15"/>
      <c r="R51" s="15"/>
      <c r="S51" s="15"/>
      <c r="T51" s="15"/>
      <c r="U51" s="15"/>
      <c r="V51" s="15"/>
      <c r="W51" s="15"/>
      <c r="X51" s="15"/>
      <c r="Y51" s="15"/>
      <c r="Z51" s="15"/>
      <c r="AA51" s="15"/>
      <c r="AB51" s="15"/>
      <c r="AC51" s="15"/>
      <c r="AD51" s="15"/>
      <c r="AE51" s="15"/>
      <c r="AF51" s="15"/>
    </row>
    <row r="52" spans="1:32" ht="13.5" customHeight="1">
      <c r="A52" s="9">
        <v>6</v>
      </c>
      <c r="B52" s="107">
        <v>45143</v>
      </c>
      <c r="C52" s="5" t="s">
        <v>1683</v>
      </c>
      <c r="D52" s="116" t="s">
        <v>1145</v>
      </c>
      <c r="E52" s="21" t="s">
        <v>1315</v>
      </c>
      <c r="F52" s="21" t="s">
        <v>1316</v>
      </c>
      <c r="G52" s="21"/>
      <c r="H52" s="22"/>
      <c r="I52" s="21" t="s">
        <v>1114</v>
      </c>
      <c r="J52" s="21" t="s">
        <v>1266</v>
      </c>
      <c r="K52" s="21" t="s">
        <v>1105</v>
      </c>
      <c r="L52" s="21"/>
      <c r="M52" s="23"/>
      <c r="N52" s="21"/>
      <c r="O52" s="15"/>
      <c r="P52" s="15"/>
      <c r="Q52" s="15"/>
      <c r="R52" s="15"/>
      <c r="S52" s="15"/>
      <c r="T52" s="15"/>
      <c r="U52" s="15"/>
      <c r="V52" s="15"/>
      <c r="W52" s="15"/>
      <c r="X52" s="15"/>
      <c r="Y52" s="15"/>
      <c r="Z52" s="15"/>
      <c r="AA52" s="15"/>
      <c r="AB52" s="15"/>
      <c r="AC52" s="15"/>
      <c r="AD52" s="15"/>
      <c r="AE52" s="15"/>
      <c r="AF52" s="15"/>
    </row>
    <row r="53" spans="1:32">
      <c r="A53" s="111" t="s">
        <v>1077</v>
      </c>
      <c r="B53" s="112" t="s">
        <v>1078</v>
      </c>
      <c r="C53" s="113" t="s">
        <v>1079</v>
      </c>
      <c r="D53" s="114" t="s">
        <v>1080</v>
      </c>
      <c r="E53" s="131" t="s">
        <v>1686</v>
      </c>
      <c r="F53" s="113" t="s">
        <v>1081</v>
      </c>
      <c r="G53" s="113" t="s">
        <v>1813</v>
      </c>
      <c r="H53" s="115" t="s">
        <v>1082</v>
      </c>
      <c r="I53" s="114" t="s">
        <v>1083</v>
      </c>
      <c r="J53" s="114" t="s">
        <v>1084</v>
      </c>
      <c r="K53" s="114" t="s">
        <v>1085</v>
      </c>
      <c r="L53" s="114" t="s">
        <v>1680</v>
      </c>
      <c r="M53" s="114" t="s">
        <v>1086</v>
      </c>
      <c r="N53" s="114" t="s">
        <v>1087</v>
      </c>
      <c r="O53" s="13"/>
      <c r="P53" s="13"/>
      <c r="Q53" s="13"/>
      <c r="R53" s="13"/>
      <c r="S53" s="13"/>
      <c r="T53" s="13"/>
      <c r="U53" s="13"/>
      <c r="V53" s="13"/>
      <c r="W53" s="13"/>
      <c r="X53" s="13"/>
      <c r="Y53" s="13"/>
      <c r="Z53" s="13"/>
      <c r="AA53" s="13"/>
      <c r="AB53" s="13"/>
      <c r="AC53" s="13"/>
    </row>
    <row r="54" spans="1:32" ht="13.5" customHeight="1">
      <c r="A54" s="9">
        <v>6</v>
      </c>
      <c r="B54" s="107">
        <v>45143</v>
      </c>
      <c r="C54" s="5" t="s">
        <v>1682</v>
      </c>
      <c r="D54" s="116" t="s">
        <v>1145</v>
      </c>
      <c r="E54" s="5" t="s">
        <v>1445</v>
      </c>
      <c r="F54" s="5" t="s">
        <v>1446</v>
      </c>
      <c r="G54" s="5"/>
      <c r="H54" s="9"/>
      <c r="I54" s="14" t="s">
        <v>1114</v>
      </c>
      <c r="J54" s="14" t="s">
        <v>1071</v>
      </c>
      <c r="K54" s="14" t="s">
        <v>1105</v>
      </c>
      <c r="L54" s="14"/>
      <c r="M54" s="9"/>
      <c r="N54" s="14"/>
      <c r="O54" s="15"/>
      <c r="P54" s="15"/>
      <c r="Q54" s="15"/>
      <c r="R54" s="15"/>
      <c r="S54" s="15"/>
      <c r="T54" s="15"/>
      <c r="U54" s="15"/>
      <c r="V54" s="15"/>
      <c r="W54" s="15"/>
      <c r="X54" s="15"/>
      <c r="Y54" s="15"/>
      <c r="Z54" s="15"/>
      <c r="AA54" s="15"/>
      <c r="AB54" s="15"/>
      <c r="AC54" s="15"/>
      <c r="AD54" s="15"/>
      <c r="AE54" s="15"/>
      <c r="AF54" s="15"/>
    </row>
    <row r="55" spans="1:32">
      <c r="A55" s="111" t="s">
        <v>1077</v>
      </c>
      <c r="B55" s="112" t="s">
        <v>1078</v>
      </c>
      <c r="C55" s="113" t="s">
        <v>1079</v>
      </c>
      <c r="D55" s="114" t="s">
        <v>1080</v>
      </c>
      <c r="E55" s="131" t="s">
        <v>1686</v>
      </c>
      <c r="F55" s="113" t="s">
        <v>1081</v>
      </c>
      <c r="G55" s="113" t="s">
        <v>1813</v>
      </c>
      <c r="H55" s="115" t="s">
        <v>1082</v>
      </c>
      <c r="I55" s="114" t="s">
        <v>1083</v>
      </c>
      <c r="J55" s="114" t="s">
        <v>1084</v>
      </c>
      <c r="K55" s="114" t="s">
        <v>1085</v>
      </c>
      <c r="L55" s="114" t="s">
        <v>1680</v>
      </c>
      <c r="M55" s="114" t="s">
        <v>1086</v>
      </c>
      <c r="N55" s="114" t="s">
        <v>1087</v>
      </c>
      <c r="O55" s="13"/>
      <c r="P55" s="13"/>
      <c r="Q55" s="13"/>
      <c r="R55" s="13"/>
      <c r="S55" s="13"/>
      <c r="T55" s="13"/>
      <c r="U55" s="13"/>
      <c r="V55" s="13"/>
      <c r="W55" s="13"/>
      <c r="X55" s="13"/>
      <c r="Y55" s="13"/>
      <c r="Z55" s="13"/>
      <c r="AA55" s="13"/>
      <c r="AB55" s="13"/>
      <c r="AC55" s="13"/>
    </row>
    <row r="56" spans="1:32" ht="13.5" customHeight="1">
      <c r="A56" s="9">
        <v>7</v>
      </c>
      <c r="B56" s="107">
        <v>45144</v>
      </c>
      <c r="C56" s="5" t="s">
        <v>1684</v>
      </c>
      <c r="D56" s="116" t="s">
        <v>1145</v>
      </c>
      <c r="E56" s="5" t="s">
        <v>1192</v>
      </c>
      <c r="F56" s="5" t="s">
        <v>1193</v>
      </c>
      <c r="G56" s="5"/>
      <c r="H56" s="9"/>
      <c r="I56" s="14" t="s">
        <v>1114</v>
      </c>
      <c r="J56" s="14" t="s">
        <v>1266</v>
      </c>
      <c r="K56" s="14" t="s">
        <v>1105</v>
      </c>
      <c r="L56" s="14" t="s">
        <v>1090</v>
      </c>
      <c r="M56" s="9"/>
      <c r="N56" s="14"/>
      <c r="O56" s="15"/>
      <c r="P56" s="15"/>
      <c r="Q56" s="15"/>
      <c r="R56" s="15"/>
      <c r="S56" s="15"/>
      <c r="T56" s="15"/>
      <c r="U56" s="15"/>
      <c r="V56" s="15"/>
      <c r="W56" s="15"/>
      <c r="X56" s="15"/>
      <c r="Y56" s="15"/>
      <c r="Z56" s="15"/>
      <c r="AA56" s="15"/>
      <c r="AB56" s="15"/>
      <c r="AC56" s="15"/>
      <c r="AD56" s="15"/>
      <c r="AE56" s="15"/>
      <c r="AF56" s="15"/>
    </row>
    <row r="57" spans="1:32" ht="13.5" customHeight="1">
      <c r="A57" s="9">
        <v>7</v>
      </c>
      <c r="B57" s="107">
        <v>45144</v>
      </c>
      <c r="C57" s="5" t="s">
        <v>1684</v>
      </c>
      <c r="D57" s="116" t="s">
        <v>1145</v>
      </c>
      <c r="E57" s="5" t="s">
        <v>1347</v>
      </c>
      <c r="F57" s="5" t="s">
        <v>1348</v>
      </c>
      <c r="G57" s="5"/>
      <c r="H57" s="9"/>
      <c r="I57" s="14" t="s">
        <v>1114</v>
      </c>
      <c r="J57" s="14" t="s">
        <v>1071</v>
      </c>
      <c r="K57" s="14" t="s">
        <v>1105</v>
      </c>
      <c r="L57" s="14"/>
      <c r="M57" s="9"/>
      <c r="N57" s="14"/>
      <c r="O57" s="15"/>
      <c r="P57" s="15"/>
      <c r="Q57" s="15"/>
      <c r="R57" s="15"/>
      <c r="S57" s="15"/>
      <c r="T57" s="15"/>
      <c r="U57" s="15"/>
      <c r="V57" s="15"/>
      <c r="W57" s="15"/>
      <c r="X57" s="15"/>
      <c r="Y57" s="15"/>
      <c r="Z57" s="15"/>
      <c r="AA57" s="15"/>
      <c r="AB57" s="15"/>
      <c r="AC57" s="15"/>
      <c r="AD57" s="15"/>
      <c r="AE57" s="15"/>
      <c r="AF57" s="15"/>
    </row>
    <row r="58" spans="1:32">
      <c r="A58" s="111" t="s">
        <v>1077</v>
      </c>
      <c r="B58" s="112" t="s">
        <v>1078</v>
      </c>
      <c r="C58" s="113" t="s">
        <v>1079</v>
      </c>
      <c r="D58" s="114" t="s">
        <v>1080</v>
      </c>
      <c r="E58" s="131" t="s">
        <v>1686</v>
      </c>
      <c r="F58" s="113" t="s">
        <v>1081</v>
      </c>
      <c r="G58" s="113" t="s">
        <v>1813</v>
      </c>
      <c r="H58" s="115" t="s">
        <v>1082</v>
      </c>
      <c r="I58" s="114" t="s">
        <v>1083</v>
      </c>
      <c r="J58" s="114" t="s">
        <v>1084</v>
      </c>
      <c r="K58" s="114" t="s">
        <v>1085</v>
      </c>
      <c r="L58" s="114" t="s">
        <v>1680</v>
      </c>
      <c r="M58" s="114" t="s">
        <v>1086</v>
      </c>
      <c r="N58" s="114" t="s">
        <v>1087</v>
      </c>
      <c r="O58" s="13"/>
      <c r="P58" s="13"/>
      <c r="Q58" s="13"/>
      <c r="R58" s="13"/>
      <c r="S58" s="13"/>
      <c r="T58" s="13"/>
      <c r="U58" s="13"/>
      <c r="V58" s="13"/>
      <c r="W58" s="13"/>
      <c r="X58" s="13"/>
      <c r="Y58" s="13"/>
      <c r="Z58" s="13"/>
      <c r="AA58" s="13"/>
      <c r="AB58" s="13"/>
      <c r="AC58" s="13"/>
    </row>
    <row r="59" spans="1:32" ht="13.5" customHeight="1">
      <c r="A59" s="9">
        <v>7</v>
      </c>
      <c r="B59" s="107">
        <v>45144</v>
      </c>
      <c r="C59" s="5" t="s">
        <v>1683</v>
      </c>
      <c r="D59" s="116" t="s">
        <v>1145</v>
      </c>
      <c r="E59" s="5" t="s">
        <v>1251</v>
      </c>
      <c r="F59" s="5" t="s">
        <v>1252</v>
      </c>
      <c r="G59" s="5"/>
      <c r="H59" s="9"/>
      <c r="I59" s="14" t="s">
        <v>1114</v>
      </c>
      <c r="J59" s="14" t="s">
        <v>1266</v>
      </c>
      <c r="K59" s="14" t="s">
        <v>1105</v>
      </c>
      <c r="L59" s="14" t="s">
        <v>1127</v>
      </c>
      <c r="M59" s="9" t="s">
        <v>1128</v>
      </c>
      <c r="N59" s="14" t="s">
        <v>1129</v>
      </c>
      <c r="O59" s="15"/>
      <c r="P59" s="15"/>
      <c r="Q59" s="15"/>
      <c r="R59" s="15"/>
      <c r="S59" s="15"/>
      <c r="T59" s="15"/>
      <c r="U59" s="15"/>
      <c r="V59" s="15"/>
      <c r="W59" s="15"/>
      <c r="X59" s="15"/>
      <c r="Y59" s="15"/>
      <c r="Z59" s="15"/>
      <c r="AA59" s="15"/>
      <c r="AB59" s="15"/>
      <c r="AC59" s="15"/>
      <c r="AD59" s="15"/>
      <c r="AE59" s="15"/>
      <c r="AF59" s="15"/>
    </row>
    <row r="60" spans="1:32" ht="13.5" customHeight="1">
      <c r="A60" s="9">
        <v>6</v>
      </c>
      <c r="B60" s="107">
        <v>45144</v>
      </c>
      <c r="C60" s="5" t="s">
        <v>1683</v>
      </c>
      <c r="D60" s="116" t="s">
        <v>1145</v>
      </c>
      <c r="E60" s="5" t="s">
        <v>1251</v>
      </c>
      <c r="F60" s="5" t="s">
        <v>1252</v>
      </c>
      <c r="G60" s="5"/>
      <c r="H60" s="9"/>
      <c r="I60" s="14" t="s">
        <v>1114</v>
      </c>
      <c r="J60" s="14" t="s">
        <v>1110</v>
      </c>
      <c r="K60" s="14" t="s">
        <v>1105</v>
      </c>
      <c r="L60" s="14" t="s">
        <v>1127</v>
      </c>
      <c r="M60" s="9" t="s">
        <v>1128</v>
      </c>
      <c r="N60" s="14"/>
      <c r="O60" s="15"/>
      <c r="P60" s="15"/>
      <c r="Q60" s="15"/>
      <c r="R60" s="15"/>
      <c r="S60" s="15"/>
      <c r="T60" s="15"/>
      <c r="U60" s="15"/>
      <c r="V60" s="15"/>
      <c r="W60" s="15"/>
      <c r="X60" s="15"/>
      <c r="Y60" s="15"/>
      <c r="Z60" s="15"/>
      <c r="AA60" s="15"/>
      <c r="AB60" s="15"/>
      <c r="AC60" s="15"/>
      <c r="AD60" s="15"/>
      <c r="AE60" s="15"/>
      <c r="AF60" s="15"/>
    </row>
    <row r="61" spans="1:32">
      <c r="A61" s="111" t="s">
        <v>1077</v>
      </c>
      <c r="B61" s="112" t="s">
        <v>1078</v>
      </c>
      <c r="C61" s="113" t="s">
        <v>1079</v>
      </c>
      <c r="D61" s="114" t="s">
        <v>1080</v>
      </c>
      <c r="E61" s="131" t="s">
        <v>1686</v>
      </c>
      <c r="F61" s="113" t="s">
        <v>1081</v>
      </c>
      <c r="G61" s="113" t="s">
        <v>1813</v>
      </c>
      <c r="H61" s="115" t="s">
        <v>1082</v>
      </c>
      <c r="I61" s="114" t="s">
        <v>1083</v>
      </c>
      <c r="J61" s="114" t="s">
        <v>1084</v>
      </c>
      <c r="K61" s="114" t="s">
        <v>1085</v>
      </c>
      <c r="L61" s="114" t="s">
        <v>1680</v>
      </c>
      <c r="M61" s="114" t="s">
        <v>1086</v>
      </c>
      <c r="N61" s="114" t="s">
        <v>1087</v>
      </c>
      <c r="O61" s="13"/>
      <c r="P61" s="13"/>
      <c r="Q61" s="13"/>
      <c r="R61" s="13"/>
      <c r="S61" s="13"/>
      <c r="T61" s="13"/>
      <c r="U61" s="13"/>
      <c r="V61" s="13"/>
      <c r="W61" s="13"/>
      <c r="X61" s="13"/>
      <c r="Y61" s="13"/>
      <c r="Z61" s="13"/>
      <c r="AA61" s="13"/>
      <c r="AB61" s="13"/>
      <c r="AC61" s="13"/>
    </row>
    <row r="62" spans="1:32" ht="13.5" customHeight="1">
      <c r="A62" s="9">
        <v>7</v>
      </c>
      <c r="B62" s="107">
        <v>45144</v>
      </c>
      <c r="C62" s="5" t="s">
        <v>1682</v>
      </c>
      <c r="D62" s="116" t="s">
        <v>1145</v>
      </c>
      <c r="E62" s="5" t="s">
        <v>1292</v>
      </c>
      <c r="F62" s="5" t="s">
        <v>1293</v>
      </c>
      <c r="G62" s="5"/>
      <c r="H62" s="9">
        <v>34</v>
      </c>
      <c r="I62" s="14" t="s">
        <v>1114</v>
      </c>
      <c r="J62" s="14" t="s">
        <v>1266</v>
      </c>
      <c r="K62" s="14" t="s">
        <v>1089</v>
      </c>
      <c r="L62" s="14" t="s">
        <v>1119</v>
      </c>
      <c r="M62" s="9"/>
      <c r="N62" s="14" t="s">
        <v>1294</v>
      </c>
      <c r="O62" s="15"/>
      <c r="P62" s="15"/>
      <c r="Q62" s="15"/>
      <c r="R62" s="15"/>
      <c r="S62" s="15"/>
      <c r="T62" s="15"/>
      <c r="U62" s="15"/>
      <c r="V62" s="15"/>
      <c r="W62" s="15"/>
      <c r="X62" s="15"/>
      <c r="Y62" s="15"/>
      <c r="Z62" s="15"/>
      <c r="AA62" s="15"/>
      <c r="AB62" s="15"/>
      <c r="AC62" s="15"/>
      <c r="AD62" s="15"/>
      <c r="AE62" s="15"/>
      <c r="AF62" s="15"/>
    </row>
    <row r="63" spans="1:32" ht="13.5" customHeight="1">
      <c r="A63" s="9">
        <v>7</v>
      </c>
      <c r="B63" s="107">
        <v>45144</v>
      </c>
      <c r="C63" s="5" t="s">
        <v>1682</v>
      </c>
      <c r="D63" s="116" t="s">
        <v>1145</v>
      </c>
      <c r="E63" s="5" t="s">
        <v>1178</v>
      </c>
      <c r="F63" s="5" t="s">
        <v>1179</v>
      </c>
      <c r="G63" s="5"/>
      <c r="H63" s="9"/>
      <c r="I63" s="14" t="s">
        <v>1114</v>
      </c>
      <c r="J63" s="14" t="s">
        <v>1122</v>
      </c>
      <c r="K63" s="14" t="s">
        <v>1105</v>
      </c>
      <c r="L63" s="14" t="s">
        <v>1143</v>
      </c>
      <c r="M63" s="9" t="s">
        <v>1128</v>
      </c>
      <c r="N63" s="14" t="s">
        <v>1181</v>
      </c>
      <c r="O63" s="15"/>
      <c r="P63" s="15"/>
      <c r="Q63" s="15"/>
      <c r="R63" s="15"/>
      <c r="S63" s="15"/>
      <c r="T63" s="15"/>
      <c r="U63" s="15"/>
      <c r="V63" s="15"/>
      <c r="W63" s="15"/>
      <c r="X63" s="15"/>
      <c r="Y63" s="15"/>
      <c r="Z63" s="15"/>
      <c r="AA63" s="15"/>
      <c r="AB63" s="15"/>
      <c r="AC63" s="15"/>
      <c r="AD63" s="15"/>
      <c r="AE63" s="15"/>
      <c r="AF63" s="15"/>
    </row>
    <row r="64" spans="1:32" ht="13.5" customHeight="1">
      <c r="A64" s="9">
        <v>7</v>
      </c>
      <c r="B64" s="107">
        <v>45144</v>
      </c>
      <c r="C64" s="5" t="s">
        <v>1682</v>
      </c>
      <c r="D64" s="116" t="s">
        <v>1145</v>
      </c>
      <c r="E64" s="5" t="s">
        <v>1175</v>
      </c>
      <c r="F64" s="5" t="s">
        <v>1176</v>
      </c>
      <c r="G64" s="5"/>
      <c r="H64" s="9"/>
      <c r="I64" s="14" t="s">
        <v>1114</v>
      </c>
      <c r="J64" s="14" t="s">
        <v>1266</v>
      </c>
      <c r="K64" s="14" t="s">
        <v>1105</v>
      </c>
      <c r="L64" s="14" t="s">
        <v>1172</v>
      </c>
      <c r="M64" s="9"/>
      <c r="N64" s="14"/>
      <c r="O64" s="15"/>
      <c r="P64" s="15"/>
      <c r="Q64" s="15"/>
      <c r="R64" s="15"/>
      <c r="S64" s="15"/>
      <c r="T64" s="15"/>
      <c r="U64" s="15"/>
      <c r="V64" s="15"/>
      <c r="W64" s="15"/>
      <c r="X64" s="15"/>
      <c r="Y64" s="15"/>
      <c r="Z64" s="15"/>
      <c r="AA64" s="15"/>
      <c r="AB64" s="15"/>
      <c r="AC64" s="15"/>
      <c r="AD64" s="15"/>
      <c r="AE64" s="15"/>
      <c r="AF64" s="15"/>
    </row>
    <row r="65" spans="1:32" ht="13.5" customHeight="1">
      <c r="A65" s="9">
        <v>7</v>
      </c>
      <c r="B65" s="107">
        <v>45144</v>
      </c>
      <c r="C65" s="5" t="s">
        <v>1682</v>
      </c>
      <c r="D65" s="116" t="s">
        <v>1145</v>
      </c>
      <c r="E65" s="5" t="s">
        <v>1334</v>
      </c>
      <c r="F65" s="5" t="s">
        <v>1335</v>
      </c>
      <c r="G65" s="5"/>
      <c r="H65" s="9"/>
      <c r="I65" s="14" t="s">
        <v>1114</v>
      </c>
      <c r="J65" s="14" t="s">
        <v>1250</v>
      </c>
      <c r="K65" s="14" t="s">
        <v>1105</v>
      </c>
      <c r="L65" s="14" t="s">
        <v>1143</v>
      </c>
      <c r="M65" s="9" t="s">
        <v>1128</v>
      </c>
      <c r="N65" s="14" t="s">
        <v>1181</v>
      </c>
      <c r="O65" s="15"/>
      <c r="P65" s="15"/>
      <c r="Q65" s="15"/>
      <c r="R65" s="15"/>
      <c r="S65" s="15"/>
      <c r="T65" s="15"/>
      <c r="U65" s="15"/>
      <c r="V65" s="15"/>
      <c r="W65" s="15"/>
      <c r="X65" s="15"/>
      <c r="Y65" s="15"/>
      <c r="Z65" s="15"/>
      <c r="AA65" s="15"/>
      <c r="AB65" s="15"/>
      <c r="AC65" s="15"/>
      <c r="AD65" s="15"/>
      <c r="AE65" s="15"/>
      <c r="AF65" s="15"/>
    </row>
    <row r="66" spans="1:32">
      <c r="A66" s="111" t="s">
        <v>1077</v>
      </c>
      <c r="B66" s="112" t="s">
        <v>1078</v>
      </c>
      <c r="C66" s="113" t="s">
        <v>1079</v>
      </c>
      <c r="D66" s="114" t="s">
        <v>1080</v>
      </c>
      <c r="E66" s="131" t="s">
        <v>1686</v>
      </c>
      <c r="F66" s="113" t="s">
        <v>1081</v>
      </c>
      <c r="G66" s="113" t="s">
        <v>1813</v>
      </c>
      <c r="H66" s="115" t="s">
        <v>1082</v>
      </c>
      <c r="I66" s="114" t="s">
        <v>1083</v>
      </c>
      <c r="J66" s="114" t="s">
        <v>1084</v>
      </c>
      <c r="K66" s="114" t="s">
        <v>1085</v>
      </c>
      <c r="L66" s="114" t="s">
        <v>1680</v>
      </c>
      <c r="M66" s="114" t="s">
        <v>1086</v>
      </c>
      <c r="N66" s="114" t="s">
        <v>1087</v>
      </c>
      <c r="O66" s="13"/>
      <c r="P66" s="13"/>
      <c r="Q66" s="13"/>
      <c r="R66" s="13"/>
      <c r="S66" s="13"/>
      <c r="T66" s="13"/>
      <c r="U66" s="13"/>
      <c r="V66" s="13"/>
      <c r="W66" s="13"/>
      <c r="X66" s="13"/>
      <c r="Y66" s="13"/>
      <c r="Z66" s="13"/>
      <c r="AA66" s="13"/>
      <c r="AB66" s="13"/>
      <c r="AC66" s="13"/>
    </row>
    <row r="67" spans="1:32" ht="13.5" customHeight="1">
      <c r="A67" s="9">
        <v>3</v>
      </c>
      <c r="B67" s="107">
        <v>45145</v>
      </c>
      <c r="C67" s="5" t="s">
        <v>1681</v>
      </c>
      <c r="D67" s="116" t="s">
        <v>1145</v>
      </c>
      <c r="E67" s="5" t="s">
        <v>1236</v>
      </c>
      <c r="F67" s="5" t="s">
        <v>1237</v>
      </c>
      <c r="G67" s="5" t="s">
        <v>90</v>
      </c>
      <c r="H67" s="9"/>
      <c r="I67" s="14" t="s">
        <v>1114</v>
      </c>
      <c r="J67" s="14" t="s">
        <v>1071</v>
      </c>
      <c r="K67" s="14" t="s">
        <v>1105</v>
      </c>
      <c r="L67" s="14" t="s">
        <v>1090</v>
      </c>
      <c r="M67" s="9"/>
      <c r="N67" s="14"/>
      <c r="O67" s="15"/>
      <c r="P67" s="15"/>
      <c r="Q67" s="15"/>
      <c r="R67" s="15"/>
      <c r="S67" s="15"/>
      <c r="T67" s="15"/>
      <c r="U67" s="15"/>
      <c r="V67" s="15"/>
      <c r="W67" s="15"/>
      <c r="X67" s="15"/>
      <c r="Y67" s="15"/>
      <c r="Z67" s="15"/>
      <c r="AA67" s="15"/>
      <c r="AB67" s="15"/>
      <c r="AC67" s="15"/>
      <c r="AD67" s="15"/>
      <c r="AE67" s="15"/>
      <c r="AF67" s="15"/>
    </row>
    <row r="68" spans="1:32" ht="13.5" customHeight="1">
      <c r="A68" s="9">
        <v>4</v>
      </c>
      <c r="B68" s="107">
        <v>45145</v>
      </c>
      <c r="C68" s="5" t="s">
        <v>1681</v>
      </c>
      <c r="D68" s="116" t="s">
        <v>1145</v>
      </c>
      <c r="E68" s="5" t="s">
        <v>1175</v>
      </c>
      <c r="F68" s="5" t="s">
        <v>1176</v>
      </c>
      <c r="G68" s="5" t="s">
        <v>331</v>
      </c>
      <c r="H68" s="9"/>
      <c r="I68" s="14" t="s">
        <v>1148</v>
      </c>
      <c r="J68" s="14" t="s">
        <v>1071</v>
      </c>
      <c r="K68" s="14" t="s">
        <v>1105</v>
      </c>
      <c r="L68" s="14" t="s">
        <v>1172</v>
      </c>
      <c r="M68" s="9"/>
      <c r="N68" s="14"/>
      <c r="O68" s="15"/>
      <c r="P68" s="15"/>
      <c r="Q68" s="15"/>
      <c r="R68" s="15"/>
      <c r="S68" s="15"/>
      <c r="T68" s="15"/>
      <c r="U68" s="15"/>
      <c r="V68" s="15"/>
      <c r="W68" s="15"/>
      <c r="X68" s="15"/>
      <c r="Y68" s="15"/>
      <c r="Z68" s="15"/>
      <c r="AA68" s="15"/>
      <c r="AB68" s="15"/>
      <c r="AC68" s="15"/>
      <c r="AD68" s="15"/>
      <c r="AE68" s="15"/>
      <c r="AF68" s="15"/>
    </row>
    <row r="69" spans="1:32" ht="13.5" customHeight="1">
      <c r="A69" s="9">
        <v>4</v>
      </c>
      <c r="B69" s="107">
        <v>45145</v>
      </c>
      <c r="C69" s="5" t="s">
        <v>1681</v>
      </c>
      <c r="D69" s="116" t="s">
        <v>1145</v>
      </c>
      <c r="E69" s="5" t="s">
        <v>1175</v>
      </c>
      <c r="F69" s="5" t="s">
        <v>1176</v>
      </c>
      <c r="G69" s="5" t="s">
        <v>331</v>
      </c>
      <c r="H69" s="9">
        <v>41</v>
      </c>
      <c r="I69" s="14" t="s">
        <v>1114</v>
      </c>
      <c r="J69" s="14" t="s">
        <v>1071</v>
      </c>
      <c r="K69" s="14" t="s">
        <v>1105</v>
      </c>
      <c r="L69" s="14" t="s">
        <v>1172</v>
      </c>
      <c r="M69" s="9"/>
      <c r="N69" s="14"/>
      <c r="O69" s="15"/>
      <c r="P69" s="15"/>
      <c r="Q69" s="15"/>
      <c r="R69" s="15"/>
      <c r="S69" s="15"/>
      <c r="T69" s="15"/>
      <c r="U69" s="15"/>
      <c r="V69" s="15"/>
      <c r="W69" s="15"/>
      <c r="X69" s="15"/>
      <c r="Y69" s="15"/>
      <c r="Z69" s="15"/>
      <c r="AA69" s="15"/>
      <c r="AB69" s="15"/>
      <c r="AC69" s="15"/>
      <c r="AD69" s="15"/>
      <c r="AE69" s="15"/>
      <c r="AF69" s="15"/>
    </row>
    <row r="70" spans="1:32" ht="13.5" customHeight="1">
      <c r="A70" s="9">
        <v>5</v>
      </c>
      <c r="B70" s="107">
        <v>45145</v>
      </c>
      <c r="C70" s="5" t="s">
        <v>1681</v>
      </c>
      <c r="D70" s="116" t="s">
        <v>1145</v>
      </c>
      <c r="E70" s="5" t="s">
        <v>1205</v>
      </c>
      <c r="F70" s="5" t="s">
        <v>1206</v>
      </c>
      <c r="G70" s="5"/>
      <c r="H70" s="9"/>
      <c r="I70" s="14" t="s">
        <v>1148</v>
      </c>
      <c r="J70" s="14" t="s">
        <v>1122</v>
      </c>
      <c r="K70" s="14" t="s">
        <v>1105</v>
      </c>
      <c r="L70" s="14"/>
      <c r="M70" s="9"/>
      <c r="N70" s="14"/>
      <c r="O70" s="15"/>
      <c r="P70" s="15"/>
      <c r="Q70" s="15"/>
      <c r="R70" s="15"/>
      <c r="S70" s="15"/>
      <c r="T70" s="15"/>
      <c r="U70" s="15"/>
      <c r="V70" s="15"/>
      <c r="W70" s="15"/>
      <c r="X70" s="15"/>
      <c r="Y70" s="15"/>
      <c r="Z70" s="15"/>
      <c r="AA70" s="15"/>
      <c r="AB70" s="15"/>
      <c r="AC70" s="15"/>
      <c r="AD70" s="15"/>
      <c r="AE70" s="15"/>
      <c r="AF70" s="15"/>
    </row>
    <row r="71" spans="1:32" ht="13.5" customHeight="1">
      <c r="A71" s="9">
        <v>5</v>
      </c>
      <c r="B71" s="107">
        <v>45145</v>
      </c>
      <c r="C71" s="5" t="s">
        <v>1681</v>
      </c>
      <c r="D71" s="116" t="s">
        <v>1145</v>
      </c>
      <c r="E71" s="5" t="s">
        <v>1207</v>
      </c>
      <c r="F71" s="5" t="s">
        <v>1208</v>
      </c>
      <c r="G71" s="5"/>
      <c r="H71" s="9"/>
      <c r="I71" s="14" t="s">
        <v>1148</v>
      </c>
      <c r="J71" s="14" t="s">
        <v>1122</v>
      </c>
      <c r="K71" s="14" t="s">
        <v>1105</v>
      </c>
      <c r="L71" s="14"/>
      <c r="M71" s="9"/>
      <c r="N71" s="14"/>
      <c r="O71" s="15"/>
      <c r="P71" s="15"/>
      <c r="Q71" s="15"/>
      <c r="R71" s="15"/>
      <c r="S71" s="15"/>
      <c r="T71" s="15"/>
      <c r="U71" s="15"/>
      <c r="V71" s="15"/>
      <c r="W71" s="15"/>
      <c r="X71" s="15"/>
      <c r="Y71" s="15"/>
      <c r="Z71" s="15"/>
      <c r="AA71" s="15"/>
      <c r="AB71" s="15"/>
      <c r="AC71" s="15"/>
      <c r="AD71" s="15"/>
      <c r="AE71" s="15"/>
      <c r="AF71" s="15"/>
    </row>
    <row r="72" spans="1:32" ht="13.5" customHeight="1">
      <c r="A72" s="9">
        <v>1</v>
      </c>
      <c r="B72" s="107">
        <v>45145</v>
      </c>
      <c r="C72" s="5" t="s">
        <v>1681</v>
      </c>
      <c r="D72" s="116" t="s">
        <v>1145</v>
      </c>
      <c r="E72" s="5" t="s">
        <v>1321</v>
      </c>
      <c r="F72" s="5" t="s">
        <v>1074</v>
      </c>
      <c r="G72" s="5"/>
      <c r="H72" s="9"/>
      <c r="I72" s="14" t="s">
        <v>1114</v>
      </c>
      <c r="J72" s="14" t="s">
        <v>1071</v>
      </c>
      <c r="K72" s="14" t="s">
        <v>1105</v>
      </c>
      <c r="L72" s="14" t="s">
        <v>1121</v>
      </c>
      <c r="M72" s="9"/>
      <c r="N72" s="14" t="s">
        <v>1185</v>
      </c>
      <c r="O72" s="15"/>
      <c r="P72" s="15"/>
      <c r="Q72" s="15"/>
      <c r="R72" s="15"/>
      <c r="S72" s="15"/>
      <c r="T72" s="15"/>
      <c r="U72" s="15"/>
      <c r="V72" s="15"/>
      <c r="W72" s="15"/>
      <c r="X72" s="15"/>
      <c r="Y72" s="15"/>
      <c r="Z72" s="15"/>
      <c r="AA72" s="15"/>
      <c r="AB72" s="15"/>
      <c r="AC72" s="15"/>
      <c r="AD72" s="15"/>
      <c r="AE72" s="15"/>
      <c r="AF72" s="15"/>
    </row>
    <row r="73" spans="1:32" ht="13.5" customHeight="1">
      <c r="A73" s="9">
        <v>1</v>
      </c>
      <c r="B73" s="107">
        <v>45145</v>
      </c>
      <c r="C73" s="5" t="s">
        <v>1681</v>
      </c>
      <c r="D73" s="116" t="s">
        <v>1145</v>
      </c>
      <c r="E73" s="5" t="s">
        <v>1321</v>
      </c>
      <c r="F73" s="5" t="s">
        <v>1074</v>
      </c>
      <c r="G73" s="5"/>
      <c r="H73" s="9"/>
      <c r="I73" s="14" t="s">
        <v>1114</v>
      </c>
      <c r="J73" s="14" t="s">
        <v>1071</v>
      </c>
      <c r="K73" s="14" t="s">
        <v>1105</v>
      </c>
      <c r="L73" s="14" t="s">
        <v>1121</v>
      </c>
      <c r="M73" s="9"/>
      <c r="N73" s="14"/>
      <c r="O73" s="15"/>
      <c r="P73" s="15"/>
      <c r="Q73" s="15"/>
      <c r="R73" s="15"/>
      <c r="S73" s="15"/>
      <c r="T73" s="15"/>
      <c r="U73" s="15"/>
      <c r="V73" s="15"/>
      <c r="W73" s="15"/>
      <c r="X73" s="15"/>
      <c r="Y73" s="15"/>
      <c r="Z73" s="15"/>
      <c r="AA73" s="15"/>
      <c r="AB73" s="15"/>
      <c r="AC73" s="15"/>
      <c r="AD73" s="15"/>
      <c r="AE73" s="15"/>
      <c r="AF73" s="15"/>
    </row>
    <row r="74" spans="1:32" ht="13.5" customHeight="1">
      <c r="A74" s="9">
        <v>1</v>
      </c>
      <c r="B74" s="107">
        <v>45145</v>
      </c>
      <c r="C74" s="5" t="s">
        <v>1681</v>
      </c>
      <c r="D74" s="116" t="s">
        <v>1145</v>
      </c>
      <c r="E74" s="5" t="s">
        <v>1321</v>
      </c>
      <c r="F74" s="5" t="s">
        <v>1074</v>
      </c>
      <c r="G74" s="5"/>
      <c r="H74" s="9"/>
      <c r="I74" s="14" t="s">
        <v>1148</v>
      </c>
      <c r="J74" s="14" t="s">
        <v>1071</v>
      </c>
      <c r="K74" s="14" t="s">
        <v>1105</v>
      </c>
      <c r="L74" s="14" t="s">
        <v>1121</v>
      </c>
      <c r="M74" s="9"/>
      <c r="N74" s="14"/>
      <c r="O74" s="15"/>
      <c r="P74" s="15"/>
      <c r="Q74" s="15"/>
      <c r="R74" s="15"/>
      <c r="S74" s="15"/>
      <c r="T74" s="15"/>
      <c r="U74" s="15"/>
      <c r="V74" s="15"/>
      <c r="W74" s="15"/>
      <c r="X74" s="15"/>
      <c r="Y74" s="15"/>
      <c r="Z74" s="15"/>
      <c r="AA74" s="15"/>
      <c r="AB74" s="15"/>
      <c r="AC74" s="15"/>
      <c r="AD74" s="15"/>
      <c r="AE74" s="15"/>
      <c r="AF74" s="15"/>
    </row>
    <row r="75" spans="1:32" ht="13.5" customHeight="1">
      <c r="A75" s="9">
        <v>2</v>
      </c>
      <c r="B75" s="107">
        <v>45145</v>
      </c>
      <c r="C75" s="5" t="s">
        <v>1681</v>
      </c>
      <c r="D75" s="116" t="s">
        <v>1145</v>
      </c>
      <c r="E75" s="5" t="s">
        <v>1405</v>
      </c>
      <c r="F75" s="5" t="s">
        <v>1406</v>
      </c>
      <c r="G75" s="5"/>
      <c r="H75" s="9"/>
      <c r="I75" s="14" t="s">
        <v>1148</v>
      </c>
      <c r="J75" s="14" t="s">
        <v>1122</v>
      </c>
      <c r="K75" s="14" t="s">
        <v>1105</v>
      </c>
      <c r="L75" s="14"/>
      <c r="M75" s="9"/>
      <c r="N75" s="14"/>
      <c r="O75" s="15"/>
      <c r="P75" s="15"/>
      <c r="Q75" s="15"/>
      <c r="R75" s="15"/>
      <c r="S75" s="15"/>
      <c r="T75" s="15"/>
      <c r="U75" s="15"/>
      <c r="V75" s="15"/>
      <c r="W75" s="15"/>
      <c r="X75" s="15"/>
      <c r="Y75" s="15"/>
      <c r="Z75" s="15"/>
      <c r="AA75" s="15"/>
      <c r="AB75" s="15"/>
      <c r="AC75" s="15"/>
      <c r="AD75" s="15"/>
      <c r="AE75" s="15"/>
      <c r="AF75" s="15"/>
    </row>
    <row r="76" spans="1:32" ht="13.5" customHeight="1">
      <c r="A76" s="9">
        <v>3</v>
      </c>
      <c r="B76" s="107">
        <v>45145</v>
      </c>
      <c r="C76" s="5" t="s">
        <v>1681</v>
      </c>
      <c r="D76" s="116" t="s">
        <v>1145</v>
      </c>
      <c r="E76" s="5" t="s">
        <v>1385</v>
      </c>
      <c r="F76" s="5" t="s">
        <v>1386</v>
      </c>
      <c r="G76" s="5"/>
      <c r="H76" s="9"/>
      <c r="I76" s="14" t="s">
        <v>1114</v>
      </c>
      <c r="J76" s="14" t="s">
        <v>1071</v>
      </c>
      <c r="K76" s="14" t="s">
        <v>1105</v>
      </c>
      <c r="L76" s="14"/>
      <c r="M76" s="9"/>
      <c r="N76" s="14"/>
      <c r="O76" s="15"/>
      <c r="P76" s="15"/>
      <c r="Q76" s="15"/>
      <c r="R76" s="15"/>
      <c r="S76" s="15"/>
      <c r="T76" s="15"/>
      <c r="U76" s="15"/>
      <c r="V76" s="15"/>
      <c r="W76" s="15"/>
      <c r="X76" s="15"/>
      <c r="Y76" s="15"/>
      <c r="Z76" s="15"/>
      <c r="AA76" s="15"/>
      <c r="AB76" s="15"/>
      <c r="AC76" s="15"/>
      <c r="AD76" s="15"/>
      <c r="AE76" s="15"/>
      <c r="AF76" s="15"/>
    </row>
    <row r="77" spans="1:32" ht="13.5" customHeight="1">
      <c r="A77" s="9">
        <v>3</v>
      </c>
      <c r="B77" s="107">
        <v>45145</v>
      </c>
      <c r="C77" s="5" t="s">
        <v>1681</v>
      </c>
      <c r="D77" s="116" t="s">
        <v>1145</v>
      </c>
      <c r="E77" s="5" t="s">
        <v>1315</v>
      </c>
      <c r="F77" s="5" t="s">
        <v>1316</v>
      </c>
      <c r="G77" s="5"/>
      <c r="H77" s="9">
        <v>19</v>
      </c>
      <c r="I77" s="14" t="s">
        <v>1114</v>
      </c>
      <c r="J77" s="14" t="s">
        <v>1071</v>
      </c>
      <c r="K77" s="14" t="s">
        <v>1105</v>
      </c>
      <c r="L77" s="14" t="s">
        <v>1143</v>
      </c>
      <c r="M77" s="9" t="s">
        <v>1128</v>
      </c>
      <c r="N77" s="14" t="s">
        <v>1181</v>
      </c>
      <c r="O77" s="15"/>
      <c r="P77" s="15"/>
      <c r="Q77" s="15"/>
      <c r="R77" s="15"/>
      <c r="S77" s="15"/>
      <c r="T77" s="15"/>
      <c r="U77" s="15"/>
      <c r="V77" s="15"/>
      <c r="W77" s="15"/>
      <c r="X77" s="15"/>
      <c r="Y77" s="15"/>
      <c r="Z77" s="15"/>
      <c r="AA77" s="15"/>
      <c r="AB77" s="15"/>
      <c r="AC77" s="15"/>
      <c r="AD77" s="15"/>
      <c r="AE77" s="15"/>
      <c r="AF77" s="15"/>
    </row>
    <row r="78" spans="1:32" ht="13.5" customHeight="1">
      <c r="A78" s="9">
        <v>5</v>
      </c>
      <c r="B78" s="107">
        <v>45145</v>
      </c>
      <c r="C78" s="5" t="s">
        <v>1681</v>
      </c>
      <c r="D78" s="116" t="s">
        <v>1145</v>
      </c>
      <c r="E78" s="5" t="s">
        <v>1474</v>
      </c>
      <c r="F78" s="5" t="s">
        <v>1282</v>
      </c>
      <c r="G78" s="5" t="s">
        <v>276</v>
      </c>
      <c r="H78" s="9">
        <v>27</v>
      </c>
      <c r="I78" s="14" t="s">
        <v>1114</v>
      </c>
      <c r="J78" s="14" t="s">
        <v>1071</v>
      </c>
      <c r="K78" s="14" t="s">
        <v>1105</v>
      </c>
      <c r="L78" s="14" t="s">
        <v>1127</v>
      </c>
      <c r="M78" s="9" t="s">
        <v>1128</v>
      </c>
      <c r="N78" s="14" t="s">
        <v>1129</v>
      </c>
      <c r="O78" s="15"/>
      <c r="P78" s="15"/>
      <c r="Q78" s="15"/>
      <c r="R78" s="15"/>
      <c r="S78" s="15"/>
      <c r="T78" s="15"/>
      <c r="U78" s="15"/>
      <c r="V78" s="15"/>
      <c r="W78" s="15"/>
      <c r="X78" s="15"/>
      <c r="Y78" s="15"/>
      <c r="Z78" s="15"/>
      <c r="AA78" s="15"/>
      <c r="AB78" s="15"/>
      <c r="AC78" s="15"/>
      <c r="AD78" s="15"/>
      <c r="AE78" s="15"/>
      <c r="AF78" s="15"/>
    </row>
    <row r="79" spans="1:32">
      <c r="A79" s="111" t="s">
        <v>1077</v>
      </c>
      <c r="B79" s="112" t="s">
        <v>1078</v>
      </c>
      <c r="C79" s="113" t="s">
        <v>1079</v>
      </c>
      <c r="D79" s="114" t="s">
        <v>1080</v>
      </c>
      <c r="E79" s="131" t="s">
        <v>1686</v>
      </c>
      <c r="F79" s="113" t="s">
        <v>1081</v>
      </c>
      <c r="G79" s="113" t="s">
        <v>1813</v>
      </c>
      <c r="H79" s="115" t="s">
        <v>1082</v>
      </c>
      <c r="I79" s="114" t="s">
        <v>1083</v>
      </c>
      <c r="J79" s="114" t="s">
        <v>1084</v>
      </c>
      <c r="K79" s="114" t="s">
        <v>1085</v>
      </c>
      <c r="L79" s="114" t="s">
        <v>1680</v>
      </c>
      <c r="M79" s="114" t="s">
        <v>1086</v>
      </c>
      <c r="N79" s="114" t="s">
        <v>1087</v>
      </c>
      <c r="O79" s="13"/>
      <c r="P79" s="13"/>
      <c r="Q79" s="13"/>
      <c r="R79" s="13"/>
      <c r="S79" s="13"/>
      <c r="T79" s="13"/>
      <c r="U79" s="13"/>
      <c r="V79" s="13"/>
      <c r="W79" s="13"/>
      <c r="X79" s="13"/>
      <c r="Y79" s="13"/>
      <c r="Z79" s="13"/>
      <c r="AA79" s="13"/>
      <c r="AB79" s="13"/>
      <c r="AC79" s="13"/>
    </row>
    <row r="80" spans="1:32" ht="13.5" customHeight="1">
      <c r="A80" s="9">
        <v>5</v>
      </c>
      <c r="B80" s="107">
        <v>45146</v>
      </c>
      <c r="C80" s="5" t="s">
        <v>1681</v>
      </c>
      <c r="D80" s="116" t="s">
        <v>1145</v>
      </c>
      <c r="E80" s="5" t="s">
        <v>1245</v>
      </c>
      <c r="F80" s="5" t="s">
        <v>1246</v>
      </c>
      <c r="G80" s="5"/>
      <c r="H80" s="9"/>
      <c r="I80" s="14" t="s">
        <v>1148</v>
      </c>
      <c r="J80" s="14" t="s">
        <v>1122</v>
      </c>
      <c r="K80" s="14" t="s">
        <v>1105</v>
      </c>
      <c r="L80" s="14"/>
      <c r="M80" s="9"/>
      <c r="N80" s="14"/>
      <c r="O80" s="15"/>
      <c r="P80" s="15"/>
      <c r="Q80" s="15"/>
      <c r="R80" s="15"/>
      <c r="S80" s="15"/>
      <c r="T80" s="15"/>
      <c r="U80" s="15"/>
      <c r="V80" s="15"/>
      <c r="W80" s="15"/>
      <c r="X80" s="15"/>
      <c r="Y80" s="15"/>
      <c r="Z80" s="15"/>
      <c r="AA80" s="15"/>
      <c r="AB80" s="15"/>
      <c r="AC80" s="15"/>
      <c r="AD80" s="15"/>
      <c r="AE80" s="15"/>
      <c r="AF80" s="15"/>
    </row>
    <row r="81" spans="1:32">
      <c r="A81" s="111" t="s">
        <v>1077</v>
      </c>
      <c r="B81" s="112" t="s">
        <v>1078</v>
      </c>
      <c r="C81" s="113" t="s">
        <v>1079</v>
      </c>
      <c r="D81" s="114" t="s">
        <v>1080</v>
      </c>
      <c r="E81" s="131" t="s">
        <v>1686</v>
      </c>
      <c r="F81" s="113" t="s">
        <v>1081</v>
      </c>
      <c r="G81" s="113" t="s">
        <v>1813</v>
      </c>
      <c r="H81" s="115" t="s">
        <v>1082</v>
      </c>
      <c r="I81" s="114" t="s">
        <v>1083</v>
      </c>
      <c r="J81" s="114" t="s">
        <v>1084</v>
      </c>
      <c r="K81" s="114" t="s">
        <v>1085</v>
      </c>
      <c r="L81" s="114" t="s">
        <v>1680</v>
      </c>
      <c r="M81" s="114" t="s">
        <v>1086</v>
      </c>
      <c r="N81" s="114" t="s">
        <v>1087</v>
      </c>
      <c r="O81" s="13"/>
      <c r="P81" s="13"/>
      <c r="Q81" s="13"/>
      <c r="R81" s="13"/>
      <c r="S81" s="13"/>
      <c r="T81" s="13"/>
      <c r="U81" s="13"/>
      <c r="V81" s="13"/>
      <c r="W81" s="13"/>
      <c r="X81" s="13"/>
      <c r="Y81" s="13"/>
      <c r="Z81" s="13"/>
      <c r="AA81" s="13"/>
      <c r="AB81" s="13"/>
      <c r="AC81" s="13"/>
    </row>
    <row r="82" spans="1:32" ht="13.5" customHeight="1">
      <c r="A82" s="9">
        <v>1</v>
      </c>
      <c r="B82" s="107">
        <v>45147</v>
      </c>
      <c r="C82" s="5" t="s">
        <v>1681</v>
      </c>
      <c r="D82" s="116" t="s">
        <v>1145</v>
      </c>
      <c r="E82" s="5" t="s">
        <v>1112</v>
      </c>
      <c r="F82" s="5" t="s">
        <v>1113</v>
      </c>
      <c r="G82" s="5" t="s">
        <v>7</v>
      </c>
      <c r="H82" s="9">
        <v>5</v>
      </c>
      <c r="I82" s="14" t="s">
        <v>1114</v>
      </c>
      <c r="J82" s="14" t="s">
        <v>1071</v>
      </c>
      <c r="K82" s="14" t="s">
        <v>1105</v>
      </c>
      <c r="L82" s="14" t="s">
        <v>1090</v>
      </c>
      <c r="M82" s="9"/>
      <c r="N82" s="14"/>
      <c r="O82" s="15"/>
      <c r="P82" s="15"/>
      <c r="Q82" s="15"/>
      <c r="R82" s="15"/>
      <c r="S82" s="15"/>
      <c r="T82" s="15"/>
      <c r="U82" s="15"/>
      <c r="V82" s="15"/>
      <c r="W82" s="15"/>
      <c r="X82" s="15"/>
      <c r="Y82" s="15"/>
      <c r="Z82" s="15"/>
      <c r="AA82" s="15"/>
      <c r="AB82" s="15"/>
      <c r="AC82" s="15"/>
      <c r="AD82" s="15"/>
      <c r="AE82" s="15"/>
      <c r="AF82" s="15"/>
    </row>
    <row r="83" spans="1:32" ht="13.5" customHeight="1">
      <c r="A83" s="9">
        <v>2</v>
      </c>
      <c r="B83" s="107">
        <v>45147</v>
      </c>
      <c r="C83" s="5" t="s">
        <v>1681</v>
      </c>
      <c r="D83" s="116" t="s">
        <v>1145</v>
      </c>
      <c r="E83" s="5" t="s">
        <v>1283</v>
      </c>
      <c r="F83" s="5" t="s">
        <v>1284</v>
      </c>
      <c r="G83" s="5"/>
      <c r="H83" s="9"/>
      <c r="I83" s="14" t="s">
        <v>1148</v>
      </c>
      <c r="J83" s="14" t="s">
        <v>1122</v>
      </c>
      <c r="K83" s="14" t="s">
        <v>1105</v>
      </c>
      <c r="L83" s="14" t="s">
        <v>1127</v>
      </c>
      <c r="M83" s="9"/>
      <c r="N83" s="14"/>
      <c r="O83" s="15"/>
      <c r="P83" s="15"/>
      <c r="Q83" s="15"/>
      <c r="R83" s="15"/>
      <c r="S83" s="15"/>
      <c r="T83" s="15"/>
      <c r="U83" s="15"/>
      <c r="V83" s="15"/>
      <c r="W83" s="15"/>
      <c r="X83" s="15"/>
      <c r="Y83" s="15"/>
      <c r="Z83" s="15"/>
      <c r="AA83" s="15"/>
      <c r="AB83" s="15"/>
      <c r="AC83" s="15"/>
      <c r="AD83" s="15"/>
      <c r="AE83" s="15"/>
      <c r="AF83" s="15"/>
    </row>
    <row r="84" spans="1:32" ht="13.5" customHeight="1">
      <c r="A84" s="9">
        <v>5</v>
      </c>
      <c r="B84" s="107">
        <v>45147</v>
      </c>
      <c r="C84" s="5" t="s">
        <v>1681</v>
      </c>
      <c r="D84" s="116" t="s">
        <v>1145</v>
      </c>
      <c r="E84" s="5" t="s">
        <v>1435</v>
      </c>
      <c r="F84" s="5" t="s">
        <v>1563</v>
      </c>
      <c r="G84" s="5"/>
      <c r="H84" s="9"/>
      <c r="I84" s="14" t="s">
        <v>1148</v>
      </c>
      <c r="J84" s="14" t="s">
        <v>1122</v>
      </c>
      <c r="K84" s="14" t="s">
        <v>1105</v>
      </c>
      <c r="L84" s="14"/>
      <c r="M84" s="9"/>
      <c r="N84" s="14"/>
      <c r="O84" s="15"/>
      <c r="P84" s="15"/>
      <c r="Q84" s="15"/>
      <c r="R84" s="15"/>
      <c r="S84" s="15"/>
      <c r="T84" s="15"/>
      <c r="U84" s="15"/>
      <c r="V84" s="15"/>
      <c r="W84" s="15"/>
      <c r="X84" s="15"/>
      <c r="Y84" s="15"/>
      <c r="Z84" s="15"/>
      <c r="AA84" s="15"/>
      <c r="AB84" s="15"/>
      <c r="AC84" s="15"/>
      <c r="AD84" s="15"/>
      <c r="AE84" s="15"/>
      <c r="AF84" s="15"/>
    </row>
    <row r="85" spans="1:32" ht="13.5" customHeight="1">
      <c r="A85" s="9">
        <v>1</v>
      </c>
      <c r="B85" s="107">
        <v>45147</v>
      </c>
      <c r="C85" s="5" t="s">
        <v>1681</v>
      </c>
      <c r="D85" s="116" t="s">
        <v>1145</v>
      </c>
      <c r="E85" s="5" t="s">
        <v>1231</v>
      </c>
      <c r="F85" s="5" t="s">
        <v>1232</v>
      </c>
      <c r="G85" s="5" t="s">
        <v>901</v>
      </c>
      <c r="H85" s="9">
        <v>21</v>
      </c>
      <c r="I85" s="14" t="s">
        <v>1114</v>
      </c>
      <c r="J85" s="14" t="s">
        <v>1071</v>
      </c>
      <c r="K85" s="14" t="s">
        <v>1105</v>
      </c>
      <c r="L85" s="14" t="s">
        <v>1127</v>
      </c>
      <c r="M85" s="9" t="s">
        <v>1128</v>
      </c>
      <c r="N85" s="14" t="s">
        <v>1181</v>
      </c>
      <c r="O85" s="15"/>
      <c r="P85" s="15"/>
      <c r="Q85" s="15"/>
      <c r="R85" s="15"/>
      <c r="S85" s="15"/>
      <c r="T85" s="15"/>
      <c r="U85" s="15"/>
      <c r="V85" s="15"/>
      <c r="W85" s="15"/>
      <c r="X85" s="15"/>
      <c r="Y85" s="15"/>
      <c r="Z85" s="15"/>
      <c r="AA85" s="15"/>
      <c r="AB85" s="15"/>
      <c r="AC85" s="15"/>
      <c r="AD85" s="15"/>
      <c r="AE85" s="15"/>
      <c r="AF85" s="15"/>
    </row>
    <row r="86" spans="1:32" ht="13.5" customHeight="1">
      <c r="A86" s="9">
        <v>2</v>
      </c>
      <c r="B86" s="107">
        <v>45147</v>
      </c>
      <c r="C86" s="5" t="s">
        <v>1681</v>
      </c>
      <c r="D86" s="116" t="s">
        <v>1145</v>
      </c>
      <c r="E86" s="5" t="s">
        <v>1343</v>
      </c>
      <c r="F86" s="5" t="s">
        <v>1344</v>
      </c>
      <c r="G86" s="5"/>
      <c r="H86" s="9">
        <v>201</v>
      </c>
      <c r="I86" s="14" t="s">
        <v>1114</v>
      </c>
      <c r="J86" s="14" t="s">
        <v>1071</v>
      </c>
      <c r="K86" s="14" t="s">
        <v>1105</v>
      </c>
      <c r="L86" s="14" t="s">
        <v>1172</v>
      </c>
      <c r="M86" s="9"/>
      <c r="N86" s="14" t="s">
        <v>1185</v>
      </c>
      <c r="O86" s="24"/>
      <c r="P86" s="24"/>
      <c r="Q86" s="24"/>
      <c r="R86" s="24"/>
      <c r="S86" s="24"/>
      <c r="T86" s="24"/>
      <c r="U86" s="24"/>
      <c r="V86" s="24"/>
      <c r="W86" s="24"/>
      <c r="X86" s="24"/>
      <c r="Y86" s="24"/>
      <c r="Z86" s="24"/>
      <c r="AA86" s="24"/>
      <c r="AB86" s="24"/>
      <c r="AC86" s="24"/>
      <c r="AD86" s="24"/>
      <c r="AE86" s="24"/>
      <c r="AF86" s="24"/>
    </row>
    <row r="87" spans="1:32" ht="13.5" customHeight="1">
      <c r="A87" s="9">
        <v>2</v>
      </c>
      <c r="B87" s="107">
        <v>45147</v>
      </c>
      <c r="C87" s="5" t="s">
        <v>1681</v>
      </c>
      <c r="D87" s="116" t="s">
        <v>1145</v>
      </c>
      <c r="E87" s="5" t="s">
        <v>1345</v>
      </c>
      <c r="F87" s="5" t="s">
        <v>1346</v>
      </c>
      <c r="G87" s="5" t="s">
        <v>276</v>
      </c>
      <c r="H87" s="9">
        <v>5</v>
      </c>
      <c r="I87" s="14" t="s">
        <v>1114</v>
      </c>
      <c r="J87" s="14" t="s">
        <v>1071</v>
      </c>
      <c r="K87" s="14" t="s">
        <v>1105</v>
      </c>
      <c r="L87" s="14" t="s">
        <v>1108</v>
      </c>
      <c r="M87" s="9" t="s">
        <v>1128</v>
      </c>
      <c r="N87" s="14"/>
      <c r="O87" s="15"/>
      <c r="P87" s="15"/>
      <c r="Q87" s="15"/>
      <c r="R87" s="15"/>
      <c r="S87" s="15"/>
      <c r="T87" s="15"/>
      <c r="U87" s="15"/>
      <c r="V87" s="15"/>
      <c r="W87" s="15"/>
      <c r="X87" s="15"/>
      <c r="Y87" s="15"/>
      <c r="Z87" s="15"/>
      <c r="AA87" s="15"/>
      <c r="AB87" s="15"/>
      <c r="AC87" s="15"/>
      <c r="AD87" s="15"/>
      <c r="AE87" s="15"/>
      <c r="AF87" s="15"/>
    </row>
    <row r="88" spans="1:32">
      <c r="A88" s="111" t="s">
        <v>1077</v>
      </c>
      <c r="B88" s="112" t="s">
        <v>1078</v>
      </c>
      <c r="C88" s="113" t="s">
        <v>1079</v>
      </c>
      <c r="D88" s="114" t="s">
        <v>1080</v>
      </c>
      <c r="E88" s="131" t="s">
        <v>1686</v>
      </c>
      <c r="F88" s="113" t="s">
        <v>1081</v>
      </c>
      <c r="G88" s="113" t="s">
        <v>1813</v>
      </c>
      <c r="H88" s="115" t="s">
        <v>1082</v>
      </c>
      <c r="I88" s="114" t="s">
        <v>1083</v>
      </c>
      <c r="J88" s="114" t="s">
        <v>1084</v>
      </c>
      <c r="K88" s="114" t="s">
        <v>1085</v>
      </c>
      <c r="L88" s="114" t="s">
        <v>1680</v>
      </c>
      <c r="M88" s="114" t="s">
        <v>1086</v>
      </c>
      <c r="N88" s="114" t="s">
        <v>1087</v>
      </c>
      <c r="O88" s="13"/>
      <c r="P88" s="13"/>
      <c r="Q88" s="13"/>
      <c r="R88" s="13"/>
      <c r="S88" s="13"/>
      <c r="T88" s="13"/>
      <c r="U88" s="13"/>
      <c r="V88" s="13"/>
      <c r="W88" s="13"/>
      <c r="X88" s="13"/>
      <c r="Y88" s="13"/>
      <c r="Z88" s="13"/>
      <c r="AA88" s="13"/>
      <c r="AB88" s="13"/>
      <c r="AC88" s="13"/>
    </row>
    <row r="89" spans="1:32" ht="13.5" customHeight="1">
      <c r="A89" s="9">
        <v>5</v>
      </c>
      <c r="B89" s="107">
        <v>45148</v>
      </c>
      <c r="C89" s="5" t="s">
        <v>1681</v>
      </c>
      <c r="D89" s="116" t="s">
        <v>1145</v>
      </c>
      <c r="E89" s="5" t="s">
        <v>1271</v>
      </c>
      <c r="F89" s="5" t="s">
        <v>1272</v>
      </c>
      <c r="G89" s="5"/>
      <c r="H89" s="9"/>
      <c r="I89" s="14" t="s">
        <v>1148</v>
      </c>
      <c r="J89" s="14" t="s">
        <v>1122</v>
      </c>
      <c r="K89" s="14" t="s">
        <v>1105</v>
      </c>
      <c r="L89" s="14"/>
      <c r="M89" s="9"/>
      <c r="N89" s="14"/>
      <c r="O89" s="15"/>
      <c r="P89" s="15"/>
      <c r="Q89" s="15"/>
      <c r="R89" s="15"/>
      <c r="S89" s="15"/>
      <c r="T89" s="15"/>
      <c r="U89" s="15"/>
      <c r="V89" s="15"/>
      <c r="W89" s="15"/>
      <c r="X89" s="15"/>
      <c r="Y89" s="15"/>
      <c r="Z89" s="15"/>
      <c r="AA89" s="15"/>
      <c r="AB89" s="15"/>
      <c r="AC89" s="15"/>
      <c r="AD89" s="15"/>
      <c r="AE89" s="15"/>
      <c r="AF89" s="15"/>
    </row>
    <row r="90" spans="1:32" ht="13.5" customHeight="1">
      <c r="A90" s="9">
        <v>3</v>
      </c>
      <c r="B90" s="107">
        <v>45148</v>
      </c>
      <c r="C90" s="5" t="s">
        <v>1681</v>
      </c>
      <c r="D90" s="116" t="s">
        <v>1145</v>
      </c>
      <c r="E90" s="5" t="s">
        <v>1309</v>
      </c>
      <c r="F90" s="5" t="s">
        <v>1072</v>
      </c>
      <c r="G90" s="5"/>
      <c r="H90" s="9"/>
      <c r="I90" s="14" t="s">
        <v>1148</v>
      </c>
      <c r="J90" s="14" t="s">
        <v>1071</v>
      </c>
      <c r="K90" s="14" t="s">
        <v>1105</v>
      </c>
      <c r="L90" s="14" t="s">
        <v>1143</v>
      </c>
      <c r="M90" s="9"/>
      <c r="N90" s="14"/>
      <c r="O90" s="15"/>
      <c r="P90" s="15"/>
      <c r="Q90" s="15"/>
      <c r="R90" s="15"/>
      <c r="S90" s="15"/>
      <c r="T90" s="15"/>
      <c r="U90" s="15"/>
      <c r="V90" s="15"/>
      <c r="W90" s="15"/>
      <c r="X90" s="15"/>
      <c r="Y90" s="15"/>
      <c r="Z90" s="15"/>
      <c r="AA90" s="15"/>
      <c r="AB90" s="15"/>
      <c r="AC90" s="15"/>
      <c r="AD90" s="15"/>
      <c r="AE90" s="15"/>
      <c r="AF90" s="15"/>
    </row>
    <row r="91" spans="1:32" ht="13.5" customHeight="1">
      <c r="A91" s="9">
        <v>3</v>
      </c>
      <c r="B91" s="107">
        <v>45148</v>
      </c>
      <c r="C91" s="5" t="s">
        <v>1681</v>
      </c>
      <c r="D91" s="116" t="s">
        <v>1145</v>
      </c>
      <c r="E91" s="5" t="s">
        <v>1309</v>
      </c>
      <c r="F91" s="5" t="s">
        <v>1072</v>
      </c>
      <c r="G91" s="5"/>
      <c r="H91" s="9"/>
      <c r="I91" s="14" t="s">
        <v>1114</v>
      </c>
      <c r="J91" s="14" t="s">
        <v>1071</v>
      </c>
      <c r="K91" s="14" t="s">
        <v>1105</v>
      </c>
      <c r="L91" s="14" t="s">
        <v>1108</v>
      </c>
      <c r="M91" s="9"/>
      <c r="N91" s="14" t="s">
        <v>1166</v>
      </c>
      <c r="O91" s="15"/>
      <c r="P91" s="15"/>
      <c r="Q91" s="15"/>
      <c r="R91" s="15"/>
      <c r="S91" s="15"/>
      <c r="T91" s="15"/>
      <c r="U91" s="15"/>
      <c r="V91" s="15"/>
      <c r="W91" s="15"/>
      <c r="X91" s="15"/>
      <c r="Y91" s="15"/>
      <c r="Z91" s="15"/>
      <c r="AA91" s="15"/>
      <c r="AB91" s="15"/>
      <c r="AC91" s="15"/>
      <c r="AD91" s="15"/>
      <c r="AE91" s="15"/>
      <c r="AF91" s="15"/>
    </row>
    <row r="92" spans="1:32">
      <c r="A92" s="111" t="s">
        <v>1077</v>
      </c>
      <c r="B92" s="112" t="s">
        <v>1078</v>
      </c>
      <c r="C92" s="113" t="s">
        <v>1079</v>
      </c>
      <c r="D92" s="114" t="s">
        <v>1080</v>
      </c>
      <c r="E92" s="131" t="s">
        <v>1686</v>
      </c>
      <c r="F92" s="113" t="s">
        <v>1081</v>
      </c>
      <c r="G92" s="113" t="s">
        <v>1813</v>
      </c>
      <c r="H92" s="115" t="s">
        <v>1082</v>
      </c>
      <c r="I92" s="114" t="s">
        <v>1083</v>
      </c>
      <c r="J92" s="114" t="s">
        <v>1084</v>
      </c>
      <c r="K92" s="114" t="s">
        <v>1085</v>
      </c>
      <c r="L92" s="114" t="s">
        <v>1680</v>
      </c>
      <c r="M92" s="114" t="s">
        <v>1086</v>
      </c>
      <c r="N92" s="114" t="s">
        <v>1087</v>
      </c>
      <c r="O92" s="13"/>
      <c r="P92" s="13"/>
      <c r="Q92" s="13"/>
      <c r="R92" s="13"/>
      <c r="S92" s="13"/>
      <c r="T92" s="13"/>
      <c r="U92" s="13"/>
      <c r="V92" s="13"/>
      <c r="W92" s="13"/>
      <c r="X92" s="13"/>
      <c r="Y92" s="13"/>
      <c r="Z92" s="13"/>
      <c r="AA92" s="13"/>
      <c r="AB92" s="13"/>
      <c r="AC92" s="13"/>
    </row>
    <row r="93" spans="1:32" ht="13.5" customHeight="1">
      <c r="A93" s="9">
        <v>1</v>
      </c>
      <c r="B93" s="107">
        <v>45149</v>
      </c>
      <c r="C93" s="5" t="s">
        <v>1681</v>
      </c>
      <c r="D93" s="116" t="s">
        <v>1145</v>
      </c>
      <c r="E93" s="5" t="s">
        <v>1279</v>
      </c>
      <c r="F93" s="5" t="s">
        <v>1280</v>
      </c>
      <c r="G93" s="5"/>
      <c r="H93" s="9"/>
      <c r="I93" s="14" t="s">
        <v>1114</v>
      </c>
      <c r="J93" s="14" t="s">
        <v>1071</v>
      </c>
      <c r="K93" s="14" t="s">
        <v>1105</v>
      </c>
      <c r="L93" s="14" t="s">
        <v>1127</v>
      </c>
      <c r="M93" s="9" t="s">
        <v>1128</v>
      </c>
      <c r="N93" s="14" t="s">
        <v>1181</v>
      </c>
      <c r="O93" s="15"/>
      <c r="P93" s="15"/>
      <c r="Q93" s="15"/>
      <c r="R93" s="15"/>
      <c r="S93" s="15"/>
      <c r="T93" s="15"/>
      <c r="U93" s="15"/>
      <c r="V93" s="15"/>
      <c r="W93" s="15"/>
      <c r="X93" s="15"/>
      <c r="Y93" s="15"/>
      <c r="Z93" s="15"/>
      <c r="AA93" s="15"/>
      <c r="AB93" s="15"/>
      <c r="AC93" s="15"/>
      <c r="AD93" s="15"/>
      <c r="AE93" s="15"/>
      <c r="AF93" s="15"/>
    </row>
    <row r="94" spans="1:32" ht="13.5" customHeight="1">
      <c r="A94" s="9">
        <v>2</v>
      </c>
      <c r="B94" s="107">
        <v>45149</v>
      </c>
      <c r="C94" s="5" t="s">
        <v>1681</v>
      </c>
      <c r="D94" s="116" t="s">
        <v>1145</v>
      </c>
      <c r="E94" s="5" t="s">
        <v>1146</v>
      </c>
      <c r="F94" s="5" t="s">
        <v>1147</v>
      </c>
      <c r="G94" s="5" t="s">
        <v>322</v>
      </c>
      <c r="H94" s="9">
        <v>27</v>
      </c>
      <c r="I94" s="14" t="s">
        <v>1148</v>
      </c>
      <c r="J94" s="14" t="s">
        <v>1071</v>
      </c>
      <c r="K94" s="14" t="s">
        <v>1105</v>
      </c>
      <c r="L94" s="14" t="s">
        <v>1121</v>
      </c>
      <c r="M94" s="9"/>
      <c r="N94" s="14"/>
      <c r="O94" s="15"/>
      <c r="P94" s="15"/>
      <c r="Q94" s="15"/>
      <c r="R94" s="15"/>
      <c r="S94" s="15"/>
      <c r="T94" s="15"/>
      <c r="U94" s="15"/>
      <c r="V94" s="15"/>
      <c r="W94" s="15"/>
      <c r="X94" s="15"/>
      <c r="Y94" s="15"/>
      <c r="Z94" s="15"/>
      <c r="AA94" s="15"/>
      <c r="AB94" s="15"/>
      <c r="AC94" s="15"/>
      <c r="AD94" s="15"/>
      <c r="AE94" s="15"/>
      <c r="AF94" s="15"/>
    </row>
    <row r="95" spans="1:32" ht="13.5" customHeight="1">
      <c r="A95" s="9">
        <v>3</v>
      </c>
      <c r="B95" s="107">
        <v>45149</v>
      </c>
      <c r="C95" s="5" t="s">
        <v>1681</v>
      </c>
      <c r="D95" s="116" t="s">
        <v>1145</v>
      </c>
      <c r="E95" s="5" t="s">
        <v>1149</v>
      </c>
      <c r="F95" s="5" t="s">
        <v>1150</v>
      </c>
      <c r="G95" s="5" t="s">
        <v>322</v>
      </c>
      <c r="H95" s="9">
        <v>27</v>
      </c>
      <c r="I95" s="14" t="s">
        <v>1114</v>
      </c>
      <c r="J95" s="14" t="s">
        <v>1071</v>
      </c>
      <c r="K95" s="14" t="s">
        <v>1105</v>
      </c>
      <c r="L95" s="14" t="s">
        <v>1121</v>
      </c>
      <c r="M95" s="9"/>
      <c r="N95" s="14"/>
      <c r="O95" s="15"/>
      <c r="P95" s="15"/>
      <c r="Q95" s="15"/>
      <c r="R95" s="15"/>
      <c r="S95" s="15"/>
      <c r="T95" s="15"/>
      <c r="U95" s="15"/>
      <c r="V95" s="15"/>
      <c r="W95" s="15"/>
      <c r="X95" s="15"/>
      <c r="Y95" s="15"/>
      <c r="Z95" s="15"/>
      <c r="AA95" s="15"/>
      <c r="AB95" s="15"/>
      <c r="AC95" s="15"/>
      <c r="AD95" s="15"/>
      <c r="AE95" s="15"/>
      <c r="AF95" s="15"/>
    </row>
    <row r="96" spans="1:32" ht="13.5" customHeight="1">
      <c r="A96" s="9">
        <v>4</v>
      </c>
      <c r="B96" s="107">
        <v>45149</v>
      </c>
      <c r="C96" s="5" t="s">
        <v>1681</v>
      </c>
      <c r="D96" s="116" t="s">
        <v>1145</v>
      </c>
      <c r="E96" s="5" t="s">
        <v>1141</v>
      </c>
      <c r="F96" s="5" t="s">
        <v>1142</v>
      </c>
      <c r="G96" s="5"/>
      <c r="H96" s="9"/>
      <c r="I96" s="14" t="s">
        <v>1114</v>
      </c>
      <c r="J96" s="14" t="s">
        <v>1071</v>
      </c>
      <c r="K96" s="14" t="s">
        <v>1105</v>
      </c>
      <c r="L96" s="14" t="s">
        <v>1143</v>
      </c>
      <c r="M96" s="9" t="s">
        <v>1128</v>
      </c>
      <c r="N96" s="14" t="s">
        <v>1181</v>
      </c>
      <c r="O96" s="15"/>
      <c r="P96" s="15"/>
      <c r="Q96" s="15"/>
      <c r="R96" s="15"/>
      <c r="S96" s="15"/>
      <c r="T96" s="15"/>
      <c r="U96" s="15"/>
      <c r="V96" s="15"/>
      <c r="W96" s="15"/>
      <c r="X96" s="15"/>
      <c r="Y96" s="15"/>
      <c r="Z96" s="15"/>
      <c r="AA96" s="15"/>
      <c r="AB96" s="15"/>
      <c r="AC96" s="15"/>
      <c r="AD96" s="15"/>
      <c r="AE96" s="15"/>
      <c r="AF96" s="15"/>
    </row>
    <row r="97" spans="1:32" ht="13.5" customHeight="1">
      <c r="A97" s="9">
        <v>5</v>
      </c>
      <c r="B97" s="107">
        <v>45149</v>
      </c>
      <c r="C97" s="5" t="s">
        <v>1681</v>
      </c>
      <c r="D97" s="116" t="s">
        <v>1145</v>
      </c>
      <c r="E97" s="5" t="s">
        <v>1312</v>
      </c>
      <c r="F97" s="5" t="s">
        <v>1313</v>
      </c>
      <c r="G97" s="5"/>
      <c r="H97" s="9"/>
      <c r="I97" s="14" t="s">
        <v>1148</v>
      </c>
      <c r="J97" s="14" t="s">
        <v>1122</v>
      </c>
      <c r="K97" s="14" t="s">
        <v>1105</v>
      </c>
      <c r="L97" s="14"/>
      <c r="M97" s="9"/>
      <c r="N97" s="14"/>
      <c r="O97" s="15"/>
      <c r="P97" s="15"/>
      <c r="Q97" s="15"/>
      <c r="R97" s="15"/>
      <c r="S97" s="15"/>
      <c r="T97" s="15"/>
      <c r="U97" s="15"/>
      <c r="V97" s="15"/>
      <c r="W97" s="15"/>
      <c r="X97" s="15"/>
      <c r="Y97" s="15"/>
      <c r="Z97" s="15"/>
      <c r="AA97" s="15"/>
      <c r="AB97" s="15"/>
      <c r="AC97" s="15"/>
      <c r="AD97" s="15"/>
      <c r="AE97" s="15"/>
      <c r="AF97" s="15"/>
    </row>
    <row r="98" spans="1:32" ht="13.5" customHeight="1">
      <c r="A98" s="9">
        <v>5</v>
      </c>
      <c r="B98" s="107">
        <v>45149</v>
      </c>
      <c r="C98" s="5" t="s">
        <v>1681</v>
      </c>
      <c r="D98" s="116" t="s">
        <v>1145</v>
      </c>
      <c r="E98" s="5" t="s">
        <v>1513</v>
      </c>
      <c r="F98" s="5" t="s">
        <v>1230</v>
      </c>
      <c r="G98" s="5"/>
      <c r="H98" s="9">
        <v>88</v>
      </c>
      <c r="I98" s="14" t="s">
        <v>1114</v>
      </c>
      <c r="J98" s="14" t="s">
        <v>1071</v>
      </c>
      <c r="K98" s="14" t="s">
        <v>1105</v>
      </c>
      <c r="L98" s="14" t="s">
        <v>1172</v>
      </c>
      <c r="M98" s="9"/>
      <c r="N98" s="14" t="s">
        <v>1185</v>
      </c>
      <c r="O98" s="15"/>
      <c r="P98" s="15"/>
      <c r="Q98" s="15"/>
      <c r="R98" s="15"/>
      <c r="S98" s="15"/>
      <c r="T98" s="15"/>
      <c r="U98" s="15"/>
      <c r="V98" s="15"/>
      <c r="W98" s="15"/>
      <c r="X98" s="15"/>
      <c r="Y98" s="15"/>
      <c r="Z98" s="15"/>
      <c r="AA98" s="15"/>
      <c r="AB98" s="15"/>
      <c r="AC98" s="15"/>
      <c r="AD98" s="15"/>
      <c r="AE98" s="15"/>
      <c r="AF98" s="15"/>
    </row>
    <row r="99" spans="1:32" ht="13.5" customHeight="1">
      <c r="A99" s="9">
        <v>5</v>
      </c>
      <c r="B99" s="107">
        <v>45149</v>
      </c>
      <c r="C99" s="5" t="s">
        <v>1681</v>
      </c>
      <c r="D99" s="116" t="s">
        <v>1145</v>
      </c>
      <c r="E99" s="5" t="s">
        <v>1382</v>
      </c>
      <c r="F99" s="5" t="s">
        <v>1383</v>
      </c>
      <c r="G99" s="5"/>
      <c r="H99" s="9"/>
      <c r="I99" s="14" t="s">
        <v>1114</v>
      </c>
      <c r="J99" s="14" t="s">
        <v>1071</v>
      </c>
      <c r="K99" s="14" t="s">
        <v>1105</v>
      </c>
      <c r="L99" s="14" t="s">
        <v>1165</v>
      </c>
      <c r="M99" s="9"/>
      <c r="N99" s="14" t="s">
        <v>1294</v>
      </c>
      <c r="O99" s="15"/>
      <c r="P99" s="15"/>
      <c r="Q99" s="15"/>
      <c r="R99" s="15"/>
      <c r="S99" s="15"/>
      <c r="T99" s="15"/>
      <c r="U99" s="15"/>
      <c r="V99" s="15"/>
      <c r="W99" s="15"/>
      <c r="X99" s="15"/>
      <c r="Y99" s="15"/>
      <c r="Z99" s="15"/>
      <c r="AA99" s="15"/>
      <c r="AB99" s="15"/>
      <c r="AC99" s="15"/>
      <c r="AD99" s="15"/>
      <c r="AE99" s="15"/>
      <c r="AF99" s="15"/>
    </row>
    <row r="100" spans="1:32">
      <c r="A100" s="111" t="s">
        <v>1077</v>
      </c>
      <c r="B100" s="112" t="s">
        <v>1078</v>
      </c>
      <c r="C100" s="113" t="s">
        <v>1079</v>
      </c>
      <c r="D100" s="114" t="s">
        <v>1080</v>
      </c>
      <c r="E100" s="131" t="s">
        <v>1686</v>
      </c>
      <c r="F100" s="113" t="s">
        <v>1081</v>
      </c>
      <c r="G100" s="113" t="s">
        <v>1813</v>
      </c>
      <c r="H100" s="115" t="s">
        <v>1082</v>
      </c>
      <c r="I100" s="114" t="s">
        <v>1083</v>
      </c>
      <c r="J100" s="114" t="s">
        <v>1084</v>
      </c>
      <c r="K100" s="114" t="s">
        <v>1085</v>
      </c>
      <c r="L100" s="114" t="s">
        <v>1680</v>
      </c>
      <c r="M100" s="114" t="s">
        <v>1086</v>
      </c>
      <c r="N100" s="114" t="s">
        <v>1087</v>
      </c>
      <c r="O100" s="13"/>
      <c r="P100" s="13"/>
      <c r="Q100" s="13"/>
      <c r="R100" s="13"/>
      <c r="S100" s="13"/>
      <c r="T100" s="13"/>
      <c r="U100" s="13"/>
      <c r="V100" s="13"/>
      <c r="W100" s="13"/>
      <c r="X100" s="13"/>
      <c r="Y100" s="13"/>
      <c r="Z100" s="13"/>
      <c r="AA100" s="13"/>
      <c r="AB100" s="13"/>
      <c r="AC100" s="13"/>
    </row>
    <row r="101" spans="1:32" ht="13.5" customHeight="1">
      <c r="A101" s="9">
        <v>6</v>
      </c>
      <c r="B101" s="124">
        <v>45150</v>
      </c>
      <c r="C101" s="5" t="s">
        <v>1684</v>
      </c>
      <c r="D101" s="116" t="s">
        <v>1145</v>
      </c>
      <c r="E101" s="5" t="s">
        <v>1403</v>
      </c>
      <c r="F101" s="5" t="s">
        <v>1404</v>
      </c>
      <c r="G101" s="5"/>
      <c r="H101" s="9"/>
      <c r="I101" s="14" t="s">
        <v>1148</v>
      </c>
      <c r="J101" s="14" t="s">
        <v>1122</v>
      </c>
      <c r="K101" s="14" t="s">
        <v>1105</v>
      </c>
      <c r="L101" s="14"/>
      <c r="M101" s="9"/>
      <c r="N101" s="14"/>
      <c r="O101" s="15"/>
      <c r="P101" s="15"/>
      <c r="Q101" s="15"/>
      <c r="R101" s="15"/>
      <c r="S101" s="15"/>
      <c r="T101" s="15"/>
      <c r="U101" s="15"/>
      <c r="V101" s="15"/>
      <c r="W101" s="15"/>
      <c r="X101" s="15"/>
      <c r="Y101" s="15"/>
      <c r="Z101" s="15"/>
      <c r="AA101" s="15"/>
      <c r="AB101" s="15"/>
      <c r="AC101" s="15"/>
      <c r="AD101" s="15"/>
      <c r="AE101" s="15"/>
      <c r="AF101" s="15"/>
    </row>
    <row r="102" spans="1:32" ht="13.5" customHeight="1">
      <c r="A102" s="9">
        <v>6</v>
      </c>
      <c r="B102" s="124">
        <v>45150</v>
      </c>
      <c r="C102" s="5" t="s">
        <v>1684</v>
      </c>
      <c r="D102" s="116" t="s">
        <v>1145</v>
      </c>
      <c r="E102" s="5" t="s">
        <v>1184</v>
      </c>
      <c r="F102" s="5" t="s">
        <v>1441</v>
      </c>
      <c r="G102" s="5"/>
      <c r="H102" s="9"/>
      <c r="I102" s="14" t="s">
        <v>1114</v>
      </c>
      <c r="J102" s="14" t="s">
        <v>1071</v>
      </c>
      <c r="K102" s="14" t="s">
        <v>1105</v>
      </c>
      <c r="L102" s="14" t="s">
        <v>1172</v>
      </c>
      <c r="M102" s="9"/>
      <c r="N102" s="14"/>
      <c r="O102" s="15"/>
      <c r="P102" s="15"/>
      <c r="Q102" s="15"/>
      <c r="R102" s="15"/>
      <c r="S102" s="15"/>
      <c r="T102" s="15"/>
      <c r="U102" s="15"/>
      <c r="V102" s="15"/>
      <c r="W102" s="15"/>
      <c r="X102" s="15"/>
      <c r="Y102" s="15"/>
      <c r="Z102" s="15"/>
      <c r="AA102" s="15"/>
      <c r="AB102" s="15"/>
      <c r="AC102" s="15"/>
      <c r="AD102" s="15"/>
      <c r="AE102" s="15"/>
      <c r="AF102" s="15"/>
    </row>
    <row r="103" spans="1:32" ht="13.5" customHeight="1">
      <c r="A103" s="9">
        <v>6</v>
      </c>
      <c r="B103" s="124">
        <v>45150</v>
      </c>
      <c r="C103" s="5" t="s">
        <v>1684</v>
      </c>
      <c r="D103" s="116" t="s">
        <v>1145</v>
      </c>
      <c r="E103" s="5" t="s">
        <v>1184</v>
      </c>
      <c r="F103" s="5" t="s">
        <v>1441</v>
      </c>
      <c r="G103" s="5"/>
      <c r="H103" s="9"/>
      <c r="I103" s="14" t="s">
        <v>1148</v>
      </c>
      <c r="J103" s="14" t="s">
        <v>1071</v>
      </c>
      <c r="K103" s="14" t="s">
        <v>1105</v>
      </c>
      <c r="L103" s="14" t="s">
        <v>1172</v>
      </c>
      <c r="M103" s="9"/>
      <c r="N103" s="14"/>
      <c r="O103" s="15"/>
      <c r="P103" s="15"/>
      <c r="Q103" s="15"/>
      <c r="R103" s="15"/>
      <c r="S103" s="15"/>
      <c r="T103" s="15"/>
      <c r="U103" s="15"/>
      <c r="V103" s="15"/>
      <c r="W103" s="15"/>
      <c r="X103" s="15"/>
      <c r="Y103" s="15"/>
      <c r="Z103" s="15"/>
      <c r="AA103" s="15"/>
      <c r="AB103" s="15"/>
      <c r="AC103" s="15"/>
      <c r="AD103" s="15"/>
      <c r="AE103" s="15"/>
      <c r="AF103" s="15"/>
    </row>
    <row r="104" spans="1:32" ht="13.5" customHeight="1">
      <c r="A104" s="9">
        <v>6</v>
      </c>
      <c r="B104" s="124">
        <v>45150</v>
      </c>
      <c r="C104" s="5" t="s">
        <v>1684</v>
      </c>
      <c r="D104" s="116" t="s">
        <v>1145</v>
      </c>
      <c r="E104" s="5" t="s">
        <v>1184</v>
      </c>
      <c r="F104" s="5" t="s">
        <v>1441</v>
      </c>
      <c r="G104" s="5"/>
      <c r="H104" s="9"/>
      <c r="I104" s="14" t="s">
        <v>1114</v>
      </c>
      <c r="J104" s="14" t="s">
        <v>1071</v>
      </c>
      <c r="K104" s="14" t="s">
        <v>1105</v>
      </c>
      <c r="L104" s="14" t="s">
        <v>1172</v>
      </c>
      <c r="M104" s="9"/>
      <c r="N104" s="14" t="s">
        <v>1294</v>
      </c>
      <c r="O104" s="15"/>
      <c r="P104" s="15"/>
      <c r="Q104" s="15"/>
      <c r="R104" s="15"/>
      <c r="S104" s="15"/>
      <c r="T104" s="15"/>
      <c r="U104" s="15"/>
      <c r="V104" s="15"/>
      <c r="W104" s="15"/>
      <c r="X104" s="15"/>
      <c r="Y104" s="15"/>
      <c r="Z104" s="15"/>
      <c r="AA104" s="15"/>
      <c r="AB104" s="15"/>
      <c r="AC104" s="15"/>
      <c r="AD104" s="15"/>
      <c r="AE104" s="15"/>
      <c r="AF104" s="15"/>
    </row>
    <row r="105" spans="1:32" ht="13.5" customHeight="1">
      <c r="A105" s="9">
        <v>6</v>
      </c>
      <c r="B105" s="124">
        <v>45150</v>
      </c>
      <c r="C105" s="5" t="s">
        <v>1684</v>
      </c>
      <c r="D105" s="116" t="s">
        <v>1145</v>
      </c>
      <c r="E105" s="5" t="s">
        <v>1156</v>
      </c>
      <c r="F105" s="5" t="s">
        <v>1157</v>
      </c>
      <c r="G105" s="5"/>
      <c r="H105" s="9"/>
      <c r="I105" s="14" t="s">
        <v>1114</v>
      </c>
      <c r="J105" s="14" t="s">
        <v>1266</v>
      </c>
      <c r="K105" s="14" t="s">
        <v>1105</v>
      </c>
      <c r="L105" s="14"/>
      <c r="M105" s="9"/>
      <c r="N105" s="14"/>
      <c r="O105" s="15"/>
      <c r="P105" s="15"/>
      <c r="Q105" s="15"/>
      <c r="R105" s="15"/>
      <c r="S105" s="15"/>
      <c r="T105" s="15"/>
      <c r="U105" s="15"/>
      <c r="V105" s="15"/>
      <c r="W105" s="15"/>
      <c r="X105" s="15"/>
      <c r="Y105" s="15"/>
      <c r="Z105" s="15"/>
      <c r="AA105" s="15"/>
      <c r="AB105" s="15"/>
      <c r="AC105" s="15"/>
      <c r="AD105" s="15"/>
      <c r="AE105" s="15"/>
      <c r="AF105" s="15"/>
    </row>
    <row r="106" spans="1:32" ht="13.5" customHeight="1">
      <c r="A106" s="9">
        <v>6</v>
      </c>
      <c r="B106" s="124">
        <v>45150</v>
      </c>
      <c r="C106" s="5" t="s">
        <v>1684</v>
      </c>
      <c r="D106" s="116" t="s">
        <v>1145</v>
      </c>
      <c r="E106" s="5" t="s">
        <v>1156</v>
      </c>
      <c r="F106" s="5" t="s">
        <v>1157</v>
      </c>
      <c r="G106" s="5"/>
      <c r="H106" s="9"/>
      <c r="I106" s="14" t="s">
        <v>1114</v>
      </c>
      <c r="J106" s="14" t="s">
        <v>1071</v>
      </c>
      <c r="K106" s="14" t="s">
        <v>1105</v>
      </c>
      <c r="L106" s="14" t="s">
        <v>1121</v>
      </c>
      <c r="M106" s="9"/>
      <c r="N106" s="14"/>
      <c r="O106" s="15"/>
      <c r="P106" s="15"/>
      <c r="Q106" s="15"/>
      <c r="R106" s="15"/>
      <c r="S106" s="15"/>
      <c r="T106" s="15"/>
      <c r="U106" s="15"/>
      <c r="V106" s="15"/>
      <c r="W106" s="15"/>
      <c r="X106" s="15"/>
      <c r="Y106" s="15"/>
      <c r="Z106" s="15"/>
      <c r="AA106" s="15"/>
      <c r="AB106" s="15"/>
      <c r="AC106" s="15"/>
      <c r="AD106" s="15"/>
      <c r="AE106" s="15"/>
      <c r="AF106" s="15"/>
    </row>
    <row r="107" spans="1:32" ht="13.5" customHeight="1">
      <c r="A107" s="9">
        <v>6</v>
      </c>
      <c r="B107" s="124">
        <v>45150</v>
      </c>
      <c r="C107" s="5" t="s">
        <v>1684</v>
      </c>
      <c r="D107" s="116" t="s">
        <v>1145</v>
      </c>
      <c r="E107" s="5" t="s">
        <v>1156</v>
      </c>
      <c r="F107" s="5" t="s">
        <v>1157</v>
      </c>
      <c r="G107" s="5"/>
      <c r="H107" s="9"/>
      <c r="I107" s="14" t="s">
        <v>1148</v>
      </c>
      <c r="J107" s="14" t="s">
        <v>1071</v>
      </c>
      <c r="K107" s="14" t="s">
        <v>1105</v>
      </c>
      <c r="L107" s="14" t="s">
        <v>1121</v>
      </c>
      <c r="M107" s="9"/>
      <c r="N107" s="14"/>
      <c r="O107" s="15"/>
      <c r="P107" s="15"/>
      <c r="Q107" s="15"/>
      <c r="R107" s="15"/>
      <c r="S107" s="15"/>
      <c r="T107" s="15"/>
      <c r="U107" s="15"/>
      <c r="V107" s="15"/>
      <c r="W107" s="15"/>
      <c r="X107" s="15"/>
      <c r="Y107" s="15"/>
      <c r="Z107" s="15"/>
      <c r="AA107" s="15"/>
      <c r="AB107" s="15"/>
      <c r="AC107" s="15"/>
      <c r="AD107" s="15"/>
      <c r="AE107" s="15"/>
      <c r="AF107" s="15"/>
    </row>
    <row r="108" spans="1:32">
      <c r="A108" s="111" t="s">
        <v>1077</v>
      </c>
      <c r="B108" s="112" t="s">
        <v>1078</v>
      </c>
      <c r="C108" s="113" t="s">
        <v>1079</v>
      </c>
      <c r="D108" s="114" t="s">
        <v>1080</v>
      </c>
      <c r="E108" s="131" t="s">
        <v>1686</v>
      </c>
      <c r="F108" s="113" t="s">
        <v>1081</v>
      </c>
      <c r="G108" s="113" t="s">
        <v>1813</v>
      </c>
      <c r="H108" s="115" t="s">
        <v>1082</v>
      </c>
      <c r="I108" s="114" t="s">
        <v>1083</v>
      </c>
      <c r="J108" s="114" t="s">
        <v>1084</v>
      </c>
      <c r="K108" s="114" t="s">
        <v>1085</v>
      </c>
      <c r="L108" s="114" t="s">
        <v>1680</v>
      </c>
      <c r="M108" s="114" t="s">
        <v>1086</v>
      </c>
      <c r="N108" s="114" t="s">
        <v>1087</v>
      </c>
      <c r="O108" s="13"/>
      <c r="P108" s="13"/>
      <c r="Q108" s="13"/>
      <c r="R108" s="13"/>
      <c r="S108" s="13"/>
      <c r="T108" s="13"/>
      <c r="U108" s="13"/>
      <c r="V108" s="13"/>
      <c r="W108" s="13"/>
      <c r="X108" s="13"/>
      <c r="Y108" s="13"/>
      <c r="Z108" s="13"/>
      <c r="AA108" s="13"/>
      <c r="AB108" s="13"/>
      <c r="AC108" s="13"/>
    </row>
    <row r="109" spans="1:32" ht="13.5" customHeight="1">
      <c r="A109" s="9">
        <v>6</v>
      </c>
      <c r="B109" s="107">
        <v>45150</v>
      </c>
      <c r="C109" s="5" t="s">
        <v>1683</v>
      </c>
      <c r="D109" s="116" t="s">
        <v>1145</v>
      </c>
      <c r="E109" s="5" t="s">
        <v>1394</v>
      </c>
      <c r="F109" s="5" t="s">
        <v>1395</v>
      </c>
      <c r="G109" s="5"/>
      <c r="H109" s="9"/>
      <c r="I109" s="14" t="s">
        <v>1148</v>
      </c>
      <c r="J109" s="14" t="s">
        <v>1122</v>
      </c>
      <c r="K109" s="14" t="s">
        <v>1105</v>
      </c>
      <c r="L109" s="14"/>
      <c r="M109" s="9"/>
      <c r="N109" s="14"/>
      <c r="O109" s="15"/>
      <c r="P109" s="15"/>
      <c r="Q109" s="15"/>
      <c r="R109" s="15"/>
      <c r="S109" s="15"/>
      <c r="T109" s="15"/>
      <c r="U109" s="15"/>
      <c r="V109" s="15"/>
      <c r="W109" s="15"/>
      <c r="X109" s="15"/>
      <c r="Y109" s="15"/>
      <c r="Z109" s="15"/>
      <c r="AA109" s="15"/>
      <c r="AB109" s="15"/>
      <c r="AC109" s="15"/>
      <c r="AD109" s="15"/>
      <c r="AE109" s="15"/>
      <c r="AF109" s="15"/>
    </row>
    <row r="110" spans="1:32" ht="13.5" customHeight="1">
      <c r="A110" s="9">
        <v>6</v>
      </c>
      <c r="B110" s="107">
        <v>45150</v>
      </c>
      <c r="C110" s="5" t="s">
        <v>1683</v>
      </c>
      <c r="D110" s="116" t="s">
        <v>1145</v>
      </c>
      <c r="E110" s="5" t="s">
        <v>1433</v>
      </c>
      <c r="F110" s="5" t="s">
        <v>1434</v>
      </c>
      <c r="G110" s="5"/>
      <c r="H110" s="9"/>
      <c r="I110" s="14" t="s">
        <v>1148</v>
      </c>
      <c r="J110" s="14" t="s">
        <v>1122</v>
      </c>
      <c r="K110" s="14" t="s">
        <v>1105</v>
      </c>
      <c r="L110" s="14"/>
      <c r="M110" s="9"/>
      <c r="N110" s="14"/>
      <c r="O110" s="15"/>
      <c r="P110" s="15"/>
      <c r="Q110" s="15"/>
      <c r="R110" s="15"/>
      <c r="S110" s="15"/>
      <c r="T110" s="15"/>
      <c r="U110" s="15"/>
      <c r="V110" s="15"/>
      <c r="W110" s="15"/>
      <c r="X110" s="15"/>
      <c r="Y110" s="15"/>
      <c r="Z110" s="15"/>
      <c r="AA110" s="15"/>
      <c r="AB110" s="15"/>
      <c r="AC110" s="15"/>
      <c r="AD110" s="15"/>
      <c r="AE110" s="15"/>
      <c r="AF110" s="15"/>
    </row>
    <row r="111" spans="1:32" ht="13.5" customHeight="1">
      <c r="A111" s="9">
        <v>6</v>
      </c>
      <c r="B111" s="107">
        <v>45150</v>
      </c>
      <c r="C111" s="5" t="s">
        <v>1683</v>
      </c>
      <c r="D111" s="116" t="s">
        <v>1145</v>
      </c>
      <c r="E111" s="5" t="s">
        <v>1358</v>
      </c>
      <c r="F111" s="5" t="s">
        <v>1311</v>
      </c>
      <c r="G111" s="5"/>
      <c r="H111" s="9"/>
      <c r="I111" s="14" t="s">
        <v>1114</v>
      </c>
      <c r="J111" s="14" t="s">
        <v>1071</v>
      </c>
      <c r="K111" s="14" t="s">
        <v>1105</v>
      </c>
      <c r="L111" s="14"/>
      <c r="M111" s="9"/>
      <c r="N111" s="14"/>
      <c r="O111" s="15"/>
      <c r="P111" s="15"/>
      <c r="Q111" s="15"/>
      <c r="R111" s="15"/>
      <c r="S111" s="15"/>
      <c r="T111" s="15"/>
      <c r="U111" s="15"/>
      <c r="V111" s="15"/>
      <c r="W111" s="15"/>
      <c r="X111" s="15"/>
      <c r="Y111" s="15"/>
      <c r="Z111" s="15"/>
      <c r="AA111" s="15"/>
      <c r="AB111" s="15"/>
      <c r="AC111" s="15"/>
      <c r="AD111" s="15"/>
      <c r="AE111" s="15"/>
      <c r="AF111" s="15"/>
    </row>
    <row r="112" spans="1:32">
      <c r="A112" s="111" t="s">
        <v>1077</v>
      </c>
      <c r="B112" s="112" t="s">
        <v>1078</v>
      </c>
      <c r="C112" s="113" t="s">
        <v>1079</v>
      </c>
      <c r="D112" s="114" t="s">
        <v>1080</v>
      </c>
      <c r="E112" s="131" t="s">
        <v>1686</v>
      </c>
      <c r="F112" s="113" t="s">
        <v>1081</v>
      </c>
      <c r="G112" s="113" t="s">
        <v>1813</v>
      </c>
      <c r="H112" s="115" t="s">
        <v>1082</v>
      </c>
      <c r="I112" s="114" t="s">
        <v>1083</v>
      </c>
      <c r="J112" s="114" t="s">
        <v>1084</v>
      </c>
      <c r="K112" s="114" t="s">
        <v>1085</v>
      </c>
      <c r="L112" s="114" t="s">
        <v>1680</v>
      </c>
      <c r="M112" s="114" t="s">
        <v>1086</v>
      </c>
      <c r="N112" s="114" t="s">
        <v>1087</v>
      </c>
      <c r="O112" s="13"/>
      <c r="P112" s="13"/>
      <c r="Q112" s="13"/>
      <c r="R112" s="13"/>
      <c r="S112" s="13"/>
      <c r="T112" s="13"/>
      <c r="U112" s="13"/>
      <c r="V112" s="13"/>
      <c r="W112" s="13"/>
      <c r="X112" s="13"/>
      <c r="Y112" s="13"/>
      <c r="Z112" s="13"/>
      <c r="AA112" s="13"/>
      <c r="AB112" s="13"/>
      <c r="AC112" s="13"/>
    </row>
    <row r="113" spans="1:32" ht="13.5" customHeight="1">
      <c r="A113" s="9">
        <v>6</v>
      </c>
      <c r="B113" s="107">
        <v>45150</v>
      </c>
      <c r="C113" s="5" t="s">
        <v>1682</v>
      </c>
      <c r="D113" s="116" t="s">
        <v>1145</v>
      </c>
      <c r="E113" s="5" t="s">
        <v>1203</v>
      </c>
      <c r="F113" s="5" t="s">
        <v>1204</v>
      </c>
      <c r="G113" s="5"/>
      <c r="H113" s="9"/>
      <c r="I113" s="14" t="s">
        <v>1148</v>
      </c>
      <c r="J113" s="14" t="s">
        <v>1122</v>
      </c>
      <c r="K113" s="14" t="s">
        <v>1105</v>
      </c>
      <c r="L113" s="14" t="s">
        <v>1172</v>
      </c>
      <c r="M113" s="9"/>
      <c r="N113" s="14"/>
      <c r="O113" s="15"/>
      <c r="P113" s="15"/>
      <c r="Q113" s="15"/>
      <c r="R113" s="15"/>
      <c r="S113" s="15"/>
      <c r="T113" s="15"/>
      <c r="U113" s="15"/>
      <c r="V113" s="15"/>
      <c r="W113" s="15"/>
      <c r="X113" s="15"/>
      <c r="Y113" s="15"/>
      <c r="Z113" s="15"/>
      <c r="AA113" s="15"/>
      <c r="AB113" s="15"/>
      <c r="AC113" s="15"/>
      <c r="AD113" s="15"/>
      <c r="AE113" s="15"/>
      <c r="AF113" s="15"/>
    </row>
    <row r="114" spans="1:32" ht="13.5" customHeight="1">
      <c r="A114" s="9">
        <v>6</v>
      </c>
      <c r="B114" s="107">
        <v>45150</v>
      </c>
      <c r="C114" s="5" t="s">
        <v>1682</v>
      </c>
      <c r="D114" s="116" t="s">
        <v>1145</v>
      </c>
      <c r="E114" s="5" t="s">
        <v>1146</v>
      </c>
      <c r="F114" s="5" t="s">
        <v>1147</v>
      </c>
      <c r="G114" s="5"/>
      <c r="H114" s="9"/>
      <c r="I114" s="14" t="s">
        <v>1148</v>
      </c>
      <c r="J114" s="14" t="s">
        <v>1122</v>
      </c>
      <c r="K114" s="14" t="s">
        <v>1105</v>
      </c>
      <c r="L114" s="14"/>
      <c r="M114" s="9"/>
      <c r="N114" s="14"/>
      <c r="O114" s="15"/>
      <c r="P114" s="15"/>
      <c r="Q114" s="15"/>
      <c r="R114" s="15"/>
      <c r="S114" s="15"/>
      <c r="T114" s="15"/>
      <c r="U114" s="15"/>
      <c r="V114" s="15"/>
      <c r="W114" s="15"/>
      <c r="X114" s="15"/>
      <c r="Y114" s="15"/>
      <c r="Z114" s="15"/>
      <c r="AA114" s="15"/>
      <c r="AB114" s="15"/>
      <c r="AC114" s="15"/>
      <c r="AD114" s="15"/>
      <c r="AE114" s="15"/>
      <c r="AF114" s="15"/>
    </row>
    <row r="115" spans="1:32" ht="13.5" customHeight="1">
      <c r="A115" s="9">
        <v>6</v>
      </c>
      <c r="B115" s="107">
        <v>45150</v>
      </c>
      <c r="C115" s="5" t="s">
        <v>1682</v>
      </c>
      <c r="D115" s="116" t="s">
        <v>1145</v>
      </c>
      <c r="E115" s="5" t="s">
        <v>1285</v>
      </c>
      <c r="F115" s="5" t="s">
        <v>1286</v>
      </c>
      <c r="G115" s="5"/>
      <c r="H115" s="9">
        <v>42</v>
      </c>
      <c r="I115" s="14" t="s">
        <v>1114</v>
      </c>
      <c r="J115" s="14" t="s">
        <v>1266</v>
      </c>
      <c r="K115" s="14" t="s">
        <v>1105</v>
      </c>
      <c r="L115" s="14" t="s">
        <v>1108</v>
      </c>
      <c r="M115" s="9" t="s">
        <v>1128</v>
      </c>
      <c r="N115" s="14" t="s">
        <v>1129</v>
      </c>
      <c r="O115" s="15"/>
      <c r="P115" s="15"/>
      <c r="Q115" s="15"/>
      <c r="R115" s="15"/>
      <c r="S115" s="15"/>
      <c r="T115" s="15"/>
      <c r="U115" s="15"/>
      <c r="V115" s="15"/>
      <c r="W115" s="15"/>
      <c r="X115" s="15"/>
      <c r="Y115" s="15"/>
      <c r="Z115" s="15"/>
      <c r="AA115" s="15"/>
      <c r="AB115" s="15"/>
      <c r="AC115" s="15"/>
      <c r="AD115" s="15"/>
      <c r="AE115" s="15"/>
      <c r="AF115" s="15"/>
    </row>
    <row r="116" spans="1:32" ht="13.5" customHeight="1">
      <c r="A116" s="9">
        <v>6</v>
      </c>
      <c r="B116" s="107">
        <v>45150</v>
      </c>
      <c r="C116" s="5" t="s">
        <v>1682</v>
      </c>
      <c r="D116" s="116" t="s">
        <v>1145</v>
      </c>
      <c r="E116" s="5" t="s">
        <v>1249</v>
      </c>
      <c r="F116" s="5" t="s">
        <v>1183</v>
      </c>
      <c r="G116" s="5"/>
      <c r="H116" s="9"/>
      <c r="I116" s="14" t="s">
        <v>1114</v>
      </c>
      <c r="J116" s="14" t="s">
        <v>1250</v>
      </c>
      <c r="K116" s="14" t="s">
        <v>1105</v>
      </c>
      <c r="L116" s="14" t="s">
        <v>1090</v>
      </c>
      <c r="M116" s="9"/>
      <c r="N116" s="14"/>
      <c r="O116" s="15"/>
      <c r="P116" s="15"/>
      <c r="Q116" s="15"/>
      <c r="R116" s="15"/>
      <c r="S116" s="15"/>
      <c r="T116" s="15"/>
      <c r="U116" s="15"/>
      <c r="V116" s="15"/>
      <c r="W116" s="15"/>
      <c r="X116" s="15"/>
      <c r="Y116" s="15"/>
      <c r="Z116" s="15"/>
      <c r="AA116" s="15"/>
      <c r="AB116" s="15"/>
      <c r="AC116" s="15"/>
      <c r="AD116" s="15"/>
      <c r="AE116" s="15"/>
      <c r="AF116" s="15"/>
    </row>
    <row r="117" spans="1:32" ht="13.5" customHeight="1">
      <c r="A117" s="9">
        <v>6</v>
      </c>
      <c r="B117" s="107">
        <v>45150</v>
      </c>
      <c r="C117" s="5" t="s">
        <v>1682</v>
      </c>
      <c r="D117" s="116" t="s">
        <v>1145</v>
      </c>
      <c r="E117" s="5" t="s">
        <v>1249</v>
      </c>
      <c r="F117" s="5" t="s">
        <v>1183</v>
      </c>
      <c r="G117" s="5"/>
      <c r="H117" s="9"/>
      <c r="I117" s="14" t="s">
        <v>1114</v>
      </c>
      <c r="J117" s="14" t="s">
        <v>1250</v>
      </c>
      <c r="K117" s="14" t="s">
        <v>1105</v>
      </c>
      <c r="L117" s="14"/>
      <c r="M117" s="9"/>
      <c r="N117" s="14"/>
      <c r="O117" s="15"/>
      <c r="P117" s="15"/>
      <c r="Q117" s="15"/>
      <c r="R117" s="15"/>
      <c r="S117" s="15"/>
      <c r="T117" s="15"/>
      <c r="U117" s="15"/>
      <c r="V117" s="15"/>
      <c r="W117" s="15"/>
      <c r="X117" s="15"/>
      <c r="Y117" s="15"/>
      <c r="Z117" s="15"/>
      <c r="AA117" s="15"/>
      <c r="AB117" s="15"/>
      <c r="AC117" s="15"/>
      <c r="AD117" s="15"/>
      <c r="AE117" s="15"/>
      <c r="AF117" s="15"/>
    </row>
    <row r="118" spans="1:32">
      <c r="A118" s="111" t="s">
        <v>1077</v>
      </c>
      <c r="B118" s="112" t="s">
        <v>1078</v>
      </c>
      <c r="C118" s="113" t="s">
        <v>1079</v>
      </c>
      <c r="D118" s="114" t="s">
        <v>1080</v>
      </c>
      <c r="E118" s="131" t="s">
        <v>1686</v>
      </c>
      <c r="F118" s="113" t="s">
        <v>1081</v>
      </c>
      <c r="G118" s="113" t="s">
        <v>1813</v>
      </c>
      <c r="H118" s="115" t="s">
        <v>1082</v>
      </c>
      <c r="I118" s="114" t="s">
        <v>1083</v>
      </c>
      <c r="J118" s="114" t="s">
        <v>1084</v>
      </c>
      <c r="K118" s="114" t="s">
        <v>1085</v>
      </c>
      <c r="L118" s="114" t="s">
        <v>1680</v>
      </c>
      <c r="M118" s="114" t="s">
        <v>1086</v>
      </c>
      <c r="N118" s="114" t="s">
        <v>1087</v>
      </c>
      <c r="O118" s="13"/>
      <c r="P118" s="13"/>
      <c r="Q118" s="13"/>
      <c r="R118" s="13"/>
      <c r="S118" s="13"/>
      <c r="T118" s="13"/>
      <c r="U118" s="13"/>
      <c r="V118" s="13"/>
      <c r="W118" s="13"/>
      <c r="X118" s="13"/>
      <c r="Y118" s="13"/>
      <c r="Z118" s="13"/>
      <c r="AA118" s="13"/>
      <c r="AB118" s="13"/>
      <c r="AC118" s="13"/>
    </row>
  </sheetData>
  <mergeCells count="4">
    <mergeCell ref="A9:N9"/>
    <mergeCell ref="A10:N10"/>
    <mergeCell ref="A11:N11"/>
    <mergeCell ref="A12:N12"/>
  </mergeCells>
  <conditionalFormatting sqref="B13">
    <cfRule type="containsText" dxfId="587" priority="352" operator="containsText" text="TUESDAY">
      <formula>NOT(ISERROR(SEARCH(("TUESDAY"),(B13))))</formula>
    </cfRule>
    <cfRule type="containsText" dxfId="586" priority="353" operator="containsText" text="MONDAY">
      <formula>NOT(ISERROR(SEARCH(("MONDAY"),(B13))))</formula>
    </cfRule>
    <cfRule type="containsText" dxfId="585" priority="354" operator="containsText" text="WEDNESDAY">
      <formula>NOT(ISERROR(SEARCH(("WEDNESDAY"),(B13))))</formula>
    </cfRule>
    <cfRule type="containsText" dxfId="584" priority="355" operator="containsText" text="THURSDAY">
      <formula>NOT(ISERROR(SEARCH(("THURSDAY"),(B13))))</formula>
    </cfRule>
    <cfRule type="containsText" dxfId="583" priority="356" operator="containsText" text="FRIDAY">
      <formula>NOT(ISERROR(SEARCH(("FRIDAY"),(B13))))</formula>
    </cfRule>
    <cfRule type="containsText" dxfId="582" priority="357" operator="containsText" text="SATURDAY">
      <formula>NOT(ISERROR(SEARCH(("SATURDAY"),(B13))))</formula>
    </cfRule>
    <cfRule type="containsText" dxfId="581" priority="358" operator="containsText" text="FRIDAY">
      <formula>NOT(ISERROR(SEARCH(("FRIDAY"),(B13))))</formula>
    </cfRule>
    <cfRule type="containsText" dxfId="580" priority="359" operator="containsText" text="SATURDAY">
      <formula>NOT(ISERROR(SEARCH(("SATURDAY"),(B13))))</formula>
    </cfRule>
    <cfRule type="containsText" dxfId="579" priority="360" operator="containsText" text="SUNDAY">
      <formula>NOT(ISERROR(SEARCH(("SUNDAY"),(B13))))</formula>
    </cfRule>
  </conditionalFormatting>
  <conditionalFormatting sqref="B14:B23 B25:B26 B39:B40 B47:B52 B54 B56:B57 B67:B78 B80 B82:B87 B101:B107 B109:B111 B113">
    <cfRule type="containsText" dxfId="578" priority="740" operator="containsText" text="FRIDAY">
      <formula>NOT(ISERROR(SEARCH(("FRIDAY"),(B14))))</formula>
    </cfRule>
    <cfRule type="containsText" dxfId="577" priority="741" operator="containsText" text="SATURDAY">
      <formula>NOT(ISERROR(SEARCH(("SATURDAY"),(B14))))</formula>
    </cfRule>
    <cfRule type="containsText" dxfId="576" priority="742" operator="containsText" text="THURSDAY">
      <formula>NOT(ISERROR(SEARCH(("THURSDAY"),(B14))))</formula>
    </cfRule>
    <cfRule type="containsText" dxfId="575" priority="743" operator="containsText" text="SUNDAY">
      <formula>NOT(ISERROR(SEARCH(("SUNDAY"),(B14))))</formula>
    </cfRule>
  </conditionalFormatting>
  <conditionalFormatting sqref="B14:B23 B25:B26 B113 B39:B40 B82:B87 B101:B107 B109:B111 B47:B52 B54 B56:B57 B67:B78 B80">
    <cfRule type="containsText" dxfId="574" priority="739" operator="containsText" text="THURSDAY">
      <formula>NOT(ISERROR(SEARCH(("THURSDAY"),(B14))))</formula>
    </cfRule>
  </conditionalFormatting>
  <conditionalFormatting sqref="B14:B23 B25:B26 B113">
    <cfRule type="containsText" dxfId="573" priority="733" operator="containsText" text="TUESDAY">
      <formula>NOT(ISERROR(SEARCH(("TUESDAY"),(B14))))</formula>
    </cfRule>
    <cfRule type="containsText" dxfId="572" priority="734" operator="containsText" text="MONDAY">
      <formula>NOT(ISERROR(SEARCH(("MONDAY"),(B14))))</formula>
    </cfRule>
    <cfRule type="containsText" dxfId="571" priority="735" operator="containsText" text="WEDNESDAY">
      <formula>NOT(ISERROR(SEARCH(("WEDNESDAY"),(B14))))</formula>
    </cfRule>
    <cfRule type="containsText" dxfId="570" priority="736" operator="containsText" text="THURSDAY">
      <formula>NOT(ISERROR(SEARCH(("THURSDAY"),(B14))))</formula>
    </cfRule>
    <cfRule type="containsText" dxfId="569" priority="737" operator="containsText" text="FRIDAY">
      <formula>NOT(ISERROR(SEARCH(("FRIDAY"),(B14))))</formula>
    </cfRule>
    <cfRule type="containsText" dxfId="568" priority="738" operator="containsText" text="SATURDAY">
      <formula>NOT(ISERROR(SEARCH(("SATURDAY"),(B14))))</formula>
    </cfRule>
  </conditionalFormatting>
  <conditionalFormatting sqref="B15">
    <cfRule type="containsText" dxfId="567" priority="691" operator="containsText" text="TUESDAY">
      <formula>NOT(ISERROR(SEARCH(("TUESDAY"),(B15))))</formula>
    </cfRule>
    <cfRule type="containsText" dxfId="566" priority="692" operator="containsText" text="MONDAY">
      <formula>NOT(ISERROR(SEARCH(("MONDAY"),(B15))))</formula>
    </cfRule>
    <cfRule type="containsText" dxfId="565" priority="693" operator="containsText" text="WEDNESDAY">
      <formula>NOT(ISERROR(SEARCH(("WEDNESDAY"),(B15))))</formula>
    </cfRule>
    <cfRule type="containsText" dxfId="564" priority="694" operator="containsText" text="THURSDAY">
      <formula>NOT(ISERROR(SEARCH(("THURSDAY"),(B15))))</formula>
    </cfRule>
    <cfRule type="containsText" dxfId="563" priority="695" operator="containsText" text="FRIDAY">
      <formula>NOT(ISERROR(SEARCH(("FRIDAY"),(B15))))</formula>
    </cfRule>
    <cfRule type="containsText" dxfId="562" priority="696" operator="containsText" text="SATURDAY">
      <formula>NOT(ISERROR(SEARCH(("SATURDAY"),(B15))))</formula>
    </cfRule>
    <cfRule type="containsText" dxfId="561" priority="697" operator="containsText" text="THURSDAY">
      <formula>NOT(ISERROR(SEARCH(("THURSDAY"),(B15))))</formula>
    </cfRule>
    <cfRule type="containsText" dxfId="560" priority="698" operator="containsText" text="FRIDAY">
      <formula>NOT(ISERROR(SEARCH(("FRIDAY"),(B15))))</formula>
    </cfRule>
    <cfRule type="containsText" dxfId="559" priority="699" operator="containsText" text="SATURDAY">
      <formula>NOT(ISERROR(SEARCH(("SATURDAY"),(B15))))</formula>
    </cfRule>
  </conditionalFormatting>
  <conditionalFormatting sqref="B18">
    <cfRule type="containsText" dxfId="558" priority="667" operator="containsText" text="TUESDAY">
      <formula>NOT(ISERROR(SEARCH(("TUESDAY"),(B18))))</formula>
    </cfRule>
    <cfRule type="containsText" dxfId="557" priority="668" operator="containsText" text="MONDAY">
      <formula>NOT(ISERROR(SEARCH(("MONDAY"),(B18))))</formula>
    </cfRule>
    <cfRule type="containsText" dxfId="556" priority="669" operator="containsText" text="WEDNESDAY">
      <formula>NOT(ISERROR(SEARCH(("WEDNESDAY"),(B18))))</formula>
    </cfRule>
    <cfRule type="containsText" dxfId="555" priority="670" operator="containsText" text="THURSDAY">
      <formula>NOT(ISERROR(SEARCH(("THURSDAY"),(B18))))</formula>
    </cfRule>
    <cfRule type="containsText" dxfId="554" priority="671" operator="containsText" text="FRIDAY">
      <formula>NOT(ISERROR(SEARCH(("FRIDAY"),(B18))))</formula>
    </cfRule>
    <cfRule type="containsText" dxfId="553" priority="672" operator="containsText" text="SATURDAY">
      <formula>NOT(ISERROR(SEARCH(("SATURDAY"),(B18))))</formula>
    </cfRule>
    <cfRule type="containsText" dxfId="552" priority="673" operator="containsText" text="THURSDAY">
      <formula>NOT(ISERROR(SEARCH(("THURSDAY"),(B18))))</formula>
    </cfRule>
    <cfRule type="containsText" dxfId="551" priority="674" operator="containsText" text="FRIDAY">
      <formula>NOT(ISERROR(SEARCH(("FRIDAY"),(B18))))</formula>
    </cfRule>
    <cfRule type="containsText" dxfId="550" priority="675" operator="containsText" text="SATURDAY">
      <formula>NOT(ISERROR(SEARCH(("SATURDAY"),(B18))))</formula>
    </cfRule>
  </conditionalFormatting>
  <conditionalFormatting sqref="B21:B23 B25:B26">
    <cfRule type="containsText" dxfId="549" priority="546" operator="containsText" text="FRIDAY">
      <formula>NOT(ISERROR(SEARCH(("FRIDAY"),(B21))))</formula>
    </cfRule>
    <cfRule type="containsText" dxfId="548" priority="547" operator="containsText" text="SATURDAY">
      <formula>NOT(ISERROR(SEARCH(("SATURDAY"),(B21))))</formula>
    </cfRule>
  </conditionalFormatting>
  <conditionalFormatting sqref="B21:B25">
    <cfRule type="containsText" dxfId="547" priority="187" operator="containsText" text="TUESDAY">
      <formula>NOT(ISERROR(SEARCH(("TUESDAY"),(B21))))</formula>
    </cfRule>
    <cfRule type="containsText" dxfId="546" priority="188" operator="containsText" text="MONDAY">
      <formula>NOT(ISERROR(SEARCH(("MONDAY"),(B21))))</formula>
    </cfRule>
    <cfRule type="containsText" dxfId="545" priority="189" operator="containsText" text="WEDNESDAY">
      <formula>NOT(ISERROR(SEARCH(("WEDNESDAY"),(B21))))</formula>
    </cfRule>
    <cfRule type="containsText" dxfId="544" priority="190" operator="containsText" text="THURSDAY">
      <formula>NOT(ISERROR(SEARCH(("THURSDAY"),(B21))))</formula>
    </cfRule>
    <cfRule type="containsText" dxfId="543" priority="191" operator="containsText" text="FRIDAY">
      <formula>NOT(ISERROR(SEARCH(("FRIDAY"),(B21))))</formula>
    </cfRule>
    <cfRule type="containsText" dxfId="542" priority="192" operator="containsText" text="SATURDAY">
      <formula>NOT(ISERROR(SEARCH(("SATURDAY"),(B21))))</formula>
    </cfRule>
  </conditionalFormatting>
  <conditionalFormatting sqref="B24:B25">
    <cfRule type="containsText" dxfId="541" priority="193" operator="containsText" text="FRIDAY">
      <formula>NOT(ISERROR(SEARCH(("FRIDAY"),(B24))))</formula>
    </cfRule>
    <cfRule type="containsText" dxfId="540" priority="194" operator="containsText" text="SATURDAY">
      <formula>NOT(ISERROR(SEARCH(("SATURDAY"),(B24))))</formula>
    </cfRule>
    <cfRule type="containsText" dxfId="539" priority="195" operator="containsText" text="SUNDAY">
      <formula>NOT(ISERROR(SEARCH(("SUNDAY"),(B24))))</formula>
    </cfRule>
  </conditionalFormatting>
  <conditionalFormatting sqref="B25:B26 B21:B23">
    <cfRule type="containsText" dxfId="538" priority="545" operator="containsText" text="THURSDAY">
      <formula>NOT(ISERROR(SEARCH(("THURSDAY"),(B21))))</formula>
    </cfRule>
  </conditionalFormatting>
  <conditionalFormatting sqref="B25:B27">
    <cfRule type="containsText" dxfId="537" priority="340" operator="containsText" text="TUESDAY">
      <formula>NOT(ISERROR(SEARCH(("TUESDAY"),(B25))))</formula>
    </cfRule>
    <cfRule type="containsText" dxfId="536" priority="341" operator="containsText" text="MONDAY">
      <formula>NOT(ISERROR(SEARCH(("MONDAY"),(B25))))</formula>
    </cfRule>
    <cfRule type="containsText" dxfId="535" priority="342" operator="containsText" text="WEDNESDAY">
      <formula>NOT(ISERROR(SEARCH(("WEDNESDAY"),(B25))))</formula>
    </cfRule>
    <cfRule type="containsText" dxfId="534" priority="343" operator="containsText" text="THURSDAY">
      <formula>NOT(ISERROR(SEARCH(("THURSDAY"),(B25))))</formula>
    </cfRule>
    <cfRule type="containsText" dxfId="533" priority="344" operator="containsText" text="FRIDAY">
      <formula>NOT(ISERROR(SEARCH(("FRIDAY"),(B25))))</formula>
    </cfRule>
    <cfRule type="containsText" dxfId="532" priority="345" operator="containsText" text="SATURDAY">
      <formula>NOT(ISERROR(SEARCH(("SATURDAY"),(B25))))</formula>
    </cfRule>
  </conditionalFormatting>
  <conditionalFormatting sqref="B27">
    <cfRule type="containsText" dxfId="531" priority="346" operator="containsText" text="FRIDAY">
      <formula>NOT(ISERROR(SEARCH(("FRIDAY"),(B27))))</formula>
    </cfRule>
    <cfRule type="containsText" dxfId="530" priority="347" operator="containsText" text="SATURDAY">
      <formula>NOT(ISERROR(SEARCH(("SATURDAY"),(B27))))</formula>
    </cfRule>
    <cfRule type="containsText" dxfId="529" priority="348" operator="containsText" text="SUNDAY">
      <formula>NOT(ISERROR(SEARCH(("SUNDAY"),(B27))))</formula>
    </cfRule>
  </conditionalFormatting>
  <conditionalFormatting sqref="B28:B37">
    <cfRule type="containsText" dxfId="528" priority="26" operator="containsText" text="THURSDAY">
      <formula>NOT(ISERROR(SEARCH(("THURSDAY"),(B28))))</formula>
    </cfRule>
    <cfRule type="containsText" dxfId="527" priority="29" operator="containsText" text="THURSDAY">
      <formula>NOT(ISERROR(SEARCH(("THURSDAY"),(B28))))</formula>
    </cfRule>
  </conditionalFormatting>
  <conditionalFormatting sqref="B28:B39">
    <cfRule type="containsText" dxfId="526" priority="20" operator="containsText" text="TUESDAY">
      <formula>NOT(ISERROR(SEARCH(("TUESDAY"),(B28))))</formula>
    </cfRule>
    <cfRule type="containsText" dxfId="525" priority="21" operator="containsText" text="MONDAY">
      <formula>NOT(ISERROR(SEARCH(("MONDAY"),(B28))))</formula>
    </cfRule>
    <cfRule type="containsText" dxfId="524" priority="22" operator="containsText" text="WEDNESDAY">
      <formula>NOT(ISERROR(SEARCH(("WEDNESDAY"),(B28))))</formula>
    </cfRule>
    <cfRule type="containsText" dxfId="523" priority="23" operator="containsText" text="THURSDAY">
      <formula>NOT(ISERROR(SEARCH(("THURSDAY"),(B28))))</formula>
    </cfRule>
    <cfRule type="containsText" dxfId="522" priority="24" operator="containsText" text="FRIDAY">
      <formula>NOT(ISERROR(SEARCH(("FRIDAY"),(B28))))</formula>
    </cfRule>
    <cfRule type="containsText" dxfId="521" priority="25" operator="containsText" text="SATURDAY">
      <formula>NOT(ISERROR(SEARCH(("SATURDAY"),(B28))))</formula>
    </cfRule>
    <cfRule type="containsText" dxfId="520" priority="27" operator="containsText" text="FRIDAY">
      <formula>NOT(ISERROR(SEARCH(("FRIDAY"),(B28))))</formula>
    </cfRule>
    <cfRule type="containsText" dxfId="519" priority="28" operator="containsText" text="SATURDAY">
      <formula>NOT(ISERROR(SEARCH(("SATURDAY"),(B28))))</formula>
    </cfRule>
    <cfRule type="containsText" dxfId="518" priority="30" operator="containsText" text="SUNDAY">
      <formula>NOT(ISERROR(SEARCH(("SUNDAY"),(B28))))</formula>
    </cfRule>
  </conditionalFormatting>
  <conditionalFormatting sqref="B39:B41">
    <cfRule type="containsText" dxfId="517" priority="328" operator="containsText" text="TUESDAY">
      <formula>NOT(ISERROR(SEARCH(("TUESDAY"),(B39))))</formula>
    </cfRule>
    <cfRule type="containsText" dxfId="516" priority="329" operator="containsText" text="MONDAY">
      <formula>NOT(ISERROR(SEARCH(("MONDAY"),(B39))))</formula>
    </cfRule>
    <cfRule type="containsText" dxfId="515" priority="330" operator="containsText" text="WEDNESDAY">
      <formula>NOT(ISERROR(SEARCH(("WEDNESDAY"),(B39))))</formula>
    </cfRule>
    <cfRule type="containsText" dxfId="514" priority="331" operator="containsText" text="THURSDAY">
      <formula>NOT(ISERROR(SEARCH(("THURSDAY"),(B39))))</formula>
    </cfRule>
    <cfRule type="containsText" dxfId="513" priority="332" operator="containsText" text="FRIDAY">
      <formula>NOT(ISERROR(SEARCH(("FRIDAY"),(B39))))</formula>
    </cfRule>
    <cfRule type="containsText" dxfId="512" priority="333" operator="containsText" text="SATURDAY">
      <formula>NOT(ISERROR(SEARCH(("SATURDAY"),(B39))))</formula>
    </cfRule>
  </conditionalFormatting>
  <conditionalFormatting sqref="B41">
    <cfRule type="containsText" dxfId="511" priority="334" operator="containsText" text="FRIDAY">
      <formula>NOT(ISERROR(SEARCH(("FRIDAY"),(B41))))</formula>
    </cfRule>
    <cfRule type="containsText" dxfId="510" priority="335" operator="containsText" text="SATURDAY">
      <formula>NOT(ISERROR(SEARCH(("SATURDAY"),(B41))))</formula>
    </cfRule>
    <cfRule type="containsText" dxfId="509" priority="336" operator="containsText" text="SUNDAY">
      <formula>NOT(ISERROR(SEARCH(("SUNDAY"),(B41))))</formula>
    </cfRule>
  </conditionalFormatting>
  <conditionalFormatting sqref="B42:B45">
    <cfRule type="containsText" dxfId="508" priority="82" operator="containsText" text="THURSDAY">
      <formula>NOT(ISERROR(SEARCH(("THURSDAY"),(B42))))</formula>
    </cfRule>
    <cfRule type="containsText" dxfId="507" priority="85" operator="containsText" text="THURSDAY">
      <formula>NOT(ISERROR(SEARCH(("THURSDAY"),(B42))))</formula>
    </cfRule>
  </conditionalFormatting>
  <conditionalFormatting sqref="B42:B46">
    <cfRule type="containsText" dxfId="506" priority="83" operator="containsText" text="FRIDAY">
      <formula>NOT(ISERROR(SEARCH(("FRIDAY"),(B42))))</formula>
    </cfRule>
    <cfRule type="containsText" dxfId="505" priority="84" operator="containsText" text="SATURDAY">
      <formula>NOT(ISERROR(SEARCH(("SATURDAY"),(B42))))</formula>
    </cfRule>
    <cfRule type="containsText" dxfId="504" priority="86" operator="containsText" text="SUNDAY">
      <formula>NOT(ISERROR(SEARCH(("SUNDAY"),(B42))))</formula>
    </cfRule>
  </conditionalFormatting>
  <conditionalFormatting sqref="B42:B81">
    <cfRule type="containsText" dxfId="503" priority="5" operator="containsText" text="TUESDAY">
      <formula>NOT(ISERROR(SEARCH(("TUESDAY"),(B42))))</formula>
    </cfRule>
    <cfRule type="containsText" dxfId="502" priority="6" operator="containsText" text="MONDAY">
      <formula>NOT(ISERROR(SEARCH(("MONDAY"),(B42))))</formula>
    </cfRule>
    <cfRule type="containsText" dxfId="501" priority="7" operator="containsText" text="WEDNESDAY">
      <formula>NOT(ISERROR(SEARCH(("WEDNESDAY"),(B42))))</formula>
    </cfRule>
    <cfRule type="containsText" dxfId="500" priority="8" operator="containsText" text="THURSDAY">
      <formula>NOT(ISERROR(SEARCH(("THURSDAY"),(B42))))</formula>
    </cfRule>
    <cfRule type="containsText" dxfId="499" priority="9" operator="containsText" text="FRIDAY">
      <formula>NOT(ISERROR(SEARCH(("FRIDAY"),(B42))))</formula>
    </cfRule>
    <cfRule type="containsText" dxfId="498" priority="10" operator="containsText" text="SATURDAY">
      <formula>NOT(ISERROR(SEARCH(("SATURDAY"),(B42))))</formula>
    </cfRule>
  </conditionalFormatting>
  <conditionalFormatting sqref="B53">
    <cfRule type="containsText" dxfId="497" priority="298" operator="containsText" text="FRIDAY">
      <formula>NOT(ISERROR(SEARCH(("FRIDAY"),(B53))))</formula>
    </cfRule>
    <cfRule type="containsText" dxfId="496" priority="299" operator="containsText" text="SATURDAY">
      <formula>NOT(ISERROR(SEARCH(("SATURDAY"),(B53))))</formula>
    </cfRule>
    <cfRule type="containsText" dxfId="495" priority="300" operator="containsText" text="SUNDAY">
      <formula>NOT(ISERROR(SEARCH(("SUNDAY"),(B53))))</formula>
    </cfRule>
  </conditionalFormatting>
  <conditionalFormatting sqref="B55">
    <cfRule type="containsText" dxfId="494" priority="322" operator="containsText" text="FRIDAY">
      <formula>NOT(ISERROR(SEARCH(("FRIDAY"),(B55))))</formula>
    </cfRule>
    <cfRule type="containsText" dxfId="493" priority="323" operator="containsText" text="SATURDAY">
      <formula>NOT(ISERROR(SEARCH(("SATURDAY"),(B55))))</formula>
    </cfRule>
    <cfRule type="containsText" dxfId="492" priority="324" operator="containsText" text="SUNDAY">
      <formula>NOT(ISERROR(SEARCH(("SUNDAY"),(B55))))</formula>
    </cfRule>
  </conditionalFormatting>
  <conditionalFormatting sqref="B58">
    <cfRule type="containsText" dxfId="491" priority="126" operator="containsText" text="FRIDAY">
      <formula>NOT(ISERROR(SEARCH(("FRIDAY"),(B58))))</formula>
    </cfRule>
    <cfRule type="containsText" dxfId="490" priority="127" operator="containsText" text="SATURDAY">
      <formula>NOT(ISERROR(SEARCH(("SATURDAY"),(B58))))</formula>
    </cfRule>
    <cfRule type="containsText" dxfId="489" priority="128" operator="containsText" text="SUNDAY">
      <formula>NOT(ISERROR(SEARCH(("SUNDAY"),(B58))))</formula>
    </cfRule>
  </conditionalFormatting>
  <conditionalFormatting sqref="B59:B60">
    <cfRule type="containsText" dxfId="488" priority="151" operator="containsText" text="THURSDAY">
      <formula>NOT(ISERROR(SEARCH(("THURSDAY"),(B59))))</formula>
    </cfRule>
    <cfRule type="containsText" dxfId="487" priority="152" operator="containsText" text="FRIDAY">
      <formula>NOT(ISERROR(SEARCH(("FRIDAY"),(B59))))</formula>
    </cfRule>
    <cfRule type="containsText" dxfId="486" priority="153" operator="containsText" text="SATURDAY">
      <formula>NOT(ISERROR(SEARCH(("SATURDAY"),(B59))))</formula>
    </cfRule>
    <cfRule type="containsText" dxfId="485" priority="154" operator="containsText" text="THURSDAY">
      <formula>NOT(ISERROR(SEARCH(("THURSDAY"),(B59))))</formula>
    </cfRule>
    <cfRule type="containsText" dxfId="484" priority="155" operator="containsText" text="SUNDAY">
      <formula>NOT(ISERROR(SEARCH(("SUNDAY"),(B59))))</formula>
    </cfRule>
  </conditionalFormatting>
  <conditionalFormatting sqref="B61:B66">
    <cfRule type="containsText" dxfId="483" priority="12" operator="containsText" text="FRIDAY">
      <formula>NOT(ISERROR(SEARCH(("FRIDAY"),(B61))))</formula>
    </cfRule>
    <cfRule type="containsText" dxfId="482" priority="13" operator="containsText" text="SATURDAY">
      <formula>NOT(ISERROR(SEARCH(("SATURDAY"),(B61))))</formula>
    </cfRule>
    <cfRule type="containsText" dxfId="481" priority="15" operator="containsText" text="SUNDAY">
      <formula>NOT(ISERROR(SEARCH(("SUNDAY"),(B61))))</formula>
    </cfRule>
  </conditionalFormatting>
  <conditionalFormatting sqref="B62:B65">
    <cfRule type="containsText" dxfId="480" priority="11" operator="containsText" text="THURSDAY">
      <formula>NOT(ISERROR(SEARCH(("THURSDAY"),(B62))))</formula>
    </cfRule>
    <cfRule type="containsText" dxfId="479" priority="14" operator="containsText" text="THURSDAY">
      <formula>NOT(ISERROR(SEARCH(("THURSDAY"),(B62))))</formula>
    </cfRule>
  </conditionalFormatting>
  <conditionalFormatting sqref="B79">
    <cfRule type="containsText" dxfId="478" priority="40" operator="containsText" text="FRIDAY">
      <formula>NOT(ISERROR(SEARCH(("FRIDAY"),(B79))))</formula>
    </cfRule>
    <cfRule type="containsText" dxfId="477" priority="41" operator="containsText" text="SATURDAY">
      <formula>NOT(ISERROR(SEARCH(("SATURDAY"),(B79))))</formula>
    </cfRule>
    <cfRule type="containsText" dxfId="476" priority="42" operator="containsText" text="SUNDAY">
      <formula>NOT(ISERROR(SEARCH(("SUNDAY"),(B79))))</formula>
    </cfRule>
  </conditionalFormatting>
  <conditionalFormatting sqref="B81">
    <cfRule type="containsText" dxfId="475" priority="53" operator="containsText" text="FRIDAY">
      <formula>NOT(ISERROR(SEARCH(("FRIDAY"),(B81))))</formula>
    </cfRule>
    <cfRule type="containsText" dxfId="474" priority="54" operator="containsText" text="SATURDAY">
      <formula>NOT(ISERROR(SEARCH(("SATURDAY"),(B81))))</formula>
    </cfRule>
    <cfRule type="containsText" dxfId="473" priority="55" operator="containsText" text="SUNDAY">
      <formula>NOT(ISERROR(SEARCH(("SUNDAY"),(B81))))</formula>
    </cfRule>
  </conditionalFormatting>
  <conditionalFormatting sqref="B82:B118">
    <cfRule type="containsText" dxfId="472" priority="106" operator="containsText" text="TUESDAY">
      <formula>NOT(ISERROR(SEARCH(("TUESDAY"),(B82))))</formula>
    </cfRule>
    <cfRule type="containsText" dxfId="471" priority="107" operator="containsText" text="MONDAY">
      <formula>NOT(ISERROR(SEARCH(("MONDAY"),(B82))))</formula>
    </cfRule>
    <cfRule type="containsText" dxfId="470" priority="108" operator="containsText" text="WEDNESDAY">
      <formula>NOT(ISERROR(SEARCH(("WEDNESDAY"),(B82))))</formula>
    </cfRule>
    <cfRule type="containsText" dxfId="469" priority="109" operator="containsText" text="THURSDAY">
      <formula>NOT(ISERROR(SEARCH(("THURSDAY"),(B82))))</formula>
    </cfRule>
    <cfRule type="containsText" dxfId="468" priority="110" operator="containsText" text="FRIDAY">
      <formula>NOT(ISERROR(SEARCH(("FRIDAY"),(B82))))</formula>
    </cfRule>
    <cfRule type="containsText" dxfId="467" priority="111" operator="containsText" text="SATURDAY">
      <formula>NOT(ISERROR(SEARCH(("SATURDAY"),(B82))))</formula>
    </cfRule>
  </conditionalFormatting>
  <conditionalFormatting sqref="B88:B100">
    <cfRule type="containsText" dxfId="466" priority="113" operator="containsText" text="FRIDAY">
      <formula>NOT(ISERROR(SEARCH(("FRIDAY"),(B88))))</formula>
    </cfRule>
    <cfRule type="containsText" dxfId="465" priority="114" operator="containsText" text="SATURDAY">
      <formula>NOT(ISERROR(SEARCH(("SATURDAY"),(B88))))</formula>
    </cfRule>
    <cfRule type="containsText" dxfId="464" priority="116" operator="containsText" text="SUNDAY">
      <formula>NOT(ISERROR(SEARCH(("SUNDAY"),(B88))))</formula>
    </cfRule>
  </conditionalFormatting>
  <conditionalFormatting sqref="B89:B91">
    <cfRule type="containsText" dxfId="463" priority="60" operator="containsText" text="TUESDAY">
      <formula>NOT(ISERROR(SEARCH(("TUESDAY"),(B89))))</formula>
    </cfRule>
    <cfRule type="containsText" dxfId="462" priority="61" operator="containsText" text="MONDAY">
      <formula>NOT(ISERROR(SEARCH(("MONDAY"),(B89))))</formula>
    </cfRule>
    <cfRule type="containsText" dxfId="461" priority="62" operator="containsText" text="WEDNESDAY">
      <formula>NOT(ISERROR(SEARCH(("WEDNESDAY"),(B89))))</formula>
    </cfRule>
    <cfRule type="containsText" dxfId="460" priority="63" operator="containsText" text="THURSDAY">
      <formula>NOT(ISERROR(SEARCH(("THURSDAY"),(B89))))</formula>
    </cfRule>
    <cfRule type="containsText" dxfId="459" priority="64" operator="containsText" text="FRIDAY">
      <formula>NOT(ISERROR(SEARCH(("FRIDAY"),(B89))))</formula>
    </cfRule>
    <cfRule type="containsText" dxfId="458" priority="65" operator="containsText" text="SATURDAY">
      <formula>NOT(ISERROR(SEARCH(("SATURDAY"),(B89))))</formula>
    </cfRule>
    <cfRule type="containsText" dxfId="457" priority="66" operator="containsText" text="THURSDAY">
      <formula>NOT(ISERROR(SEARCH(("THURSDAY"),(B89))))</formula>
    </cfRule>
    <cfRule type="containsText" dxfId="456" priority="67" operator="containsText" text="FRIDAY">
      <formula>NOT(ISERROR(SEARCH(("FRIDAY"),(B89))))</formula>
    </cfRule>
    <cfRule type="containsText" dxfId="455" priority="68" operator="containsText" text="SATURDAY">
      <formula>NOT(ISERROR(SEARCH(("SATURDAY"),(B89))))</formula>
    </cfRule>
    <cfRule type="containsText" dxfId="454" priority="69" operator="containsText" text="THURSDAY">
      <formula>NOT(ISERROR(SEARCH(("THURSDAY"),(B89))))</formula>
    </cfRule>
    <cfRule type="containsText" dxfId="453" priority="70" operator="containsText" text="SUNDAY">
      <formula>NOT(ISERROR(SEARCH(("SUNDAY"),(B89))))</formula>
    </cfRule>
  </conditionalFormatting>
  <conditionalFormatting sqref="B92">
    <cfRule type="containsText" dxfId="452" priority="268" operator="containsText" text="TUESDAY">
      <formula>NOT(ISERROR(SEARCH(("TUESDAY"),(B92))))</formula>
    </cfRule>
    <cfRule type="containsText" dxfId="451" priority="269" operator="containsText" text="MONDAY">
      <formula>NOT(ISERROR(SEARCH(("MONDAY"),(B92))))</formula>
    </cfRule>
    <cfRule type="containsText" dxfId="450" priority="270" operator="containsText" text="WEDNESDAY">
      <formula>NOT(ISERROR(SEARCH(("WEDNESDAY"),(B92))))</formula>
    </cfRule>
    <cfRule type="containsText" dxfId="449" priority="271" operator="containsText" text="THURSDAY">
      <formula>NOT(ISERROR(SEARCH(("THURSDAY"),(B92))))</formula>
    </cfRule>
    <cfRule type="containsText" dxfId="448" priority="272" operator="containsText" text="FRIDAY">
      <formula>NOT(ISERROR(SEARCH(("FRIDAY"),(B92))))</formula>
    </cfRule>
    <cfRule type="containsText" dxfId="447" priority="273" operator="containsText" text="SATURDAY">
      <formula>NOT(ISERROR(SEARCH(("SATURDAY"),(B92))))</formula>
    </cfRule>
    <cfRule type="containsText" dxfId="446" priority="274" operator="containsText" text="FRIDAY">
      <formula>NOT(ISERROR(SEARCH(("FRIDAY"),(B92))))</formula>
    </cfRule>
    <cfRule type="containsText" dxfId="445" priority="275" operator="containsText" text="SATURDAY">
      <formula>NOT(ISERROR(SEARCH(("SATURDAY"),(B92))))</formula>
    </cfRule>
    <cfRule type="containsText" dxfId="444" priority="276" operator="containsText" text="SUNDAY">
      <formula>NOT(ISERROR(SEARCH(("SUNDAY"),(B92))))</formula>
    </cfRule>
  </conditionalFormatting>
  <conditionalFormatting sqref="B93:B99">
    <cfRule type="containsText" dxfId="443" priority="112" operator="containsText" text="THURSDAY">
      <formula>NOT(ISERROR(SEARCH(("THURSDAY"),(B93))))</formula>
    </cfRule>
    <cfRule type="containsText" dxfId="442" priority="115" operator="containsText" text="THURSDAY">
      <formula>NOT(ISERROR(SEARCH(("THURSDAY"),(B93))))</formula>
    </cfRule>
  </conditionalFormatting>
  <conditionalFormatting sqref="B108">
    <cfRule type="containsText" dxfId="441" priority="238" operator="containsText" text="FRIDAY">
      <formula>NOT(ISERROR(SEARCH(("FRIDAY"),(B108))))</formula>
    </cfRule>
    <cfRule type="containsText" dxfId="440" priority="239" operator="containsText" text="SATURDAY">
      <formula>NOT(ISERROR(SEARCH(("SATURDAY"),(B108))))</formula>
    </cfRule>
    <cfRule type="containsText" dxfId="439" priority="240" operator="containsText" text="SUNDAY">
      <formula>NOT(ISERROR(SEARCH(("SUNDAY"),(B108))))</formula>
    </cfRule>
  </conditionalFormatting>
  <conditionalFormatting sqref="B112:B117">
    <cfRule type="containsText" dxfId="438" priority="180" operator="containsText" text="FRIDAY">
      <formula>NOT(ISERROR(SEARCH(("FRIDAY"),(B112))))</formula>
    </cfRule>
    <cfRule type="containsText" dxfId="437" priority="181" operator="containsText" text="SATURDAY">
      <formula>NOT(ISERROR(SEARCH(("SATURDAY"),(B112))))</formula>
    </cfRule>
    <cfRule type="containsText" dxfId="436" priority="183" operator="containsText" text="SUNDAY">
      <formula>NOT(ISERROR(SEARCH(("SUNDAY"),(B112))))</formula>
    </cfRule>
  </conditionalFormatting>
  <conditionalFormatting sqref="B114:B117">
    <cfRule type="containsText" dxfId="435" priority="179" operator="containsText" text="THURSDAY">
      <formula>NOT(ISERROR(SEARCH(("THURSDAY"),(B114))))</formula>
    </cfRule>
    <cfRule type="containsText" dxfId="434" priority="182" operator="containsText" text="THURSDAY">
      <formula>NOT(ISERROR(SEARCH(("THURSDAY"),(B114))))</formula>
    </cfRule>
  </conditionalFormatting>
  <conditionalFormatting sqref="B118">
    <cfRule type="containsText" dxfId="433" priority="165" operator="containsText" text="FRIDAY">
      <formula>NOT(ISERROR(SEARCH(("FRIDAY"),(B118))))</formula>
    </cfRule>
    <cfRule type="containsText" dxfId="432" priority="166" operator="containsText" text="SATURDAY">
      <formula>NOT(ISERROR(SEARCH(("SATURDAY"),(B118))))</formula>
    </cfRule>
    <cfRule type="containsText" dxfId="431" priority="167" operator="containsText" text="SUNDAY">
      <formula>NOT(ISERROR(SEARCH(("SUNDAY"),(B118))))</formula>
    </cfRule>
  </conditionalFormatting>
  <conditionalFormatting sqref="C1:C10 C12">
    <cfRule type="cellIs" dxfId="430" priority="214" operator="equal">
      <formula>"2.00pm - 4.00pm"</formula>
    </cfRule>
    <cfRule type="cellIs" dxfId="429" priority="215" operator="equal">
      <formula>"11.00am - 1.00pm"</formula>
    </cfRule>
  </conditionalFormatting>
  <conditionalFormatting sqref="C1:C12">
    <cfRule type="cellIs" dxfId="428" priority="210" operator="equal">
      <formula>"8.00am - 10.00am"</formula>
    </cfRule>
  </conditionalFormatting>
  <conditionalFormatting sqref="C11">
    <cfRule type="cellIs" dxfId="427" priority="208" operator="equal">
      <formula>"11.00am-1.00pm"</formula>
    </cfRule>
    <cfRule type="cellIs" dxfId="426" priority="209" operator="equal">
      <formula>"2.00pm - 4.00pm"</formula>
    </cfRule>
    <cfRule type="cellIs" dxfId="425" priority="211" operator="equal">
      <formula>$C$27</formula>
    </cfRule>
    <cfRule type="cellIs" dxfId="424" priority="212" operator="equal">
      <formula>$C$44</formula>
    </cfRule>
    <cfRule type="cellIs" dxfId="423" priority="213" operator="equal">
      <formula>#REF!</formula>
    </cfRule>
  </conditionalFormatting>
  <conditionalFormatting sqref="C13">
    <cfRule type="containsText" dxfId="422" priority="349" operator="containsText" text="1400-1700 HRS">
      <formula>NOT(ISERROR(SEARCH(("1400-1700 HRS"),(C13))))</formula>
    </cfRule>
    <cfRule type="containsText" dxfId="421" priority="350" operator="containsText" text="0800-1100 HRS">
      <formula>NOT(ISERROR(SEARCH(("0800-1100 HRS"),(C13))))</formula>
    </cfRule>
    <cfRule type="containsText" dxfId="420" priority="351" operator="containsText" text="1100-1400 HRS">
      <formula>NOT(ISERROR(SEARCH(("1100-1400 HRS"),(C13))))</formula>
    </cfRule>
  </conditionalFormatting>
  <conditionalFormatting sqref="C14:C23 C25:C26 C43:C45 C82:C87 C113:C114">
    <cfRule type="containsText" dxfId="419" priority="731" operator="containsText" text="0800-1100 HRS">
      <formula>NOT(ISERROR(SEARCH(("0800-1100 HRS"),(C14))))</formula>
    </cfRule>
    <cfRule type="containsText" dxfId="418" priority="732" operator="containsText" text="1100-1400 HRS">
      <formula>NOT(ISERROR(SEARCH(("1100-1400 HRS"),(C14))))</formula>
    </cfRule>
  </conditionalFormatting>
  <conditionalFormatting sqref="C14:C23 C43:C45 C82:C87 C113:C114 C25:C26">
    <cfRule type="containsText" dxfId="417" priority="730" operator="containsText" text="1400-1700 HRS">
      <formula>NOT(ISERROR(SEARCH(("1400-1700 HRS"),(C14))))</formula>
    </cfRule>
  </conditionalFormatting>
  <conditionalFormatting sqref="C15">
    <cfRule type="containsText" dxfId="416" priority="688" operator="containsText" text="1400-1700 HRS">
      <formula>NOT(ISERROR(SEARCH(("1400-1700 HRS"),(C15))))</formula>
    </cfRule>
    <cfRule type="containsText" dxfId="415" priority="689" operator="containsText" text="0800-1100 HRS">
      <formula>NOT(ISERROR(SEARCH(("0800-1100 HRS"),(C15))))</formula>
    </cfRule>
    <cfRule type="containsText" dxfId="414" priority="690" operator="containsText" text="1100-1400 HRS">
      <formula>NOT(ISERROR(SEARCH(("1100-1400 HRS"),(C15))))</formula>
    </cfRule>
    <cfRule type="containsText" dxfId="413" priority="700" operator="containsText" text="1400-1700 HRS">
      <formula>NOT(ISERROR(SEARCH(("1400-1700 HRS"),(C15))))</formula>
    </cfRule>
    <cfRule type="containsText" dxfId="412" priority="701" operator="containsText" text="0800-1100 HRS">
      <formula>NOT(ISERROR(SEARCH(("0800-1100 HRS"),(C15))))</formula>
    </cfRule>
    <cfRule type="containsText" dxfId="411" priority="702" operator="containsText" text="1100-1400 HRS">
      <formula>NOT(ISERROR(SEARCH(("1100-1400 HRS"),(C15))))</formula>
    </cfRule>
  </conditionalFormatting>
  <conditionalFormatting sqref="C18">
    <cfRule type="containsText" dxfId="410" priority="664" operator="containsText" text="1400-1700 HRS">
      <formula>NOT(ISERROR(SEARCH(("1400-1700 HRS"),(C18))))</formula>
    </cfRule>
    <cfRule type="containsText" dxfId="409" priority="665" operator="containsText" text="0800-1100 HRS">
      <formula>NOT(ISERROR(SEARCH(("0800-1100 HRS"),(C18))))</formula>
    </cfRule>
    <cfRule type="containsText" dxfId="408" priority="666" operator="containsText" text="1100-1400 HRS">
      <formula>NOT(ISERROR(SEARCH(("1100-1400 HRS"),(C18))))</formula>
    </cfRule>
  </conditionalFormatting>
  <conditionalFormatting sqref="C21:C39">
    <cfRule type="containsText" dxfId="407" priority="17" operator="containsText" text="1400-1700 HRS">
      <formula>NOT(ISERROR(SEARCH(("1400-1700 HRS"),(C21))))</formula>
    </cfRule>
    <cfRule type="containsText" dxfId="406" priority="18" operator="containsText" text="0800-1100 HRS">
      <formula>NOT(ISERROR(SEARCH(("0800-1100 HRS"),(C21))))</formula>
    </cfRule>
    <cfRule type="containsText" dxfId="405" priority="19" operator="containsText" text="1100-1400 HRS">
      <formula>NOT(ISERROR(SEARCH(("1100-1400 HRS"),(C21))))</formula>
    </cfRule>
  </conditionalFormatting>
  <conditionalFormatting sqref="C39:C42">
    <cfRule type="containsText" dxfId="404" priority="73" operator="containsText" text="1400-1700 HRS">
      <formula>NOT(ISERROR(SEARCH(("1400-1700 HRS"),(C39))))</formula>
    </cfRule>
    <cfRule type="containsText" dxfId="403" priority="74" operator="containsText" text="0800-1100 HRS">
      <formula>NOT(ISERROR(SEARCH(("0800-1100 HRS"),(C39))))</formula>
    </cfRule>
    <cfRule type="containsText" dxfId="402" priority="75" operator="containsText" text="1100-1400 HRS">
      <formula>NOT(ISERROR(SEARCH(("1100-1400 HRS"),(C39))))</formula>
    </cfRule>
  </conditionalFormatting>
  <conditionalFormatting sqref="C44">
    <cfRule type="containsText" dxfId="401" priority="455" operator="containsText" text="1400-1700 HRS">
      <formula>NOT(ISERROR(SEARCH(("1400-1700 HRS"),(C44))))</formula>
    </cfRule>
    <cfRule type="containsText" dxfId="400" priority="456" operator="containsText" text="0800-1100 HRS">
      <formula>NOT(ISERROR(SEARCH(("0800-1100 HRS"),(C44))))</formula>
    </cfRule>
    <cfRule type="containsText" dxfId="399" priority="457" operator="containsText" text="1100-1400 HRS">
      <formula>NOT(ISERROR(SEARCH(("1100-1400 HRS"),(C44))))</formula>
    </cfRule>
  </conditionalFormatting>
  <conditionalFormatting sqref="C46:C81">
    <cfRule type="containsText" dxfId="398" priority="2" operator="containsText" text="1400-1700 HRS">
      <formula>NOT(ISERROR(SEARCH(("1400-1700 HRS"),(C46))))</formula>
    </cfRule>
    <cfRule type="containsText" dxfId="397" priority="3" operator="containsText" text="0800-1100 HRS">
      <formula>NOT(ISERROR(SEARCH(("0800-1100 HRS"),(C46))))</formula>
    </cfRule>
    <cfRule type="containsText" dxfId="396" priority="4" operator="containsText" text="1100-1400 HRS">
      <formula>NOT(ISERROR(SEARCH(("1100-1400 HRS"),(C46))))</formula>
    </cfRule>
  </conditionalFormatting>
  <conditionalFormatting sqref="C86">
    <cfRule type="containsText" dxfId="395" priority="392" operator="containsText" text="1400-1700 HRS">
      <formula>NOT(ISERROR(SEARCH(("1400-1700 HRS"),(C86))))</formula>
    </cfRule>
    <cfRule type="containsText" dxfId="394" priority="393" operator="containsText" text="0800-1100 HRS">
      <formula>NOT(ISERROR(SEARCH(("0800-1100 HRS"),(C86))))</formula>
    </cfRule>
    <cfRule type="containsText" dxfId="393" priority="394" operator="containsText" text="1100-1400 HRS">
      <formula>NOT(ISERROR(SEARCH(("1100-1400 HRS"),(C86))))</formula>
    </cfRule>
  </conditionalFormatting>
  <conditionalFormatting sqref="C88:C118">
    <cfRule type="containsText" dxfId="392" priority="103" operator="containsText" text="1400-1700 HRS">
      <formula>NOT(ISERROR(SEARCH(("1400-1700 HRS"),(C88))))</formula>
    </cfRule>
    <cfRule type="containsText" dxfId="391" priority="104" operator="containsText" text="0800-1100 HRS">
      <formula>NOT(ISERROR(SEARCH(("0800-1100 HRS"),(C88))))</formula>
    </cfRule>
    <cfRule type="containsText" dxfId="390" priority="105" operator="containsText" text="1100-1400 HRS">
      <formula>NOT(ISERROR(SEARCH(("1100-1400 HRS"),(C88))))</formula>
    </cfRule>
  </conditionalFormatting>
  <conditionalFormatting sqref="C89:C91">
    <cfRule type="containsText" dxfId="389" priority="57" operator="containsText" text="1400-1700 HRS">
      <formula>NOT(ISERROR(SEARCH(("1400-1700 HRS"),(C89))))</formula>
    </cfRule>
    <cfRule type="containsText" dxfId="388" priority="58" operator="containsText" text="0800-1100 HRS">
      <formula>NOT(ISERROR(SEARCH(("0800-1100 HRS"),(C89))))</formula>
    </cfRule>
    <cfRule type="containsText" dxfId="387" priority="59" operator="containsText" text="1100-1400 HRS">
      <formula>NOT(ISERROR(SEARCH(("1100-1400 HRS"),(C89))))</formula>
    </cfRule>
  </conditionalFormatting>
  <conditionalFormatting sqref="C92">
    <cfRule type="containsText" dxfId="386" priority="265" operator="containsText" text="1400-1700 HRS">
      <formula>NOT(ISERROR(SEARCH(("1400-1700 HRS"),(C92))))</formula>
    </cfRule>
    <cfRule type="containsText" dxfId="385" priority="266" operator="containsText" text="0800-1100 HRS">
      <formula>NOT(ISERROR(SEARCH(("0800-1100 HRS"),(C92))))</formula>
    </cfRule>
    <cfRule type="containsText" dxfId="384" priority="267" operator="containsText" text="1100-1400 HRS">
      <formula>NOT(ISERROR(SEARCH(("1100-1400 HRS"),(C92))))</formula>
    </cfRule>
  </conditionalFormatting>
  <conditionalFormatting sqref="C115">
    <cfRule type="containsText" dxfId="383" priority="88" operator="containsText" text="1400-1700 HRS">
      <formula>NOT(ISERROR(SEARCH(("1400-1700 HRS"),(C115))))</formula>
    </cfRule>
    <cfRule type="containsText" dxfId="382" priority="89" operator="containsText" text="0800-1100 HRS">
      <formula>NOT(ISERROR(SEARCH(("0800-1100 HRS"),(C115))))</formula>
    </cfRule>
    <cfRule type="containsText" dxfId="381" priority="90" operator="containsText" text="1100-1400 HRS">
      <formula>NOT(ISERROR(SEARCH(("1100-1400 HRS"),(C115))))</formula>
    </cfRule>
  </conditionalFormatting>
  <conditionalFormatting sqref="F28">
    <cfRule type="duplicateValues" dxfId="380" priority="16"/>
  </conditionalFormatting>
  <conditionalFormatting sqref="F42">
    <cfRule type="duplicateValues" dxfId="379" priority="72"/>
  </conditionalFormatting>
  <conditionalFormatting sqref="F59:F60">
    <cfRule type="duplicateValues" dxfId="378" priority="141"/>
  </conditionalFormatting>
  <conditionalFormatting sqref="F62">
    <cfRule type="duplicateValues" dxfId="377" priority="1"/>
  </conditionalFormatting>
  <conditionalFormatting sqref="F79">
    <cfRule type="duplicateValues" dxfId="376" priority="43"/>
  </conditionalFormatting>
  <conditionalFormatting sqref="F81">
    <cfRule type="duplicateValues" dxfId="375" priority="71"/>
  </conditionalFormatting>
  <conditionalFormatting sqref="F90:F91">
    <cfRule type="duplicateValues" dxfId="374" priority="56"/>
  </conditionalFormatting>
  <conditionalFormatting sqref="F93">
    <cfRule type="duplicateValues" dxfId="373" priority="102"/>
  </conditionalFormatting>
  <conditionalFormatting sqref="F115">
    <cfRule type="duplicateValues" dxfId="372" priority="87"/>
  </conditionalFormatting>
  <conditionalFormatting sqref="F116:F117">
    <cfRule type="duplicateValues" dxfId="371" priority="168"/>
  </conditionalFormatting>
  <conditionalFormatting sqref="G109 G113">
    <cfRule type="colorScale" priority="4965">
      <colorScale>
        <cfvo type="min"/>
        <cfvo type="max"/>
        <color rgb="FF57BB8A"/>
        <color rgb="FFFFFFFF"/>
      </colorScale>
    </cfRule>
  </conditionalFormatting>
  <conditionalFormatting sqref="G117">
    <cfRule type="colorScale" priority="172">
      <colorScale>
        <cfvo type="min"/>
        <cfvo type="max"/>
        <color rgb="FF57BB8A"/>
        <color rgb="FFFFFFFF"/>
      </colorScale>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F25D9-8D91-435B-B2CC-4EB61E0FAD56}">
  <dimension ref="A1:AF172"/>
  <sheetViews>
    <sheetView tabSelected="1" topLeftCell="A9" workbookViewId="0">
      <selection activeCell="F28" sqref="F28"/>
    </sheetView>
  </sheetViews>
  <sheetFormatPr defaultRowHeight="13.8"/>
  <cols>
    <col min="1" max="1" width="4.69921875" bestFit="1" customWidth="1"/>
    <col min="2" max="2" width="17" style="108" bestFit="1" customWidth="1"/>
    <col min="3" max="3" width="11.296875" bestFit="1" customWidth="1"/>
    <col min="4" max="5" width="7.59765625" bestFit="1" customWidth="1"/>
    <col min="6" max="6" width="50.5" bestFit="1" customWidth="1"/>
    <col min="7" max="7" width="30.3984375" bestFit="1" customWidth="1"/>
    <col min="9" max="9" width="8.69921875" bestFit="1" customWidth="1"/>
    <col min="10" max="10" width="6.69921875" bestFit="1" customWidth="1"/>
    <col min="11" max="11" width="9.09765625" bestFit="1" customWidth="1"/>
    <col min="12" max="12" width="9.8984375" bestFit="1" customWidth="1"/>
    <col min="13" max="13" width="6.69921875" bestFit="1" customWidth="1"/>
    <col min="14" max="14" width="8.5" bestFit="1" customWidth="1"/>
  </cols>
  <sheetData>
    <row r="1" spans="1:32" ht="12" customHeight="1">
      <c r="A1" s="133"/>
      <c r="B1" s="138"/>
      <c r="C1" s="133"/>
      <c r="D1" s="133"/>
      <c r="E1" s="133"/>
      <c r="F1" s="133"/>
      <c r="G1" s="133"/>
      <c r="H1" s="133"/>
      <c r="I1" s="133"/>
      <c r="J1" s="133"/>
      <c r="K1" s="133"/>
      <c r="L1" s="133"/>
      <c r="M1" s="133"/>
      <c r="N1" s="133"/>
      <c r="O1" s="133"/>
      <c r="P1" s="133"/>
      <c r="Q1" s="133"/>
      <c r="R1" s="133"/>
    </row>
    <row r="2" spans="1:32" ht="12" customHeight="1">
      <c r="A2" s="133"/>
      <c r="B2" s="138"/>
      <c r="C2" s="133"/>
      <c r="D2" s="133"/>
      <c r="E2" s="133"/>
      <c r="F2" s="133"/>
      <c r="G2" s="133"/>
      <c r="H2" s="133"/>
      <c r="I2" s="133"/>
      <c r="J2" s="133"/>
      <c r="K2" s="133"/>
      <c r="L2" s="133"/>
      <c r="M2" s="133"/>
      <c r="N2" s="133"/>
      <c r="O2" s="133"/>
      <c r="P2" s="133"/>
      <c r="Q2" s="133"/>
      <c r="R2" s="133"/>
    </row>
    <row r="3" spans="1:32" ht="12" customHeight="1">
      <c r="A3" s="133"/>
      <c r="B3" s="138"/>
      <c r="C3" s="133"/>
      <c r="D3" s="133"/>
      <c r="E3" s="133"/>
      <c r="F3" s="133"/>
      <c r="G3" s="133"/>
      <c r="H3" s="133"/>
      <c r="I3" s="133"/>
      <c r="J3" s="133"/>
      <c r="K3" s="133"/>
      <c r="L3" s="133"/>
      <c r="M3" s="133"/>
      <c r="N3" s="133"/>
      <c r="O3" s="133"/>
      <c r="P3" s="133"/>
      <c r="Q3" s="133"/>
      <c r="R3" s="133"/>
    </row>
    <row r="4" spans="1:32" ht="12" customHeight="1">
      <c r="A4" s="133"/>
      <c r="B4" s="138"/>
      <c r="C4" s="133"/>
      <c r="D4" s="133"/>
      <c r="E4" s="133"/>
      <c r="F4" s="133"/>
      <c r="G4" s="133"/>
      <c r="H4" s="133"/>
      <c r="I4" s="133"/>
      <c r="J4" s="133"/>
      <c r="K4" s="133"/>
      <c r="L4" s="133"/>
      <c r="M4" s="133"/>
      <c r="N4" s="133"/>
      <c r="O4" s="133"/>
      <c r="P4" s="133"/>
      <c r="Q4" s="133"/>
      <c r="R4" s="133"/>
    </row>
    <row r="5" spans="1:32" ht="12" customHeight="1">
      <c r="A5" s="133"/>
      <c r="B5" s="138"/>
      <c r="C5" s="133"/>
      <c r="D5" s="133"/>
      <c r="E5" s="133"/>
      <c r="F5" s="133"/>
      <c r="G5" s="133"/>
      <c r="H5" s="133"/>
      <c r="I5" s="133"/>
      <c r="J5" s="133"/>
      <c r="K5" s="133"/>
      <c r="L5" s="133"/>
      <c r="M5" s="133"/>
      <c r="N5" s="133"/>
      <c r="O5" s="133"/>
      <c r="P5" s="133"/>
      <c r="Q5" s="133"/>
      <c r="R5" s="133"/>
    </row>
    <row r="6" spans="1:32" ht="12" customHeight="1">
      <c r="A6" s="133"/>
      <c r="B6" s="138"/>
      <c r="C6" s="133"/>
      <c r="D6" s="133"/>
      <c r="E6" s="133"/>
      <c r="F6" s="133"/>
      <c r="G6" s="133"/>
      <c r="H6" s="133"/>
      <c r="I6" s="133"/>
      <c r="J6" s="133"/>
      <c r="K6" s="133"/>
      <c r="L6" s="133"/>
      <c r="M6" s="133"/>
      <c r="N6" s="133"/>
      <c r="O6" s="133"/>
      <c r="P6" s="133"/>
      <c r="Q6" s="133"/>
      <c r="R6" s="133"/>
    </row>
    <row r="7" spans="1:32" ht="12" customHeight="1">
      <c r="A7" s="133"/>
      <c r="B7" s="138"/>
      <c r="C7" s="133"/>
      <c r="D7" s="133"/>
      <c r="E7" s="133"/>
      <c r="F7" s="133"/>
      <c r="G7" s="133"/>
      <c r="H7" s="133"/>
      <c r="I7" s="133"/>
      <c r="J7" s="133"/>
      <c r="K7" s="133"/>
      <c r="L7" s="133"/>
      <c r="M7" s="133"/>
      <c r="N7" s="133"/>
      <c r="O7" s="133"/>
      <c r="P7" s="133"/>
      <c r="Q7" s="133"/>
      <c r="R7" s="133"/>
    </row>
    <row r="8" spans="1:32" s="137" customFormat="1" ht="15.6">
      <c r="A8" s="151" t="s">
        <v>1687</v>
      </c>
      <c r="B8" s="151"/>
      <c r="C8" s="151"/>
      <c r="D8" s="151"/>
      <c r="E8" s="151"/>
      <c r="F8" s="151"/>
      <c r="G8" s="151"/>
      <c r="H8" s="151"/>
      <c r="I8" s="151"/>
      <c r="J8" s="151"/>
      <c r="K8" s="151"/>
      <c r="L8" s="151"/>
      <c r="M8" s="151"/>
      <c r="N8" s="136"/>
      <c r="O8" s="136"/>
      <c r="P8" s="136"/>
      <c r="Q8" s="136"/>
      <c r="R8" s="136"/>
    </row>
    <row r="9" spans="1:32" s="137" customFormat="1" ht="15.6">
      <c r="A9" s="151" t="s">
        <v>1693</v>
      </c>
      <c r="B9" s="151"/>
      <c r="C9" s="151"/>
      <c r="D9" s="151"/>
      <c r="E9" s="151"/>
      <c r="F9" s="151"/>
      <c r="G9" s="151"/>
      <c r="H9" s="151"/>
      <c r="I9" s="151"/>
      <c r="J9" s="151"/>
      <c r="K9" s="151"/>
      <c r="L9" s="151"/>
      <c r="M9" s="151"/>
      <c r="N9" s="136"/>
      <c r="O9" s="136"/>
      <c r="P9" s="136"/>
      <c r="Q9" s="136"/>
      <c r="R9" s="136"/>
    </row>
    <row r="10" spans="1:32" ht="20.25" customHeight="1">
      <c r="A10" s="152" t="s">
        <v>1685</v>
      </c>
      <c r="B10" s="152"/>
      <c r="C10" s="152"/>
      <c r="D10" s="152"/>
      <c r="E10" s="152"/>
      <c r="F10" s="152"/>
      <c r="G10" s="152"/>
      <c r="H10" s="152"/>
      <c r="I10" s="152"/>
      <c r="J10" s="152"/>
      <c r="K10" s="152"/>
      <c r="L10" s="152"/>
      <c r="M10" s="152"/>
      <c r="N10" s="152"/>
    </row>
    <row r="11" spans="1:32">
      <c r="A11" s="152" t="s">
        <v>1695</v>
      </c>
      <c r="B11" s="152"/>
      <c r="C11" s="152"/>
      <c r="D11" s="152"/>
      <c r="E11" s="152"/>
      <c r="F11" s="152"/>
      <c r="G11" s="152"/>
      <c r="H11" s="152"/>
      <c r="I11" s="152"/>
      <c r="J11" s="152"/>
      <c r="K11" s="152"/>
      <c r="L11" s="152"/>
      <c r="M11" s="152"/>
      <c r="N11" s="133"/>
      <c r="O11" s="133"/>
      <c r="P11" s="133"/>
      <c r="Q11" s="133"/>
      <c r="R11" s="133"/>
    </row>
    <row r="12" spans="1:32">
      <c r="A12" s="111" t="s">
        <v>1077</v>
      </c>
      <c r="B12" s="112" t="s">
        <v>1078</v>
      </c>
      <c r="C12" s="113" t="s">
        <v>1079</v>
      </c>
      <c r="D12" s="114" t="s">
        <v>1080</v>
      </c>
      <c r="E12" s="131" t="s">
        <v>1686</v>
      </c>
      <c r="F12" s="113" t="s">
        <v>1081</v>
      </c>
      <c r="G12" s="113" t="s">
        <v>1813</v>
      </c>
      <c r="H12" s="115" t="s">
        <v>1082</v>
      </c>
      <c r="I12" s="114" t="s">
        <v>1083</v>
      </c>
      <c r="J12" s="114" t="s">
        <v>1084</v>
      </c>
      <c r="K12" s="114" t="s">
        <v>1085</v>
      </c>
      <c r="L12" s="114" t="s">
        <v>1680</v>
      </c>
      <c r="M12" s="114" t="s">
        <v>1086</v>
      </c>
      <c r="N12" s="114" t="s">
        <v>1087</v>
      </c>
      <c r="O12" s="13"/>
      <c r="P12" s="13"/>
      <c r="Q12" s="13"/>
      <c r="R12" s="13"/>
      <c r="S12" s="13"/>
      <c r="T12" s="13"/>
      <c r="U12" s="13"/>
      <c r="V12" s="13"/>
      <c r="W12" s="13"/>
      <c r="X12" s="13"/>
      <c r="Y12" s="13"/>
      <c r="Z12" s="13"/>
      <c r="AA12" s="13"/>
      <c r="AB12" s="13"/>
      <c r="AC12" s="13"/>
    </row>
    <row r="13" spans="1:32" ht="13.5" customHeight="1">
      <c r="A13" s="9">
        <v>1</v>
      </c>
      <c r="B13" s="107">
        <v>45138</v>
      </c>
      <c r="C13" s="5" t="s">
        <v>1681</v>
      </c>
      <c r="D13" s="116" t="s">
        <v>1145</v>
      </c>
      <c r="E13" s="5" t="s">
        <v>1415</v>
      </c>
      <c r="F13" s="5" t="s">
        <v>1416</v>
      </c>
      <c r="G13" s="5" t="s">
        <v>177</v>
      </c>
      <c r="H13" s="9">
        <v>44</v>
      </c>
      <c r="I13" s="14" t="s">
        <v>1114</v>
      </c>
      <c r="J13" s="14" t="s">
        <v>1122</v>
      </c>
      <c r="K13" s="14" t="s">
        <v>1095</v>
      </c>
      <c r="L13" s="14" t="s">
        <v>1127</v>
      </c>
      <c r="M13" s="9" t="s">
        <v>1297</v>
      </c>
      <c r="N13" s="14"/>
      <c r="O13" s="15"/>
      <c r="P13" s="15"/>
      <c r="Q13" s="15"/>
      <c r="R13" s="15"/>
      <c r="S13" s="15"/>
      <c r="T13" s="15"/>
      <c r="U13" s="15"/>
      <c r="V13" s="15"/>
      <c r="W13" s="15"/>
      <c r="X13" s="15"/>
      <c r="Y13" s="15"/>
      <c r="Z13" s="15"/>
      <c r="AA13" s="15"/>
      <c r="AB13" s="15"/>
      <c r="AC13" s="15"/>
      <c r="AD13" s="15"/>
      <c r="AE13" s="15"/>
      <c r="AF13" s="15"/>
    </row>
    <row r="14" spans="1:32" ht="13.5" customHeight="1">
      <c r="A14" s="9">
        <v>4</v>
      </c>
      <c r="B14" s="107">
        <v>45138</v>
      </c>
      <c r="C14" s="5" t="s">
        <v>1681</v>
      </c>
      <c r="D14" s="116" t="s">
        <v>1145</v>
      </c>
      <c r="E14" s="5" t="s">
        <v>1292</v>
      </c>
      <c r="F14" s="5" t="s">
        <v>1293</v>
      </c>
      <c r="G14" s="125" t="s">
        <v>1768</v>
      </c>
      <c r="H14" s="9"/>
      <c r="I14" s="14" t="s">
        <v>1114</v>
      </c>
      <c r="J14" s="14" t="s">
        <v>1071</v>
      </c>
      <c r="K14" s="14" t="s">
        <v>1095</v>
      </c>
      <c r="L14" s="14" t="s">
        <v>1119</v>
      </c>
      <c r="M14" s="9"/>
      <c r="N14" s="14" t="s">
        <v>1294</v>
      </c>
      <c r="O14" s="15"/>
      <c r="P14" s="15"/>
      <c r="Q14" s="15"/>
      <c r="R14" s="15"/>
      <c r="S14" s="15"/>
      <c r="T14" s="15"/>
      <c r="U14" s="15"/>
      <c r="V14" s="15"/>
      <c r="W14" s="15"/>
      <c r="X14" s="15"/>
      <c r="Y14" s="15"/>
      <c r="Z14" s="15"/>
      <c r="AA14" s="15"/>
      <c r="AB14" s="15"/>
      <c r="AC14" s="15"/>
      <c r="AD14" s="15"/>
      <c r="AE14" s="15"/>
      <c r="AF14" s="15"/>
    </row>
    <row r="15" spans="1:32" ht="13.5" customHeight="1">
      <c r="A15" s="9">
        <v>4</v>
      </c>
      <c r="B15" s="107">
        <v>45138</v>
      </c>
      <c r="C15" s="5" t="s">
        <v>1681</v>
      </c>
      <c r="D15" s="116" t="s">
        <v>1145</v>
      </c>
      <c r="E15" s="5" t="s">
        <v>1292</v>
      </c>
      <c r="F15" s="5" t="s">
        <v>1293</v>
      </c>
      <c r="G15" s="125" t="s">
        <v>1769</v>
      </c>
      <c r="H15" s="9"/>
      <c r="I15" s="14" t="s">
        <v>1168</v>
      </c>
      <c r="J15" s="14" t="s">
        <v>1071</v>
      </c>
      <c r="K15" s="14" t="s">
        <v>1095</v>
      </c>
      <c r="L15" s="14" t="s">
        <v>1119</v>
      </c>
      <c r="M15" s="9"/>
      <c r="N15" s="14"/>
      <c r="O15" s="15"/>
      <c r="P15" s="15"/>
      <c r="Q15" s="15"/>
      <c r="R15" s="15"/>
      <c r="S15" s="15"/>
      <c r="T15" s="15"/>
      <c r="U15" s="15"/>
      <c r="V15" s="15"/>
      <c r="W15" s="15"/>
      <c r="X15" s="15"/>
      <c r="Y15" s="15"/>
      <c r="Z15" s="15"/>
      <c r="AA15" s="15"/>
      <c r="AB15" s="15"/>
      <c r="AC15" s="15"/>
      <c r="AD15" s="15"/>
      <c r="AE15" s="15"/>
      <c r="AF15" s="15"/>
    </row>
    <row r="16" spans="1:32" ht="13.5" customHeight="1">
      <c r="A16" s="9">
        <v>5</v>
      </c>
      <c r="B16" s="107">
        <v>45138</v>
      </c>
      <c r="C16" s="5" t="s">
        <v>1681</v>
      </c>
      <c r="D16" s="116" t="s">
        <v>1145</v>
      </c>
      <c r="E16" s="5" t="s">
        <v>1292</v>
      </c>
      <c r="F16" s="5" t="s">
        <v>1293</v>
      </c>
      <c r="G16" s="5"/>
      <c r="H16" s="9"/>
      <c r="I16" s="14" t="s">
        <v>1148</v>
      </c>
      <c r="J16" s="14" t="s">
        <v>1071</v>
      </c>
      <c r="K16" s="14" t="s">
        <v>1095</v>
      </c>
      <c r="L16" s="14" t="s">
        <v>1165</v>
      </c>
      <c r="M16" s="9"/>
      <c r="N16" s="14"/>
      <c r="O16" s="15"/>
      <c r="P16" s="15"/>
      <c r="Q16" s="15"/>
      <c r="R16" s="15"/>
      <c r="S16" s="15"/>
      <c r="T16" s="15"/>
      <c r="U16" s="15"/>
      <c r="V16" s="15"/>
      <c r="W16" s="15"/>
      <c r="X16" s="15"/>
      <c r="Y16" s="15"/>
      <c r="Z16" s="15"/>
      <c r="AA16" s="15"/>
      <c r="AB16" s="15"/>
      <c r="AC16" s="15"/>
      <c r="AD16" s="15"/>
      <c r="AE16" s="15"/>
      <c r="AF16" s="15"/>
    </row>
    <row r="17" spans="1:32">
      <c r="A17" s="111" t="s">
        <v>1077</v>
      </c>
      <c r="B17" s="112" t="s">
        <v>1078</v>
      </c>
      <c r="C17" s="113" t="s">
        <v>1079</v>
      </c>
      <c r="D17" s="114" t="s">
        <v>1080</v>
      </c>
      <c r="E17" s="131" t="s">
        <v>1686</v>
      </c>
      <c r="F17" s="113" t="s">
        <v>1081</v>
      </c>
      <c r="G17" s="113" t="s">
        <v>1813</v>
      </c>
      <c r="H17" s="115" t="s">
        <v>1082</v>
      </c>
      <c r="I17" s="114" t="s">
        <v>1083</v>
      </c>
      <c r="J17" s="114" t="s">
        <v>1084</v>
      </c>
      <c r="K17" s="114" t="s">
        <v>1085</v>
      </c>
      <c r="L17" s="114" t="s">
        <v>1680</v>
      </c>
      <c r="M17" s="114" t="s">
        <v>1086</v>
      </c>
      <c r="N17" s="114" t="s">
        <v>1087</v>
      </c>
      <c r="O17" s="13"/>
      <c r="P17" s="13"/>
      <c r="Q17" s="13"/>
      <c r="R17" s="13"/>
      <c r="S17" s="13"/>
      <c r="T17" s="13"/>
      <c r="U17" s="13"/>
      <c r="V17" s="13"/>
      <c r="W17" s="13"/>
      <c r="X17" s="13"/>
      <c r="Y17" s="13"/>
      <c r="Z17" s="13"/>
      <c r="AA17" s="13"/>
      <c r="AB17" s="13"/>
      <c r="AC17" s="13"/>
    </row>
    <row r="18" spans="1:32" ht="13.5" customHeight="1">
      <c r="A18" s="9">
        <v>1</v>
      </c>
      <c r="B18" s="107">
        <v>45139</v>
      </c>
      <c r="C18" s="5" t="s">
        <v>1681</v>
      </c>
      <c r="D18" s="116" t="s">
        <v>1145</v>
      </c>
      <c r="E18" s="5" t="s">
        <v>1117</v>
      </c>
      <c r="F18" s="5" t="s">
        <v>1118</v>
      </c>
      <c r="G18" s="5" t="s">
        <v>334</v>
      </c>
      <c r="H18" s="9">
        <v>84</v>
      </c>
      <c r="I18" s="14" t="s">
        <v>1114</v>
      </c>
      <c r="J18" s="14" t="s">
        <v>1071</v>
      </c>
      <c r="K18" s="14" t="s">
        <v>1095</v>
      </c>
      <c r="L18" s="14" t="s">
        <v>1119</v>
      </c>
      <c r="M18" s="9"/>
      <c r="N18" s="14" t="s">
        <v>1294</v>
      </c>
      <c r="O18" s="15"/>
      <c r="P18" s="15"/>
      <c r="Q18" s="15"/>
      <c r="R18" s="15"/>
      <c r="S18" s="15"/>
      <c r="T18" s="15"/>
      <c r="U18" s="15"/>
      <c r="V18" s="15"/>
      <c r="W18" s="15"/>
      <c r="X18" s="15"/>
      <c r="Y18" s="15"/>
      <c r="Z18" s="15"/>
      <c r="AA18" s="15"/>
      <c r="AB18" s="15"/>
      <c r="AC18" s="15"/>
      <c r="AD18" s="15"/>
      <c r="AE18" s="15"/>
      <c r="AF18" s="15"/>
    </row>
    <row r="19" spans="1:32" ht="13.5" customHeight="1">
      <c r="A19" s="9">
        <v>2</v>
      </c>
      <c r="B19" s="107">
        <v>45139</v>
      </c>
      <c r="C19" s="5" t="s">
        <v>1681</v>
      </c>
      <c r="D19" s="116" t="s">
        <v>1145</v>
      </c>
      <c r="E19" s="5" t="s">
        <v>1443</v>
      </c>
      <c r="F19" s="5" t="s">
        <v>1444</v>
      </c>
      <c r="G19" s="5" t="s">
        <v>207</v>
      </c>
      <c r="H19" s="9">
        <v>19</v>
      </c>
      <c r="I19" s="14" t="s">
        <v>1114</v>
      </c>
      <c r="J19" s="14" t="s">
        <v>1122</v>
      </c>
      <c r="K19" s="14" t="s">
        <v>1095</v>
      </c>
      <c r="L19" s="14" t="s">
        <v>1143</v>
      </c>
      <c r="M19" s="9" t="s">
        <v>1297</v>
      </c>
      <c r="N19" s="14"/>
      <c r="O19" s="15"/>
      <c r="P19" s="15"/>
      <c r="Q19" s="15"/>
      <c r="R19" s="15"/>
      <c r="S19" s="15"/>
      <c r="T19" s="15"/>
      <c r="U19" s="15"/>
      <c r="V19" s="15"/>
      <c r="W19" s="15"/>
      <c r="X19" s="15"/>
      <c r="Y19" s="15"/>
      <c r="Z19" s="15"/>
      <c r="AA19" s="15"/>
      <c r="AB19" s="15"/>
      <c r="AC19" s="15"/>
      <c r="AD19" s="15"/>
      <c r="AE19" s="15"/>
      <c r="AF19" s="15"/>
    </row>
    <row r="20" spans="1:32" ht="13.5" customHeight="1">
      <c r="A20" s="9">
        <v>4</v>
      </c>
      <c r="B20" s="107">
        <v>45139</v>
      </c>
      <c r="C20" s="5" t="s">
        <v>1681</v>
      </c>
      <c r="D20" s="116" t="s">
        <v>1145</v>
      </c>
      <c r="E20" s="5" t="s">
        <v>1479</v>
      </c>
      <c r="F20" s="5" t="s">
        <v>1481</v>
      </c>
      <c r="G20" s="125" t="s">
        <v>934</v>
      </c>
      <c r="H20" s="9"/>
      <c r="I20" s="14" t="s">
        <v>1148</v>
      </c>
      <c r="J20" s="14" t="s">
        <v>1122</v>
      </c>
      <c r="K20" s="14" t="s">
        <v>1095</v>
      </c>
      <c r="L20" s="14" t="s">
        <v>1127</v>
      </c>
      <c r="M20" s="9"/>
      <c r="N20" s="14"/>
      <c r="O20" s="15"/>
      <c r="P20" s="15"/>
      <c r="Q20" s="15"/>
      <c r="R20" s="15"/>
      <c r="S20" s="15"/>
      <c r="T20" s="15"/>
      <c r="U20" s="15"/>
      <c r="V20" s="15"/>
      <c r="W20" s="15"/>
      <c r="X20" s="15"/>
      <c r="Y20" s="15"/>
      <c r="Z20" s="15"/>
      <c r="AA20" s="15"/>
      <c r="AB20" s="15"/>
      <c r="AC20" s="15"/>
      <c r="AD20" s="15"/>
      <c r="AE20" s="15"/>
      <c r="AF20" s="15"/>
    </row>
    <row r="21" spans="1:32" ht="13.5" customHeight="1">
      <c r="A21" s="9">
        <v>4</v>
      </c>
      <c r="B21" s="107">
        <v>45139</v>
      </c>
      <c r="C21" s="5" t="s">
        <v>1681</v>
      </c>
      <c r="D21" s="116" t="s">
        <v>1145</v>
      </c>
      <c r="E21" s="5" t="s">
        <v>1455</v>
      </c>
      <c r="F21" s="5" t="s">
        <v>1252</v>
      </c>
      <c r="G21" s="125" t="s">
        <v>1769</v>
      </c>
      <c r="H21" s="9"/>
      <c r="I21" s="14" t="s">
        <v>1114</v>
      </c>
      <c r="J21" s="14" t="s">
        <v>1071</v>
      </c>
      <c r="K21" s="14" t="s">
        <v>1095</v>
      </c>
      <c r="L21" s="14" t="s">
        <v>1127</v>
      </c>
      <c r="M21" s="9" t="s">
        <v>1128</v>
      </c>
      <c r="N21" s="14" t="s">
        <v>1129</v>
      </c>
      <c r="O21" s="15"/>
      <c r="P21" s="15"/>
      <c r="Q21" s="15"/>
      <c r="R21" s="15"/>
      <c r="S21" s="15"/>
      <c r="T21" s="15"/>
      <c r="U21" s="15"/>
      <c r="V21" s="15"/>
      <c r="W21" s="15"/>
      <c r="X21" s="15"/>
      <c r="Y21" s="15"/>
      <c r="Z21" s="15"/>
      <c r="AA21" s="15"/>
      <c r="AB21" s="15"/>
      <c r="AC21" s="15"/>
      <c r="AD21" s="15"/>
      <c r="AE21" s="15"/>
      <c r="AF21" s="15"/>
    </row>
    <row r="22" spans="1:32" ht="13.5" customHeight="1">
      <c r="A22" s="9">
        <v>4</v>
      </c>
      <c r="B22" s="107">
        <v>45139</v>
      </c>
      <c r="C22" s="5" t="s">
        <v>1681</v>
      </c>
      <c r="D22" s="116" t="s">
        <v>1145</v>
      </c>
      <c r="E22" s="5" t="s">
        <v>1407</v>
      </c>
      <c r="F22" s="5" t="s">
        <v>1408</v>
      </c>
      <c r="G22" s="125" t="s">
        <v>934</v>
      </c>
      <c r="H22" s="9"/>
      <c r="I22" s="14" t="s">
        <v>1148</v>
      </c>
      <c r="J22" s="14" t="s">
        <v>1122</v>
      </c>
      <c r="K22" s="14" t="s">
        <v>1095</v>
      </c>
      <c r="L22" s="14" t="s">
        <v>1119</v>
      </c>
      <c r="M22" s="9"/>
      <c r="N22" s="14"/>
      <c r="O22" s="15"/>
      <c r="P22" s="15"/>
      <c r="Q22" s="15"/>
      <c r="R22" s="15"/>
      <c r="S22" s="15"/>
      <c r="T22" s="15"/>
      <c r="U22" s="15"/>
      <c r="V22" s="15"/>
      <c r="W22" s="15"/>
      <c r="X22" s="15"/>
      <c r="Y22" s="15"/>
      <c r="Z22" s="15"/>
      <c r="AA22" s="15"/>
      <c r="AB22" s="15"/>
      <c r="AC22" s="15"/>
      <c r="AD22" s="15"/>
      <c r="AE22" s="15"/>
      <c r="AF22" s="15"/>
    </row>
    <row r="23" spans="1:32" ht="13.5" customHeight="1">
      <c r="A23" s="9">
        <v>5</v>
      </c>
      <c r="B23" s="107">
        <v>45139</v>
      </c>
      <c r="C23" s="5" t="s">
        <v>1681</v>
      </c>
      <c r="D23" s="116" t="s">
        <v>1145</v>
      </c>
      <c r="E23" s="5" t="s">
        <v>1224</v>
      </c>
      <c r="F23" s="5" t="s">
        <v>1225</v>
      </c>
      <c r="G23" s="5" t="s">
        <v>32</v>
      </c>
      <c r="H23" s="9">
        <v>59</v>
      </c>
      <c r="I23" s="14" t="s">
        <v>1114</v>
      </c>
      <c r="J23" s="14" t="s">
        <v>1071</v>
      </c>
      <c r="K23" s="14" t="s">
        <v>1095</v>
      </c>
      <c r="L23" s="14" t="s">
        <v>1165</v>
      </c>
      <c r="M23" s="9"/>
      <c r="N23" s="14" t="s">
        <v>1166</v>
      </c>
      <c r="O23" s="15"/>
      <c r="P23" s="15"/>
      <c r="Q23" s="15"/>
      <c r="R23" s="15"/>
      <c r="S23" s="15"/>
      <c r="T23" s="15"/>
      <c r="U23" s="15"/>
      <c r="V23" s="15"/>
      <c r="W23" s="15"/>
      <c r="X23" s="15"/>
      <c r="Y23" s="15"/>
      <c r="Z23" s="15"/>
      <c r="AA23" s="15"/>
      <c r="AB23" s="15"/>
      <c r="AC23" s="15"/>
      <c r="AD23" s="15"/>
      <c r="AE23" s="15"/>
      <c r="AF23" s="15"/>
    </row>
    <row r="24" spans="1:32" ht="13.5" customHeight="1">
      <c r="A24" s="9">
        <v>5</v>
      </c>
      <c r="B24" s="107">
        <v>45139</v>
      </c>
      <c r="C24" s="5" t="s">
        <v>1681</v>
      </c>
      <c r="D24" s="116" t="s">
        <v>1145</v>
      </c>
      <c r="E24" s="5" t="s">
        <v>1178</v>
      </c>
      <c r="F24" s="5" t="s">
        <v>1179</v>
      </c>
      <c r="G24" s="5" t="s">
        <v>22</v>
      </c>
      <c r="H24" s="9">
        <v>49</v>
      </c>
      <c r="I24" s="14" t="s">
        <v>1114</v>
      </c>
      <c r="J24" s="14" t="s">
        <v>1071</v>
      </c>
      <c r="K24" s="14" t="s">
        <v>1095</v>
      </c>
      <c r="L24" s="14" t="s">
        <v>1143</v>
      </c>
      <c r="M24" s="9" t="s">
        <v>1128</v>
      </c>
      <c r="N24" s="14" t="s">
        <v>1181</v>
      </c>
      <c r="O24" s="15"/>
      <c r="P24" s="15"/>
      <c r="Q24" s="15"/>
      <c r="R24" s="15"/>
      <c r="S24" s="15"/>
      <c r="T24" s="15"/>
      <c r="U24" s="15"/>
      <c r="V24" s="15"/>
      <c r="W24" s="15"/>
      <c r="X24" s="15"/>
      <c r="Y24" s="15"/>
      <c r="Z24" s="15"/>
      <c r="AA24" s="15"/>
      <c r="AB24" s="15"/>
      <c r="AC24" s="15"/>
      <c r="AD24" s="15"/>
      <c r="AE24" s="15"/>
      <c r="AF24" s="15"/>
    </row>
    <row r="25" spans="1:32" ht="13.5" customHeight="1">
      <c r="A25" s="9">
        <v>1</v>
      </c>
      <c r="B25" s="107">
        <v>45139</v>
      </c>
      <c r="C25" s="5" t="s">
        <v>1681</v>
      </c>
      <c r="D25" s="116" t="s">
        <v>1145</v>
      </c>
      <c r="E25" s="5" t="s">
        <v>1161</v>
      </c>
      <c r="F25" s="5" t="s">
        <v>1162</v>
      </c>
      <c r="G25" s="125" t="s">
        <v>9</v>
      </c>
      <c r="H25" s="9"/>
      <c r="I25" s="14" t="s">
        <v>1148</v>
      </c>
      <c r="J25" s="14" t="s">
        <v>1122</v>
      </c>
      <c r="K25" s="14" t="s">
        <v>1095</v>
      </c>
      <c r="L25" s="14" t="s">
        <v>1143</v>
      </c>
      <c r="M25" s="9"/>
      <c r="N25" s="14"/>
      <c r="O25" s="15"/>
      <c r="P25" s="15"/>
      <c r="Q25" s="15"/>
      <c r="R25" s="15"/>
      <c r="S25" s="15"/>
      <c r="T25" s="15"/>
      <c r="U25" s="15"/>
      <c r="V25" s="15"/>
      <c r="W25" s="15"/>
      <c r="X25" s="15"/>
      <c r="Y25" s="15"/>
      <c r="Z25" s="15"/>
      <c r="AA25" s="15"/>
      <c r="AB25" s="15"/>
      <c r="AC25" s="15"/>
      <c r="AD25" s="15"/>
      <c r="AE25" s="15"/>
      <c r="AF25" s="15"/>
    </row>
    <row r="26" spans="1:32" ht="13.5" customHeight="1">
      <c r="A26" s="9">
        <v>2</v>
      </c>
      <c r="B26" s="107">
        <v>45139</v>
      </c>
      <c r="C26" s="5" t="s">
        <v>1681</v>
      </c>
      <c r="D26" s="116" t="s">
        <v>1145</v>
      </c>
      <c r="E26" s="5" t="s">
        <v>1277</v>
      </c>
      <c r="F26" s="5" t="s">
        <v>1278</v>
      </c>
      <c r="G26" s="125" t="s">
        <v>1768</v>
      </c>
      <c r="H26" s="9">
        <v>173</v>
      </c>
      <c r="I26" s="14" t="s">
        <v>1114</v>
      </c>
      <c r="J26" s="14" t="s">
        <v>1071</v>
      </c>
      <c r="K26" s="14" t="s">
        <v>1095</v>
      </c>
      <c r="L26" s="14" t="s">
        <v>1108</v>
      </c>
      <c r="M26" s="9"/>
      <c r="N26" s="14" t="s">
        <v>1166</v>
      </c>
      <c r="O26" s="15"/>
      <c r="P26" s="15"/>
      <c r="Q26" s="15"/>
      <c r="R26" s="15"/>
      <c r="S26" s="15"/>
      <c r="T26" s="15"/>
      <c r="U26" s="15"/>
      <c r="V26" s="15"/>
      <c r="W26" s="15"/>
      <c r="X26" s="15"/>
      <c r="Y26" s="15"/>
      <c r="Z26" s="15"/>
      <c r="AA26" s="15"/>
      <c r="AB26" s="15"/>
      <c r="AC26" s="15"/>
      <c r="AD26" s="15"/>
      <c r="AE26" s="15"/>
      <c r="AF26" s="15"/>
    </row>
    <row r="27" spans="1:32" ht="13.5" customHeight="1">
      <c r="A27" s="9">
        <v>2</v>
      </c>
      <c r="B27" s="107">
        <v>45139</v>
      </c>
      <c r="C27" s="5" t="s">
        <v>1681</v>
      </c>
      <c r="D27" s="116" t="s">
        <v>1145</v>
      </c>
      <c r="E27" s="5" t="s">
        <v>1277</v>
      </c>
      <c r="F27" s="5" t="s">
        <v>1278</v>
      </c>
      <c r="G27" s="125" t="s">
        <v>238</v>
      </c>
      <c r="H27" s="9"/>
      <c r="I27" s="14" t="s">
        <v>1148</v>
      </c>
      <c r="J27" s="14" t="s">
        <v>1071</v>
      </c>
      <c r="K27" s="14" t="s">
        <v>1095</v>
      </c>
      <c r="L27" s="14" t="s">
        <v>1108</v>
      </c>
      <c r="M27" s="9"/>
      <c r="N27" s="14"/>
      <c r="O27" s="15"/>
      <c r="P27" s="15"/>
      <c r="Q27" s="15"/>
      <c r="R27" s="15"/>
      <c r="S27" s="15"/>
      <c r="T27" s="15"/>
      <c r="U27" s="15"/>
      <c r="V27" s="15"/>
      <c r="W27" s="15"/>
      <c r="X27" s="15"/>
      <c r="Y27" s="15"/>
      <c r="Z27" s="15"/>
      <c r="AA27" s="15"/>
      <c r="AB27" s="15"/>
      <c r="AC27" s="15"/>
      <c r="AD27" s="15"/>
      <c r="AE27" s="15"/>
      <c r="AF27" s="15"/>
    </row>
    <row r="28" spans="1:32" ht="13.5" customHeight="1">
      <c r="A28" s="9">
        <v>2</v>
      </c>
      <c r="B28" s="107">
        <v>45139</v>
      </c>
      <c r="C28" s="5" t="s">
        <v>1681</v>
      </c>
      <c r="D28" s="116" t="s">
        <v>1145</v>
      </c>
      <c r="E28" s="5" t="s">
        <v>1277</v>
      </c>
      <c r="F28" s="5" t="s">
        <v>1278</v>
      </c>
      <c r="G28" s="125" t="s">
        <v>1768</v>
      </c>
      <c r="H28" s="9"/>
      <c r="I28" s="14" t="s">
        <v>1168</v>
      </c>
      <c r="J28" s="14" t="s">
        <v>1071</v>
      </c>
      <c r="K28" s="14" t="s">
        <v>1095</v>
      </c>
      <c r="L28" s="14" t="s">
        <v>1108</v>
      </c>
      <c r="M28" s="9"/>
      <c r="N28" s="14"/>
      <c r="O28" s="15"/>
      <c r="P28" s="15"/>
      <c r="Q28" s="15"/>
      <c r="R28" s="15"/>
      <c r="S28" s="15"/>
      <c r="T28" s="15"/>
      <c r="U28" s="15"/>
      <c r="V28" s="15"/>
      <c r="W28" s="15"/>
      <c r="X28" s="15"/>
      <c r="Y28" s="15"/>
      <c r="Z28" s="15"/>
      <c r="AA28" s="15"/>
      <c r="AB28" s="15"/>
      <c r="AC28" s="15"/>
      <c r="AD28" s="15"/>
      <c r="AE28" s="15"/>
      <c r="AF28" s="15"/>
    </row>
    <row r="29" spans="1:32" ht="13.5" customHeight="1">
      <c r="A29" s="9">
        <v>2</v>
      </c>
      <c r="B29" s="107">
        <v>45139</v>
      </c>
      <c r="C29" s="5" t="s">
        <v>1681</v>
      </c>
      <c r="D29" s="116" t="s">
        <v>1145</v>
      </c>
      <c r="E29" s="5" t="s">
        <v>1334</v>
      </c>
      <c r="F29" s="5" t="s">
        <v>1335</v>
      </c>
      <c r="G29" s="5" t="s">
        <v>163</v>
      </c>
      <c r="H29" s="9">
        <v>9</v>
      </c>
      <c r="I29" s="14" t="s">
        <v>1114</v>
      </c>
      <c r="J29" s="14" t="s">
        <v>1071</v>
      </c>
      <c r="K29" s="14" t="s">
        <v>1095</v>
      </c>
      <c r="L29" s="14" t="s">
        <v>1143</v>
      </c>
      <c r="M29" s="9" t="s">
        <v>1128</v>
      </c>
      <c r="N29" s="14" t="s">
        <v>1181</v>
      </c>
      <c r="O29" s="15"/>
      <c r="P29" s="15"/>
      <c r="Q29" s="15"/>
      <c r="R29" s="15"/>
      <c r="S29" s="15"/>
      <c r="T29" s="15"/>
      <c r="U29" s="15"/>
      <c r="V29" s="15"/>
      <c r="W29" s="15"/>
      <c r="X29" s="15"/>
      <c r="Y29" s="15"/>
      <c r="Z29" s="15"/>
      <c r="AA29" s="15"/>
      <c r="AB29" s="15"/>
      <c r="AC29" s="15"/>
      <c r="AD29" s="15"/>
      <c r="AE29" s="15"/>
      <c r="AF29" s="15"/>
    </row>
    <row r="30" spans="1:32" ht="13.5" customHeight="1">
      <c r="A30" s="9">
        <v>2</v>
      </c>
      <c r="B30" s="107">
        <v>45139</v>
      </c>
      <c r="C30" s="5" t="s">
        <v>1681</v>
      </c>
      <c r="D30" s="116" t="s">
        <v>1145</v>
      </c>
      <c r="E30" s="5" t="s">
        <v>1184</v>
      </c>
      <c r="F30" s="5" t="s">
        <v>1107</v>
      </c>
      <c r="G30" s="5" t="s">
        <v>24</v>
      </c>
      <c r="H30" s="9">
        <v>176</v>
      </c>
      <c r="I30" s="14" t="s">
        <v>1114</v>
      </c>
      <c r="J30" s="14" t="s">
        <v>1071</v>
      </c>
      <c r="K30" s="14" t="s">
        <v>1095</v>
      </c>
      <c r="L30" s="14" t="s">
        <v>1121</v>
      </c>
      <c r="M30" s="9"/>
      <c r="N30" s="14" t="s">
        <v>1185</v>
      </c>
      <c r="O30" s="15"/>
      <c r="P30" s="15"/>
      <c r="Q30" s="15"/>
      <c r="R30" s="15"/>
      <c r="S30" s="15"/>
      <c r="T30" s="15"/>
      <c r="U30" s="15"/>
      <c r="V30" s="15"/>
      <c r="W30" s="15"/>
      <c r="X30" s="15"/>
      <c r="Y30" s="15"/>
      <c r="Z30" s="15"/>
      <c r="AA30" s="15"/>
      <c r="AB30" s="15"/>
      <c r="AC30" s="15"/>
      <c r="AD30" s="15"/>
      <c r="AE30" s="15"/>
      <c r="AF30" s="15"/>
    </row>
    <row r="31" spans="1:32" ht="13.5" customHeight="1">
      <c r="A31" s="9">
        <v>2</v>
      </c>
      <c r="B31" s="107">
        <v>45139</v>
      </c>
      <c r="C31" s="5" t="s">
        <v>1681</v>
      </c>
      <c r="D31" s="116" t="s">
        <v>1145</v>
      </c>
      <c r="E31" s="5" t="s">
        <v>1184</v>
      </c>
      <c r="F31" s="5" t="s">
        <v>1107</v>
      </c>
      <c r="G31" s="5" t="s">
        <v>972</v>
      </c>
      <c r="H31" s="9"/>
      <c r="I31" s="14" t="s">
        <v>1148</v>
      </c>
      <c r="J31" s="14" t="s">
        <v>1071</v>
      </c>
      <c r="K31" s="14" t="s">
        <v>1095</v>
      </c>
      <c r="L31" s="14" t="s">
        <v>1121</v>
      </c>
      <c r="M31" s="9"/>
      <c r="N31" s="14"/>
      <c r="O31" s="15"/>
      <c r="P31" s="15"/>
      <c r="Q31" s="15"/>
      <c r="R31" s="15"/>
      <c r="S31" s="15"/>
      <c r="T31" s="15"/>
      <c r="U31" s="15"/>
      <c r="V31" s="15"/>
      <c r="W31" s="15"/>
      <c r="X31" s="15"/>
      <c r="Y31" s="15"/>
      <c r="Z31" s="15"/>
      <c r="AA31" s="15"/>
      <c r="AB31" s="15"/>
      <c r="AC31" s="15"/>
      <c r="AD31" s="15"/>
      <c r="AE31" s="15"/>
      <c r="AF31" s="15"/>
    </row>
    <row r="32" spans="1:32" ht="13.5" customHeight="1">
      <c r="A32" s="9">
        <v>2</v>
      </c>
      <c r="B32" s="107">
        <v>45139</v>
      </c>
      <c r="C32" s="5" t="s">
        <v>1681</v>
      </c>
      <c r="D32" s="116" t="s">
        <v>1145</v>
      </c>
      <c r="E32" s="5" t="s">
        <v>1184</v>
      </c>
      <c r="F32" s="5" t="s">
        <v>1107</v>
      </c>
      <c r="G32" s="5" t="s">
        <v>1807</v>
      </c>
      <c r="H32" s="9"/>
      <c r="I32" s="14" t="s">
        <v>1168</v>
      </c>
      <c r="J32" s="14" t="s">
        <v>1071</v>
      </c>
      <c r="K32" s="14" t="s">
        <v>1095</v>
      </c>
      <c r="L32" s="14" t="s">
        <v>1121</v>
      </c>
      <c r="M32" s="9"/>
      <c r="N32" s="14"/>
      <c r="O32" s="15"/>
      <c r="P32" s="15"/>
      <c r="Q32" s="15"/>
      <c r="R32" s="15"/>
      <c r="S32" s="15"/>
      <c r="T32" s="15"/>
      <c r="U32" s="15"/>
      <c r="V32" s="15"/>
      <c r="W32" s="15"/>
      <c r="X32" s="15"/>
      <c r="Y32" s="15"/>
      <c r="Z32" s="15"/>
      <c r="AA32" s="15"/>
      <c r="AB32" s="15"/>
      <c r="AC32" s="15"/>
      <c r="AD32" s="15"/>
      <c r="AE32" s="15"/>
      <c r="AF32" s="15"/>
    </row>
    <row r="33" spans="1:32">
      <c r="A33" s="111" t="s">
        <v>1077</v>
      </c>
      <c r="B33" s="112" t="s">
        <v>1078</v>
      </c>
      <c r="C33" s="113" t="s">
        <v>1079</v>
      </c>
      <c r="D33" s="114" t="s">
        <v>1080</v>
      </c>
      <c r="E33" s="131" t="s">
        <v>1686</v>
      </c>
      <c r="F33" s="113" t="s">
        <v>1081</v>
      </c>
      <c r="G33" s="113" t="s">
        <v>1813</v>
      </c>
      <c r="H33" s="115" t="s">
        <v>1082</v>
      </c>
      <c r="I33" s="114" t="s">
        <v>1083</v>
      </c>
      <c r="J33" s="114" t="s">
        <v>1084</v>
      </c>
      <c r="K33" s="114" t="s">
        <v>1085</v>
      </c>
      <c r="L33" s="114" t="s">
        <v>1680</v>
      </c>
      <c r="M33" s="114" t="s">
        <v>1086</v>
      </c>
      <c r="N33" s="114" t="s">
        <v>1087</v>
      </c>
      <c r="O33" s="13"/>
      <c r="P33" s="13"/>
      <c r="Q33" s="13"/>
      <c r="R33" s="13"/>
      <c r="S33" s="13"/>
      <c r="T33" s="13"/>
      <c r="U33" s="13"/>
      <c r="V33" s="13"/>
      <c r="W33" s="13"/>
      <c r="X33" s="13"/>
      <c r="Y33" s="13"/>
      <c r="Z33" s="13"/>
      <c r="AA33" s="13"/>
      <c r="AB33" s="13"/>
      <c r="AC33" s="13"/>
    </row>
    <row r="34" spans="1:32" ht="13.5" customHeight="1">
      <c r="A34" s="9">
        <v>4</v>
      </c>
      <c r="B34" s="107">
        <v>45140</v>
      </c>
      <c r="C34" s="5" t="s">
        <v>1681</v>
      </c>
      <c r="D34" s="116" t="s">
        <v>1145</v>
      </c>
      <c r="E34" s="5" t="s">
        <v>1459</v>
      </c>
      <c r="F34" s="5" t="s">
        <v>1228</v>
      </c>
      <c r="G34" s="125" t="s">
        <v>1769</v>
      </c>
      <c r="H34" s="9"/>
      <c r="I34" s="14" t="s">
        <v>1114</v>
      </c>
      <c r="J34" s="14" t="s">
        <v>1071</v>
      </c>
      <c r="K34" s="14" t="s">
        <v>1095</v>
      </c>
      <c r="L34" s="14" t="s">
        <v>1121</v>
      </c>
      <c r="M34" s="9"/>
      <c r="N34" s="14"/>
      <c r="O34" s="15"/>
      <c r="P34" s="15"/>
      <c r="Q34" s="15"/>
      <c r="R34" s="15"/>
      <c r="S34" s="15"/>
      <c r="T34" s="15"/>
      <c r="U34" s="15"/>
      <c r="V34" s="15"/>
      <c r="W34" s="15"/>
      <c r="X34" s="15"/>
      <c r="Y34" s="15"/>
      <c r="Z34" s="15"/>
      <c r="AA34" s="15"/>
      <c r="AB34" s="15"/>
      <c r="AC34" s="15"/>
      <c r="AD34" s="15"/>
      <c r="AE34" s="15"/>
      <c r="AF34" s="15"/>
    </row>
    <row r="35" spans="1:32" ht="13.5" customHeight="1">
      <c r="A35" s="9">
        <v>4</v>
      </c>
      <c r="B35" s="107">
        <v>45140</v>
      </c>
      <c r="C35" s="5" t="s">
        <v>1681</v>
      </c>
      <c r="D35" s="116" t="s">
        <v>1145</v>
      </c>
      <c r="E35" s="5" t="s">
        <v>1459</v>
      </c>
      <c r="F35" s="5" t="s">
        <v>1228</v>
      </c>
      <c r="G35" s="125" t="s">
        <v>1768</v>
      </c>
      <c r="H35" s="9">
        <v>31</v>
      </c>
      <c r="I35" s="14" t="s">
        <v>1148</v>
      </c>
      <c r="J35" s="14" t="s">
        <v>1071</v>
      </c>
      <c r="K35" s="14" t="s">
        <v>1095</v>
      </c>
      <c r="L35" s="14" t="s">
        <v>1121</v>
      </c>
      <c r="M35" s="9"/>
      <c r="N35" s="14"/>
      <c r="O35" s="15"/>
      <c r="P35" s="15"/>
      <c r="Q35" s="15"/>
      <c r="R35" s="15"/>
      <c r="S35" s="15"/>
      <c r="T35" s="15"/>
      <c r="U35" s="15"/>
      <c r="V35" s="15"/>
      <c r="W35" s="15"/>
      <c r="X35" s="15"/>
      <c r="Y35" s="15"/>
      <c r="Z35" s="15"/>
      <c r="AA35" s="15"/>
      <c r="AB35" s="15"/>
      <c r="AC35" s="15"/>
      <c r="AD35" s="15"/>
      <c r="AE35" s="15"/>
      <c r="AF35" s="15"/>
    </row>
    <row r="36" spans="1:32" ht="13.5" customHeight="1">
      <c r="A36" s="9">
        <v>4</v>
      </c>
      <c r="B36" s="107">
        <v>45140</v>
      </c>
      <c r="C36" s="5" t="s">
        <v>1681</v>
      </c>
      <c r="D36" s="116" t="s">
        <v>1145</v>
      </c>
      <c r="E36" s="5" t="s">
        <v>1459</v>
      </c>
      <c r="F36" s="5" t="s">
        <v>1228</v>
      </c>
      <c r="G36" s="5"/>
      <c r="H36" s="9"/>
      <c r="I36" s="14" t="s">
        <v>1168</v>
      </c>
      <c r="J36" s="14" t="s">
        <v>1071</v>
      </c>
      <c r="K36" s="14" t="s">
        <v>1095</v>
      </c>
      <c r="L36" s="14" t="s">
        <v>1121</v>
      </c>
      <c r="M36" s="9"/>
      <c r="N36" s="14"/>
      <c r="O36" s="15"/>
      <c r="P36" s="15"/>
      <c r="Q36" s="15"/>
      <c r="R36" s="15"/>
      <c r="S36" s="15"/>
      <c r="T36" s="15"/>
      <c r="U36" s="15"/>
      <c r="V36" s="15"/>
      <c r="W36" s="15"/>
      <c r="X36" s="15"/>
      <c r="Y36" s="15"/>
      <c r="Z36" s="15"/>
      <c r="AA36" s="15"/>
      <c r="AB36" s="15"/>
      <c r="AC36" s="15"/>
      <c r="AD36" s="15"/>
      <c r="AE36" s="15"/>
      <c r="AF36" s="15"/>
    </row>
    <row r="37" spans="1:32" ht="13.5" customHeight="1">
      <c r="A37" s="9"/>
      <c r="B37" s="107">
        <v>45140</v>
      </c>
      <c r="C37" s="5" t="s">
        <v>1681</v>
      </c>
      <c r="D37" s="116" t="s">
        <v>1145</v>
      </c>
      <c r="E37" s="5" t="s">
        <v>1697</v>
      </c>
      <c r="F37" s="5" t="s">
        <v>1696</v>
      </c>
      <c r="G37" s="125" t="s">
        <v>1770</v>
      </c>
      <c r="H37" s="9">
        <v>10</v>
      </c>
      <c r="I37" s="14"/>
      <c r="J37" s="14"/>
      <c r="K37" s="14"/>
      <c r="L37" s="14"/>
      <c r="M37" s="9"/>
      <c r="N37" s="14"/>
      <c r="O37" s="15"/>
      <c r="P37" s="15"/>
      <c r="Q37" s="15"/>
      <c r="R37" s="15"/>
      <c r="S37" s="15"/>
      <c r="T37" s="15"/>
      <c r="U37" s="15"/>
      <c r="V37" s="15"/>
      <c r="W37" s="15"/>
      <c r="X37" s="15"/>
      <c r="Y37" s="15"/>
      <c r="Z37" s="15"/>
      <c r="AA37" s="15"/>
      <c r="AB37" s="15"/>
      <c r="AC37" s="15"/>
      <c r="AD37" s="15"/>
      <c r="AE37" s="15"/>
      <c r="AF37" s="15"/>
    </row>
    <row r="38" spans="1:32" ht="13.5" customHeight="1">
      <c r="A38" s="9">
        <v>5</v>
      </c>
      <c r="B38" s="107">
        <v>45140</v>
      </c>
      <c r="C38" s="5" t="s">
        <v>1681</v>
      </c>
      <c r="D38" s="116" t="s">
        <v>1145</v>
      </c>
      <c r="E38" s="5" t="s">
        <v>1419</v>
      </c>
      <c r="F38" s="5" t="s">
        <v>1420</v>
      </c>
      <c r="G38" s="5" t="s">
        <v>320</v>
      </c>
      <c r="H38" s="9">
        <v>25</v>
      </c>
      <c r="I38" s="14" t="s">
        <v>1114</v>
      </c>
      <c r="J38" s="14" t="s">
        <v>1122</v>
      </c>
      <c r="K38" s="14" t="s">
        <v>1095</v>
      </c>
      <c r="L38" s="14" t="s">
        <v>1108</v>
      </c>
      <c r="M38" s="9" t="s">
        <v>1297</v>
      </c>
      <c r="N38" s="14"/>
      <c r="O38" s="15"/>
      <c r="P38" s="15"/>
      <c r="Q38" s="15"/>
      <c r="R38" s="15"/>
      <c r="S38" s="15"/>
      <c r="T38" s="15"/>
      <c r="U38" s="15"/>
      <c r="V38" s="15"/>
      <c r="W38" s="15"/>
      <c r="X38" s="15"/>
      <c r="Y38" s="15"/>
      <c r="Z38" s="15"/>
      <c r="AA38" s="15"/>
      <c r="AB38" s="15"/>
      <c r="AC38" s="15"/>
      <c r="AD38" s="15"/>
      <c r="AE38" s="15"/>
      <c r="AF38" s="15"/>
    </row>
    <row r="39" spans="1:32">
      <c r="A39" s="111" t="s">
        <v>1077</v>
      </c>
      <c r="B39" s="112" t="s">
        <v>1078</v>
      </c>
      <c r="C39" s="113" t="s">
        <v>1079</v>
      </c>
      <c r="D39" s="114" t="s">
        <v>1080</v>
      </c>
      <c r="E39" s="131" t="s">
        <v>1686</v>
      </c>
      <c r="F39" s="113" t="s">
        <v>1081</v>
      </c>
      <c r="G39" s="113" t="s">
        <v>1813</v>
      </c>
      <c r="H39" s="115" t="s">
        <v>1082</v>
      </c>
      <c r="I39" s="114" t="s">
        <v>1083</v>
      </c>
      <c r="J39" s="114" t="s">
        <v>1084</v>
      </c>
      <c r="K39" s="114" t="s">
        <v>1085</v>
      </c>
      <c r="L39" s="114" t="s">
        <v>1680</v>
      </c>
      <c r="M39" s="114" t="s">
        <v>1086</v>
      </c>
      <c r="N39" s="114" t="s">
        <v>1087</v>
      </c>
      <c r="O39" s="13"/>
      <c r="P39" s="13"/>
      <c r="Q39" s="13"/>
      <c r="R39" s="13"/>
      <c r="S39" s="13"/>
      <c r="T39" s="13"/>
      <c r="U39" s="13"/>
      <c r="V39" s="13"/>
      <c r="W39" s="13"/>
      <c r="X39" s="13"/>
      <c r="Y39" s="13"/>
      <c r="Z39" s="13"/>
      <c r="AA39" s="13"/>
      <c r="AB39" s="13"/>
      <c r="AC39" s="13"/>
    </row>
    <row r="40" spans="1:32" ht="13.5" customHeight="1">
      <c r="A40" s="9">
        <v>2</v>
      </c>
      <c r="B40" s="107">
        <v>45141</v>
      </c>
      <c r="C40" s="5" t="s">
        <v>1681</v>
      </c>
      <c r="D40" s="116" t="s">
        <v>1145</v>
      </c>
      <c r="E40" s="5" t="s">
        <v>1391</v>
      </c>
      <c r="F40" s="5" t="s">
        <v>1392</v>
      </c>
      <c r="G40" s="5" t="s">
        <v>141</v>
      </c>
      <c r="H40" s="9"/>
      <c r="I40" s="14" t="s">
        <v>1148</v>
      </c>
      <c r="J40" s="14" t="s">
        <v>1071</v>
      </c>
      <c r="K40" s="14" t="s">
        <v>1095</v>
      </c>
      <c r="L40" s="14" t="s">
        <v>1172</v>
      </c>
      <c r="M40" s="9"/>
      <c r="N40" s="14"/>
      <c r="O40" s="15"/>
      <c r="P40" s="15"/>
      <c r="Q40" s="15"/>
      <c r="R40" s="15"/>
      <c r="S40" s="15"/>
      <c r="T40" s="15"/>
      <c r="U40" s="15"/>
      <c r="V40" s="15"/>
      <c r="W40" s="15"/>
      <c r="X40" s="15"/>
      <c r="Y40" s="15"/>
      <c r="Z40" s="15"/>
      <c r="AA40" s="15"/>
      <c r="AB40" s="15"/>
      <c r="AC40" s="15"/>
      <c r="AD40" s="15"/>
      <c r="AE40" s="15"/>
      <c r="AF40" s="15"/>
    </row>
    <row r="41" spans="1:32" ht="13.5" customHeight="1">
      <c r="A41" s="9">
        <v>2</v>
      </c>
      <c r="B41" s="107">
        <v>45141</v>
      </c>
      <c r="C41" s="5" t="s">
        <v>1681</v>
      </c>
      <c r="D41" s="116" t="s">
        <v>1145</v>
      </c>
      <c r="E41" s="5" t="s">
        <v>1329</v>
      </c>
      <c r="F41" s="5" t="s">
        <v>1330</v>
      </c>
      <c r="G41" s="5" t="s">
        <v>363</v>
      </c>
      <c r="H41" s="9">
        <v>49</v>
      </c>
      <c r="I41" s="14" t="s">
        <v>1114</v>
      </c>
      <c r="J41" s="14" t="s">
        <v>1071</v>
      </c>
      <c r="K41" s="14" t="s">
        <v>1095</v>
      </c>
      <c r="L41" s="14" t="s">
        <v>1143</v>
      </c>
      <c r="M41" s="9" t="s">
        <v>1128</v>
      </c>
      <c r="N41" s="14" t="s">
        <v>1181</v>
      </c>
      <c r="O41" s="15"/>
      <c r="P41" s="15"/>
      <c r="Q41" s="15"/>
      <c r="R41" s="15"/>
      <c r="S41" s="15"/>
      <c r="T41" s="15"/>
      <c r="U41" s="15"/>
      <c r="V41" s="15"/>
      <c r="W41" s="15"/>
      <c r="X41" s="15"/>
      <c r="Y41" s="15"/>
      <c r="Z41" s="15"/>
      <c r="AA41" s="15"/>
      <c r="AB41" s="15"/>
      <c r="AC41" s="15"/>
      <c r="AD41" s="15"/>
      <c r="AE41" s="15"/>
      <c r="AF41" s="15"/>
    </row>
    <row r="42" spans="1:32" ht="13.5" customHeight="1">
      <c r="A42" s="9">
        <v>2</v>
      </c>
      <c r="B42" s="107">
        <v>45141</v>
      </c>
      <c r="C42" s="5" t="s">
        <v>1681</v>
      </c>
      <c r="D42" s="116" t="s">
        <v>1145</v>
      </c>
      <c r="E42" s="5" t="s">
        <v>1417</v>
      </c>
      <c r="F42" s="5" t="s">
        <v>1418</v>
      </c>
      <c r="G42" s="125" t="s">
        <v>1769</v>
      </c>
      <c r="H42" s="9">
        <v>26</v>
      </c>
      <c r="I42" s="14" t="s">
        <v>1114</v>
      </c>
      <c r="J42" s="14" t="s">
        <v>1122</v>
      </c>
      <c r="K42" s="14" t="s">
        <v>1095</v>
      </c>
      <c r="L42" s="14" t="s">
        <v>1143</v>
      </c>
      <c r="M42" s="9" t="s">
        <v>1297</v>
      </c>
      <c r="N42" s="14"/>
      <c r="O42" s="15"/>
      <c r="P42" s="15"/>
      <c r="Q42" s="15"/>
      <c r="R42" s="15"/>
      <c r="S42" s="15"/>
      <c r="T42" s="15"/>
      <c r="U42" s="15"/>
      <c r="V42" s="15"/>
      <c r="W42" s="15"/>
      <c r="X42" s="15"/>
      <c r="Y42" s="15"/>
      <c r="Z42" s="15"/>
      <c r="AA42" s="15"/>
      <c r="AB42" s="15"/>
      <c r="AC42" s="15"/>
      <c r="AD42" s="15"/>
      <c r="AE42" s="15"/>
      <c r="AF42" s="15"/>
    </row>
    <row r="43" spans="1:32" ht="13.5" customHeight="1">
      <c r="A43" s="9">
        <v>3</v>
      </c>
      <c r="B43" s="107">
        <v>45141</v>
      </c>
      <c r="C43" s="5" t="s">
        <v>1681</v>
      </c>
      <c r="D43" s="116" t="s">
        <v>1145</v>
      </c>
      <c r="E43" s="5" t="s">
        <v>1285</v>
      </c>
      <c r="F43" s="5" t="s">
        <v>1286</v>
      </c>
      <c r="G43" s="5" t="s">
        <v>103</v>
      </c>
      <c r="H43" s="9">
        <v>59</v>
      </c>
      <c r="I43" s="14" t="s">
        <v>1114</v>
      </c>
      <c r="J43" s="14" t="s">
        <v>1071</v>
      </c>
      <c r="K43" s="14" t="s">
        <v>1095</v>
      </c>
      <c r="L43" s="14" t="s">
        <v>1108</v>
      </c>
      <c r="M43" s="9" t="s">
        <v>1128</v>
      </c>
      <c r="N43" s="14" t="s">
        <v>1129</v>
      </c>
      <c r="O43" s="15"/>
      <c r="P43" s="15"/>
      <c r="Q43" s="15"/>
      <c r="R43" s="15"/>
      <c r="S43" s="15"/>
      <c r="T43" s="15"/>
      <c r="U43" s="15"/>
      <c r="V43" s="15"/>
      <c r="W43" s="15"/>
      <c r="X43" s="15"/>
      <c r="Y43" s="15"/>
      <c r="Z43" s="15"/>
      <c r="AA43" s="15"/>
      <c r="AB43" s="15"/>
      <c r="AC43" s="15"/>
      <c r="AD43" s="15"/>
      <c r="AE43" s="15"/>
      <c r="AF43" s="15"/>
    </row>
    <row r="44" spans="1:32" ht="13.5" customHeight="1">
      <c r="A44" s="9">
        <v>3</v>
      </c>
      <c r="B44" s="107">
        <v>45141</v>
      </c>
      <c r="C44" s="5" t="s">
        <v>1681</v>
      </c>
      <c r="D44" s="116" t="s">
        <v>1145</v>
      </c>
      <c r="E44" s="5" t="s">
        <v>1285</v>
      </c>
      <c r="F44" s="5" t="s">
        <v>1286</v>
      </c>
      <c r="G44" s="5" t="s">
        <v>103</v>
      </c>
      <c r="H44" s="9"/>
      <c r="I44" s="14" t="s">
        <v>1168</v>
      </c>
      <c r="J44" s="14" t="s">
        <v>1071</v>
      </c>
      <c r="K44" s="14" t="s">
        <v>1095</v>
      </c>
      <c r="L44" s="14" t="s">
        <v>1108</v>
      </c>
      <c r="M44" s="9"/>
      <c r="N44" s="14"/>
      <c r="O44" s="15"/>
      <c r="P44" s="15"/>
      <c r="Q44" s="15"/>
      <c r="R44" s="15"/>
      <c r="S44" s="15"/>
      <c r="T44" s="15"/>
      <c r="U44" s="15"/>
      <c r="V44" s="15"/>
      <c r="W44" s="15"/>
      <c r="X44" s="15"/>
      <c r="Y44" s="15"/>
      <c r="Z44" s="15"/>
      <c r="AA44" s="15"/>
      <c r="AB44" s="15"/>
      <c r="AC44" s="15"/>
      <c r="AD44" s="15"/>
      <c r="AE44" s="15"/>
      <c r="AF44" s="15"/>
    </row>
    <row r="45" spans="1:32" ht="13.5" customHeight="1">
      <c r="A45" s="9">
        <v>3</v>
      </c>
      <c r="B45" s="107">
        <v>45141</v>
      </c>
      <c r="C45" s="5" t="s">
        <v>1681</v>
      </c>
      <c r="D45" s="116" t="s">
        <v>1145</v>
      </c>
      <c r="E45" s="5" t="s">
        <v>1267</v>
      </c>
      <c r="F45" s="5" t="s">
        <v>1268</v>
      </c>
      <c r="G45" s="5" t="s">
        <v>47</v>
      </c>
      <c r="H45" s="9"/>
      <c r="I45" s="14" t="s">
        <v>1114</v>
      </c>
      <c r="J45" s="14" t="s">
        <v>1071</v>
      </c>
      <c r="K45" s="14" t="s">
        <v>1095</v>
      </c>
      <c r="L45" s="14" t="s">
        <v>1090</v>
      </c>
      <c r="M45" s="9"/>
      <c r="N45" s="14" t="s">
        <v>1185</v>
      </c>
      <c r="O45" s="15"/>
      <c r="P45" s="15"/>
      <c r="Q45" s="15"/>
      <c r="R45" s="15"/>
      <c r="S45" s="15"/>
      <c r="T45" s="15"/>
      <c r="U45" s="15"/>
      <c r="V45" s="15"/>
      <c r="W45" s="15"/>
      <c r="X45" s="15"/>
      <c r="Y45" s="15"/>
      <c r="Z45" s="15"/>
      <c r="AA45" s="15"/>
      <c r="AB45" s="15"/>
      <c r="AC45" s="15"/>
      <c r="AD45" s="15"/>
      <c r="AE45" s="15"/>
      <c r="AF45" s="15"/>
    </row>
    <row r="46" spans="1:32" ht="13.5" customHeight="1">
      <c r="A46" s="9">
        <v>3</v>
      </c>
      <c r="B46" s="107">
        <v>45141</v>
      </c>
      <c r="C46" s="5" t="s">
        <v>1681</v>
      </c>
      <c r="D46" s="116" t="s">
        <v>1145</v>
      </c>
      <c r="E46" s="5" t="s">
        <v>1267</v>
      </c>
      <c r="F46" s="5" t="s">
        <v>1268</v>
      </c>
      <c r="G46" s="5" t="s">
        <v>47</v>
      </c>
      <c r="H46" s="9">
        <v>50</v>
      </c>
      <c r="I46" s="14" t="s">
        <v>1168</v>
      </c>
      <c r="J46" s="14" t="s">
        <v>1071</v>
      </c>
      <c r="K46" s="14" t="s">
        <v>1095</v>
      </c>
      <c r="L46" s="14" t="s">
        <v>1090</v>
      </c>
      <c r="M46" s="9"/>
      <c r="N46" s="14" t="s">
        <v>1185</v>
      </c>
      <c r="O46" s="15"/>
      <c r="P46" s="15"/>
      <c r="Q46" s="15"/>
      <c r="R46" s="15"/>
      <c r="S46" s="15"/>
      <c r="T46" s="15"/>
      <c r="U46" s="15"/>
      <c r="V46" s="15"/>
      <c r="W46" s="15"/>
      <c r="X46" s="15"/>
      <c r="Y46" s="15"/>
      <c r="Z46" s="15"/>
      <c r="AA46" s="15"/>
      <c r="AB46" s="15"/>
      <c r="AC46" s="15"/>
      <c r="AD46" s="15"/>
      <c r="AE46" s="15"/>
      <c r="AF46" s="15"/>
    </row>
    <row r="47" spans="1:32" ht="13.5" customHeight="1">
      <c r="A47" s="9">
        <v>3</v>
      </c>
      <c r="B47" s="107">
        <v>45141</v>
      </c>
      <c r="C47" s="5" t="s">
        <v>1681</v>
      </c>
      <c r="D47" s="116" t="s">
        <v>1145</v>
      </c>
      <c r="E47" s="5" t="s">
        <v>1267</v>
      </c>
      <c r="F47" s="5" t="s">
        <v>1268</v>
      </c>
      <c r="G47" s="5" t="s">
        <v>47</v>
      </c>
      <c r="H47" s="9"/>
      <c r="I47" s="14" t="s">
        <v>1148</v>
      </c>
      <c r="J47" s="14" t="s">
        <v>1071</v>
      </c>
      <c r="K47" s="14" t="s">
        <v>1095</v>
      </c>
      <c r="L47" s="14" t="s">
        <v>1119</v>
      </c>
      <c r="M47" s="9"/>
      <c r="N47" s="14"/>
      <c r="O47" s="15"/>
      <c r="P47" s="15"/>
      <c r="Q47" s="15"/>
      <c r="R47" s="15"/>
      <c r="S47" s="15"/>
      <c r="T47" s="15"/>
      <c r="U47" s="15"/>
      <c r="V47" s="15"/>
      <c r="W47" s="15"/>
      <c r="X47" s="15"/>
      <c r="Y47" s="15"/>
      <c r="Z47" s="15"/>
      <c r="AA47" s="15"/>
      <c r="AB47" s="15"/>
      <c r="AC47" s="15"/>
      <c r="AD47" s="15"/>
      <c r="AE47" s="15"/>
      <c r="AF47" s="15"/>
    </row>
    <row r="48" spans="1:32" ht="13.5" customHeight="1">
      <c r="A48" s="9">
        <v>4</v>
      </c>
      <c r="B48" s="107">
        <v>45141</v>
      </c>
      <c r="C48" s="5" t="s">
        <v>1681</v>
      </c>
      <c r="D48" s="116" t="s">
        <v>1145</v>
      </c>
      <c r="E48" s="5" t="s">
        <v>1125</v>
      </c>
      <c r="F48" s="5" t="s">
        <v>1126</v>
      </c>
      <c r="G48" s="5" t="s">
        <v>44</v>
      </c>
      <c r="H48" s="9">
        <v>68</v>
      </c>
      <c r="I48" s="14" t="s">
        <v>1114</v>
      </c>
      <c r="J48" s="14" t="s">
        <v>1071</v>
      </c>
      <c r="K48" s="14" t="s">
        <v>1095</v>
      </c>
      <c r="L48" s="14" t="s">
        <v>1127</v>
      </c>
      <c r="M48" s="9" t="s">
        <v>1128</v>
      </c>
      <c r="N48" s="14" t="s">
        <v>1129</v>
      </c>
      <c r="O48" s="15"/>
      <c r="P48" s="15"/>
      <c r="Q48" s="15"/>
      <c r="R48" s="15"/>
      <c r="S48" s="15"/>
      <c r="T48" s="15"/>
      <c r="U48" s="15"/>
      <c r="V48" s="15"/>
      <c r="W48" s="15"/>
      <c r="X48" s="15"/>
      <c r="Y48" s="15"/>
      <c r="Z48" s="15"/>
      <c r="AA48" s="15"/>
      <c r="AB48" s="15"/>
      <c r="AC48" s="15"/>
      <c r="AD48" s="15"/>
      <c r="AE48" s="15"/>
      <c r="AF48" s="15"/>
    </row>
    <row r="49" spans="1:32" ht="13.5" customHeight="1">
      <c r="A49" s="9">
        <v>1</v>
      </c>
      <c r="B49" s="107">
        <v>45141</v>
      </c>
      <c r="C49" s="5" t="s">
        <v>1681</v>
      </c>
      <c r="D49" s="116" t="s">
        <v>1145</v>
      </c>
      <c r="E49" s="5" t="s">
        <v>1163</v>
      </c>
      <c r="F49" s="5" t="s">
        <v>1164</v>
      </c>
      <c r="G49" s="5" t="s">
        <v>661</v>
      </c>
      <c r="H49" s="9">
        <v>71</v>
      </c>
      <c r="I49" s="14" t="s">
        <v>1114</v>
      </c>
      <c r="J49" s="14" t="s">
        <v>1071</v>
      </c>
      <c r="K49" s="14" t="s">
        <v>1095</v>
      </c>
      <c r="L49" s="14" t="s">
        <v>1165</v>
      </c>
      <c r="M49" s="9"/>
      <c r="N49" s="14" t="s">
        <v>1166</v>
      </c>
      <c r="O49" s="15"/>
      <c r="P49" s="15"/>
      <c r="Q49" s="15"/>
      <c r="R49" s="15"/>
      <c r="S49" s="15"/>
      <c r="T49" s="15"/>
      <c r="U49" s="15"/>
      <c r="V49" s="15"/>
      <c r="W49" s="15"/>
      <c r="X49" s="15"/>
      <c r="Y49" s="15"/>
      <c r="Z49" s="15"/>
      <c r="AA49" s="15"/>
      <c r="AB49" s="15"/>
      <c r="AC49" s="15"/>
      <c r="AD49" s="15"/>
      <c r="AE49" s="15"/>
      <c r="AF49" s="15"/>
    </row>
    <row r="50" spans="1:32" ht="13.5" customHeight="1">
      <c r="A50" s="9">
        <v>1</v>
      </c>
      <c r="B50" s="107">
        <v>45141</v>
      </c>
      <c r="C50" s="5" t="s">
        <v>1681</v>
      </c>
      <c r="D50" s="116" t="s">
        <v>1145</v>
      </c>
      <c r="E50" s="5" t="s">
        <v>1557</v>
      </c>
      <c r="F50" s="5" t="s">
        <v>1558</v>
      </c>
      <c r="G50" s="5" t="s">
        <v>349</v>
      </c>
      <c r="H50" s="9"/>
      <c r="I50" s="14" t="s">
        <v>1148</v>
      </c>
      <c r="J50" s="14" t="s">
        <v>1122</v>
      </c>
      <c r="K50" s="14" t="s">
        <v>1095</v>
      </c>
      <c r="L50" s="14" t="s">
        <v>1108</v>
      </c>
      <c r="M50" s="9"/>
      <c r="N50" s="14"/>
      <c r="O50" s="24"/>
      <c r="P50" s="24"/>
      <c r="Q50" s="24"/>
      <c r="R50" s="24"/>
      <c r="S50" s="24"/>
      <c r="T50" s="24"/>
      <c r="U50" s="24"/>
      <c r="V50" s="24"/>
      <c r="W50" s="24"/>
      <c r="X50" s="24"/>
      <c r="Y50" s="24"/>
      <c r="Z50" s="24"/>
      <c r="AA50" s="24"/>
      <c r="AB50" s="24"/>
      <c r="AC50" s="24"/>
      <c r="AD50" s="24"/>
      <c r="AE50" s="24"/>
      <c r="AF50" s="24"/>
    </row>
    <row r="51" spans="1:32" ht="13.5" customHeight="1">
      <c r="A51" s="9">
        <v>2</v>
      </c>
      <c r="B51" s="107">
        <v>45141</v>
      </c>
      <c r="C51" s="5" t="s">
        <v>1681</v>
      </c>
      <c r="D51" s="116" t="s">
        <v>1145</v>
      </c>
      <c r="E51" s="5" t="s">
        <v>1200</v>
      </c>
      <c r="F51" s="5" t="s">
        <v>1201</v>
      </c>
      <c r="G51" s="5" t="s">
        <v>226</v>
      </c>
      <c r="H51" s="9">
        <v>24</v>
      </c>
      <c r="I51" s="14" t="s">
        <v>1148</v>
      </c>
      <c r="J51" s="14" t="s">
        <v>1122</v>
      </c>
      <c r="K51" s="14" t="s">
        <v>1095</v>
      </c>
      <c r="L51" s="14" t="s">
        <v>1143</v>
      </c>
      <c r="M51" s="9"/>
      <c r="N51" s="14"/>
      <c r="O51" s="15"/>
      <c r="P51" s="15"/>
      <c r="Q51" s="15"/>
      <c r="R51" s="15"/>
      <c r="S51" s="15"/>
      <c r="T51" s="15"/>
      <c r="U51" s="15"/>
      <c r="V51" s="15"/>
      <c r="W51" s="15"/>
      <c r="X51" s="15"/>
      <c r="Y51" s="15"/>
      <c r="Z51" s="15"/>
      <c r="AA51" s="15"/>
      <c r="AB51" s="15"/>
      <c r="AC51" s="15"/>
      <c r="AD51" s="15"/>
      <c r="AE51" s="15"/>
      <c r="AF51" s="15"/>
    </row>
    <row r="52" spans="1:32" ht="13.5" customHeight="1">
      <c r="A52" s="9">
        <v>2</v>
      </c>
      <c r="B52" s="107">
        <v>45141</v>
      </c>
      <c r="C52" s="5" t="s">
        <v>1681</v>
      </c>
      <c r="D52" s="116" t="s">
        <v>1145</v>
      </c>
      <c r="E52" s="5" t="s">
        <v>1347</v>
      </c>
      <c r="F52" s="5" t="s">
        <v>1348</v>
      </c>
      <c r="G52" s="125" t="s">
        <v>1768</v>
      </c>
      <c r="H52" s="9">
        <v>85</v>
      </c>
      <c r="I52" s="14" t="s">
        <v>1114</v>
      </c>
      <c r="J52" s="14" t="s">
        <v>1071</v>
      </c>
      <c r="K52" s="14" t="s">
        <v>1095</v>
      </c>
      <c r="L52" s="14" t="s">
        <v>1119</v>
      </c>
      <c r="M52" s="9"/>
      <c r="N52" s="14" t="s">
        <v>1294</v>
      </c>
      <c r="O52" s="15"/>
      <c r="P52" s="15"/>
      <c r="Q52" s="15"/>
      <c r="R52" s="15"/>
      <c r="S52" s="15"/>
      <c r="T52" s="15"/>
      <c r="U52" s="15"/>
      <c r="V52" s="15"/>
      <c r="W52" s="15"/>
      <c r="X52" s="15"/>
      <c r="Y52" s="15"/>
      <c r="Z52" s="15"/>
      <c r="AA52" s="15"/>
      <c r="AB52" s="15"/>
      <c r="AC52" s="15"/>
      <c r="AD52" s="15"/>
      <c r="AE52" s="15"/>
      <c r="AF52" s="15"/>
    </row>
    <row r="53" spans="1:32" ht="13.5" customHeight="1">
      <c r="A53" s="9">
        <v>3</v>
      </c>
      <c r="B53" s="107">
        <v>45141</v>
      </c>
      <c r="C53" s="5" t="s">
        <v>1681</v>
      </c>
      <c r="D53" s="116" t="s">
        <v>1145</v>
      </c>
      <c r="E53" s="5" t="s">
        <v>1347</v>
      </c>
      <c r="F53" s="5" t="s">
        <v>1348</v>
      </c>
      <c r="G53" s="125" t="s">
        <v>1768</v>
      </c>
      <c r="H53" s="9"/>
      <c r="I53" s="14" t="s">
        <v>1148</v>
      </c>
      <c r="J53" s="14" t="s">
        <v>1071</v>
      </c>
      <c r="K53" s="14" t="s">
        <v>1095</v>
      </c>
      <c r="L53" s="14" t="s">
        <v>1165</v>
      </c>
      <c r="M53" s="9"/>
      <c r="N53" s="14"/>
      <c r="O53" s="15"/>
      <c r="P53" s="15"/>
      <c r="Q53" s="15"/>
      <c r="R53" s="15"/>
      <c r="S53" s="15"/>
      <c r="T53" s="15"/>
      <c r="U53" s="15"/>
      <c r="V53" s="15"/>
      <c r="W53" s="15"/>
      <c r="X53" s="15"/>
      <c r="Y53" s="15"/>
      <c r="Z53" s="15"/>
      <c r="AA53" s="15"/>
      <c r="AB53" s="15"/>
      <c r="AC53" s="15"/>
      <c r="AD53" s="15"/>
      <c r="AE53" s="15"/>
      <c r="AF53" s="15"/>
    </row>
    <row r="54" spans="1:32" ht="13.5" customHeight="1">
      <c r="A54" s="9">
        <v>3</v>
      </c>
      <c r="B54" s="107">
        <v>45141</v>
      </c>
      <c r="C54" s="5" t="s">
        <v>1681</v>
      </c>
      <c r="D54" s="116" t="s">
        <v>1145</v>
      </c>
      <c r="E54" s="5" t="s">
        <v>1274</v>
      </c>
      <c r="F54" s="5" t="s">
        <v>1275</v>
      </c>
      <c r="G54" s="5" t="s">
        <v>229</v>
      </c>
      <c r="H54" s="25">
        <v>43</v>
      </c>
      <c r="I54" s="14" t="s">
        <v>1114</v>
      </c>
      <c r="J54" s="14" t="s">
        <v>1071</v>
      </c>
      <c r="K54" s="14" t="s">
        <v>1095</v>
      </c>
      <c r="L54" s="14" t="s">
        <v>1172</v>
      </c>
      <c r="M54" s="9"/>
      <c r="N54" s="14"/>
      <c r="O54" s="15"/>
      <c r="P54" s="15"/>
      <c r="Q54" s="15"/>
      <c r="R54" s="15"/>
      <c r="S54" s="15"/>
      <c r="T54" s="15"/>
      <c r="U54" s="15"/>
      <c r="V54" s="15"/>
      <c r="W54" s="15"/>
      <c r="X54" s="15"/>
      <c r="Y54" s="15"/>
      <c r="Z54" s="15"/>
      <c r="AA54" s="15"/>
      <c r="AB54" s="15"/>
      <c r="AC54" s="15"/>
      <c r="AD54" s="15"/>
      <c r="AE54" s="15"/>
      <c r="AF54" s="15"/>
    </row>
    <row r="55" spans="1:32" ht="13.5" customHeight="1">
      <c r="A55" s="9">
        <v>3</v>
      </c>
      <c r="B55" s="107">
        <v>45141</v>
      </c>
      <c r="C55" s="5" t="s">
        <v>1681</v>
      </c>
      <c r="D55" s="116" t="s">
        <v>1145</v>
      </c>
      <c r="E55" s="5" t="s">
        <v>1274</v>
      </c>
      <c r="F55" s="5" t="s">
        <v>1275</v>
      </c>
      <c r="G55" s="5" t="s">
        <v>229</v>
      </c>
      <c r="H55" s="9"/>
      <c r="I55" s="14" t="s">
        <v>1168</v>
      </c>
      <c r="J55" s="14" t="s">
        <v>1071</v>
      </c>
      <c r="K55" s="14" t="s">
        <v>1095</v>
      </c>
      <c r="L55" s="14" t="s">
        <v>1172</v>
      </c>
      <c r="M55" s="9"/>
      <c r="N55" s="14"/>
      <c r="O55" s="15"/>
      <c r="P55" s="15"/>
      <c r="Q55" s="15"/>
      <c r="R55" s="15"/>
      <c r="S55" s="15"/>
      <c r="T55" s="15"/>
      <c r="U55" s="15"/>
      <c r="V55" s="15"/>
      <c r="W55" s="15"/>
      <c r="X55" s="15"/>
      <c r="Y55" s="15"/>
      <c r="Z55" s="15"/>
      <c r="AA55" s="15"/>
      <c r="AB55" s="15"/>
      <c r="AC55" s="15"/>
      <c r="AD55" s="15"/>
      <c r="AE55" s="15"/>
      <c r="AF55" s="15"/>
    </row>
    <row r="56" spans="1:32" ht="13.5" customHeight="1">
      <c r="A56" s="9">
        <v>3</v>
      </c>
      <c r="B56" s="107">
        <v>45141</v>
      </c>
      <c r="C56" s="5" t="s">
        <v>1681</v>
      </c>
      <c r="D56" s="116" t="s">
        <v>1145</v>
      </c>
      <c r="E56" s="5" t="s">
        <v>1197</v>
      </c>
      <c r="F56" s="5" t="s">
        <v>1198</v>
      </c>
      <c r="G56" s="125" t="s">
        <v>934</v>
      </c>
      <c r="H56" s="9">
        <v>80</v>
      </c>
      <c r="I56" s="14" t="s">
        <v>1114</v>
      </c>
      <c r="J56" s="14" t="s">
        <v>1071</v>
      </c>
      <c r="K56" s="14" t="s">
        <v>1095</v>
      </c>
      <c r="L56" s="14" t="s">
        <v>1121</v>
      </c>
      <c r="M56" s="9"/>
      <c r="N56" s="14"/>
      <c r="O56" s="15"/>
      <c r="P56" s="15"/>
      <c r="Q56" s="15"/>
      <c r="R56" s="15"/>
      <c r="S56" s="15"/>
      <c r="T56" s="15"/>
      <c r="U56" s="15"/>
      <c r="V56" s="15"/>
      <c r="W56" s="15"/>
      <c r="X56" s="15"/>
      <c r="Y56" s="15"/>
      <c r="Z56" s="15"/>
      <c r="AA56" s="15"/>
      <c r="AB56" s="15"/>
      <c r="AC56" s="15"/>
      <c r="AD56" s="15"/>
      <c r="AE56" s="15"/>
      <c r="AF56" s="15"/>
    </row>
    <row r="57" spans="1:32" ht="13.5" customHeight="1">
      <c r="A57" s="9">
        <v>3</v>
      </c>
      <c r="B57" s="107">
        <v>45141</v>
      </c>
      <c r="C57" s="5" t="s">
        <v>1681</v>
      </c>
      <c r="D57" s="116" t="s">
        <v>1145</v>
      </c>
      <c r="E57" s="5" t="s">
        <v>1197</v>
      </c>
      <c r="F57" s="5" t="s">
        <v>1198</v>
      </c>
      <c r="G57" s="125" t="s">
        <v>9</v>
      </c>
      <c r="H57" s="9"/>
      <c r="I57" s="14" t="s">
        <v>1168</v>
      </c>
      <c r="J57" s="14" t="s">
        <v>1071</v>
      </c>
      <c r="K57" s="14" t="s">
        <v>1095</v>
      </c>
      <c r="L57" s="14" t="s">
        <v>1121</v>
      </c>
      <c r="M57" s="9"/>
      <c r="N57" s="14"/>
      <c r="O57" s="15"/>
      <c r="P57" s="15"/>
      <c r="Q57" s="15"/>
      <c r="R57" s="15"/>
      <c r="S57" s="15"/>
      <c r="T57" s="15"/>
      <c r="U57" s="15"/>
      <c r="V57" s="15"/>
      <c r="W57" s="15"/>
      <c r="X57" s="15"/>
      <c r="Y57" s="15"/>
      <c r="Z57" s="15"/>
      <c r="AA57" s="15"/>
      <c r="AB57" s="15"/>
      <c r="AC57" s="15"/>
      <c r="AD57" s="15"/>
      <c r="AE57" s="15"/>
      <c r="AF57" s="15"/>
    </row>
    <row r="58" spans="1:32" ht="13.5" customHeight="1">
      <c r="A58" s="9">
        <v>4</v>
      </c>
      <c r="B58" s="107">
        <v>45141</v>
      </c>
      <c r="C58" s="5" t="s">
        <v>1681</v>
      </c>
      <c r="D58" s="116" t="s">
        <v>1145</v>
      </c>
      <c r="E58" s="5" t="s">
        <v>1197</v>
      </c>
      <c r="F58" s="5" t="s">
        <v>1198</v>
      </c>
      <c r="G58" s="125" t="s">
        <v>9</v>
      </c>
      <c r="H58" s="9"/>
      <c r="I58" s="14" t="s">
        <v>1148</v>
      </c>
      <c r="J58" s="14" t="s">
        <v>1071</v>
      </c>
      <c r="K58" s="14" t="s">
        <v>1095</v>
      </c>
      <c r="L58" s="14" t="s">
        <v>1090</v>
      </c>
      <c r="M58" s="9"/>
      <c r="N58" s="14"/>
      <c r="O58" s="15"/>
      <c r="P58" s="15"/>
      <c r="Q58" s="15"/>
      <c r="R58" s="15"/>
      <c r="S58" s="15"/>
      <c r="T58" s="15"/>
      <c r="U58" s="15"/>
      <c r="V58" s="15"/>
      <c r="W58" s="15"/>
      <c r="X58" s="15"/>
      <c r="Y58" s="15"/>
      <c r="Z58" s="15"/>
      <c r="AA58" s="15"/>
      <c r="AB58" s="15"/>
      <c r="AC58" s="15"/>
      <c r="AD58" s="15"/>
      <c r="AE58" s="15"/>
      <c r="AF58" s="15"/>
    </row>
    <row r="59" spans="1:32" ht="13.5" customHeight="1">
      <c r="A59" s="9">
        <v>5</v>
      </c>
      <c r="B59" s="107">
        <v>45141</v>
      </c>
      <c r="C59" s="5" t="s">
        <v>1681</v>
      </c>
      <c r="D59" s="116" t="s">
        <v>1145</v>
      </c>
      <c r="E59" s="5" t="s">
        <v>1482</v>
      </c>
      <c r="F59" s="5" t="s">
        <v>1483</v>
      </c>
      <c r="G59" s="5" t="s">
        <v>357</v>
      </c>
      <c r="H59" s="9"/>
      <c r="I59" s="14" t="s">
        <v>1148</v>
      </c>
      <c r="J59" s="14" t="s">
        <v>1122</v>
      </c>
      <c r="K59" s="14" t="s">
        <v>1095</v>
      </c>
      <c r="L59" s="14" t="s">
        <v>1127</v>
      </c>
      <c r="M59" s="9"/>
      <c r="N59" s="14"/>
      <c r="O59" s="15"/>
      <c r="P59" s="15"/>
      <c r="Q59" s="15"/>
      <c r="R59" s="15"/>
      <c r="S59" s="15"/>
      <c r="T59" s="15"/>
      <c r="U59" s="15"/>
      <c r="V59" s="15"/>
      <c r="W59" s="15"/>
      <c r="X59" s="15"/>
      <c r="Y59" s="15"/>
      <c r="Z59" s="15"/>
      <c r="AA59" s="15"/>
      <c r="AB59" s="15"/>
      <c r="AC59" s="15"/>
      <c r="AD59" s="15"/>
      <c r="AE59" s="15"/>
      <c r="AF59" s="15"/>
    </row>
    <row r="60" spans="1:32">
      <c r="A60" s="111" t="s">
        <v>1077</v>
      </c>
      <c r="B60" s="112" t="s">
        <v>1078</v>
      </c>
      <c r="C60" s="113" t="s">
        <v>1079</v>
      </c>
      <c r="D60" s="114" t="s">
        <v>1080</v>
      </c>
      <c r="E60" s="131" t="s">
        <v>1686</v>
      </c>
      <c r="F60" s="113" t="s">
        <v>1081</v>
      </c>
      <c r="G60" s="113" t="s">
        <v>1813</v>
      </c>
      <c r="H60" s="115" t="s">
        <v>1082</v>
      </c>
      <c r="I60" s="114" t="s">
        <v>1083</v>
      </c>
      <c r="J60" s="123" t="s">
        <v>1084</v>
      </c>
      <c r="K60" s="114" t="s">
        <v>1085</v>
      </c>
      <c r="L60" s="114" t="s">
        <v>1680</v>
      </c>
      <c r="M60" s="114" t="s">
        <v>1086</v>
      </c>
      <c r="N60" s="114" t="s">
        <v>1087</v>
      </c>
      <c r="O60" s="13"/>
      <c r="P60" s="13"/>
      <c r="Q60" s="13"/>
      <c r="R60" s="13"/>
      <c r="S60" s="13"/>
      <c r="T60" s="13"/>
      <c r="U60" s="13"/>
      <c r="V60" s="13"/>
      <c r="W60" s="13"/>
      <c r="X60" s="13"/>
      <c r="Y60" s="13"/>
      <c r="Z60" s="13"/>
      <c r="AA60" s="13"/>
      <c r="AB60" s="13"/>
      <c r="AC60" s="13"/>
    </row>
    <row r="61" spans="1:32" ht="13.5" customHeight="1">
      <c r="A61" s="9">
        <v>4</v>
      </c>
      <c r="B61" s="107">
        <v>45142</v>
      </c>
      <c r="C61" s="5" t="s">
        <v>1681</v>
      </c>
      <c r="D61" s="116" t="s">
        <v>1145</v>
      </c>
      <c r="E61" s="5" t="s">
        <v>1438</v>
      </c>
      <c r="F61" s="5" t="s">
        <v>1439</v>
      </c>
      <c r="G61" s="125" t="s">
        <v>1768</v>
      </c>
      <c r="H61" s="9">
        <v>30</v>
      </c>
      <c r="I61" s="14" t="s">
        <v>1148</v>
      </c>
      <c r="J61" s="14" t="s">
        <v>1122</v>
      </c>
      <c r="K61" s="14" t="s">
        <v>1095</v>
      </c>
      <c r="L61" s="14" t="s">
        <v>1165</v>
      </c>
      <c r="M61" s="9"/>
      <c r="N61" s="14"/>
      <c r="O61" s="15"/>
      <c r="P61" s="15"/>
      <c r="Q61" s="15"/>
      <c r="R61" s="15"/>
      <c r="S61" s="15"/>
      <c r="T61" s="15"/>
      <c r="U61" s="15"/>
      <c r="V61" s="15"/>
      <c r="W61" s="15"/>
      <c r="X61" s="15"/>
      <c r="Y61" s="15"/>
      <c r="Z61" s="15"/>
      <c r="AA61" s="15"/>
      <c r="AB61" s="15"/>
      <c r="AC61" s="15"/>
      <c r="AD61" s="15"/>
      <c r="AE61" s="15"/>
      <c r="AF61" s="15"/>
    </row>
    <row r="62" spans="1:32" ht="13.5" customHeight="1">
      <c r="A62" s="9">
        <v>1</v>
      </c>
      <c r="B62" s="107">
        <v>45142</v>
      </c>
      <c r="C62" s="5" t="s">
        <v>1681</v>
      </c>
      <c r="D62" s="116" t="s">
        <v>1145</v>
      </c>
      <c r="E62" s="5" t="s">
        <v>1516</v>
      </c>
      <c r="F62" s="5" t="s">
        <v>1517</v>
      </c>
      <c r="G62" s="125" t="s">
        <v>1769</v>
      </c>
      <c r="H62" s="9">
        <v>29</v>
      </c>
      <c r="I62" s="14" t="s">
        <v>1114</v>
      </c>
      <c r="J62" s="14" t="s">
        <v>1122</v>
      </c>
      <c r="K62" s="14" t="s">
        <v>1095</v>
      </c>
      <c r="L62" s="14" t="s">
        <v>1108</v>
      </c>
      <c r="M62" s="9" t="s">
        <v>1297</v>
      </c>
      <c r="N62" s="14"/>
      <c r="O62" s="15"/>
      <c r="P62" s="15"/>
      <c r="Q62" s="15"/>
      <c r="R62" s="15"/>
      <c r="S62" s="15"/>
      <c r="T62" s="15"/>
      <c r="U62" s="15"/>
      <c r="V62" s="15"/>
      <c r="W62" s="15"/>
      <c r="X62" s="15"/>
      <c r="Y62" s="15"/>
      <c r="Z62" s="15"/>
      <c r="AA62" s="15"/>
      <c r="AB62" s="15"/>
      <c r="AC62" s="15"/>
      <c r="AD62" s="15"/>
      <c r="AE62" s="15"/>
      <c r="AF62" s="15"/>
    </row>
    <row r="63" spans="1:32" ht="13.5" customHeight="1">
      <c r="A63" s="9">
        <v>3</v>
      </c>
      <c r="B63" s="107">
        <v>45142</v>
      </c>
      <c r="C63" s="5" t="s">
        <v>1681</v>
      </c>
      <c r="D63" s="116" t="s">
        <v>1145</v>
      </c>
      <c r="E63" s="5" t="s">
        <v>1486</v>
      </c>
      <c r="F63" s="5" t="s">
        <v>1487</v>
      </c>
      <c r="G63" s="5" t="s">
        <v>264</v>
      </c>
      <c r="H63" s="9">
        <v>9</v>
      </c>
      <c r="I63" s="14" t="s">
        <v>1168</v>
      </c>
      <c r="J63" s="14" t="s">
        <v>1122</v>
      </c>
      <c r="K63" s="14" t="s">
        <v>1095</v>
      </c>
      <c r="L63" s="14" t="s">
        <v>1119</v>
      </c>
      <c r="M63" s="9"/>
      <c r="N63" s="14"/>
      <c r="O63" s="15"/>
      <c r="P63" s="15"/>
      <c r="Q63" s="15"/>
      <c r="R63" s="15"/>
      <c r="S63" s="15"/>
      <c r="T63" s="15"/>
      <c r="U63" s="15"/>
      <c r="V63" s="15"/>
      <c r="W63" s="15"/>
      <c r="X63" s="15"/>
      <c r="Y63" s="15"/>
      <c r="Z63" s="15"/>
      <c r="AA63" s="15"/>
      <c r="AB63" s="15"/>
      <c r="AC63" s="15"/>
      <c r="AD63" s="15"/>
      <c r="AE63" s="15"/>
      <c r="AF63" s="15"/>
    </row>
    <row r="64" spans="1:32" ht="13.5" customHeight="1">
      <c r="A64" s="9">
        <v>4</v>
      </c>
      <c r="B64" s="107">
        <v>45142</v>
      </c>
      <c r="C64" s="5" t="s">
        <v>1681</v>
      </c>
      <c r="D64" s="116" t="s">
        <v>1145</v>
      </c>
      <c r="E64" s="5" t="s">
        <v>1265</v>
      </c>
      <c r="F64" s="5" t="s">
        <v>1264</v>
      </c>
      <c r="G64" s="5" t="s">
        <v>345</v>
      </c>
      <c r="H64" s="9"/>
      <c r="I64" s="14" t="s">
        <v>1148</v>
      </c>
      <c r="J64" s="14" t="s">
        <v>1071</v>
      </c>
      <c r="K64" s="14" t="s">
        <v>1095</v>
      </c>
      <c r="L64" s="14" t="s">
        <v>1172</v>
      </c>
      <c r="M64" s="9"/>
      <c r="N64" s="14"/>
      <c r="O64" s="15"/>
      <c r="P64" s="15"/>
      <c r="Q64" s="15"/>
      <c r="R64" s="15"/>
      <c r="S64" s="15"/>
      <c r="T64" s="15"/>
      <c r="U64" s="15"/>
      <c r="V64" s="15"/>
      <c r="W64" s="15"/>
      <c r="X64" s="15"/>
      <c r="Y64" s="15"/>
      <c r="Z64" s="15"/>
      <c r="AA64" s="15"/>
      <c r="AB64" s="15"/>
      <c r="AC64" s="15"/>
      <c r="AD64" s="15"/>
      <c r="AE64" s="15"/>
      <c r="AF64" s="15"/>
    </row>
    <row r="65" spans="1:32" ht="13.5" customHeight="1">
      <c r="A65" s="9">
        <v>4</v>
      </c>
      <c r="B65" s="107">
        <v>45142</v>
      </c>
      <c r="C65" s="5" t="s">
        <v>1681</v>
      </c>
      <c r="D65" s="116" t="s">
        <v>1145</v>
      </c>
      <c r="E65" s="5" t="s">
        <v>1263</v>
      </c>
      <c r="F65" s="5" t="s">
        <v>1264</v>
      </c>
      <c r="G65" s="5" t="s">
        <v>345</v>
      </c>
      <c r="H65" s="9">
        <v>38</v>
      </c>
      <c r="I65" s="14" t="s">
        <v>1114</v>
      </c>
      <c r="J65" s="14" t="s">
        <v>1071</v>
      </c>
      <c r="K65" s="14" t="s">
        <v>1095</v>
      </c>
      <c r="L65" s="14" t="s">
        <v>1172</v>
      </c>
      <c r="M65" s="9"/>
      <c r="N65" s="14"/>
      <c r="O65" s="15"/>
      <c r="P65" s="15"/>
      <c r="Q65" s="15"/>
      <c r="R65" s="15"/>
      <c r="S65" s="15"/>
      <c r="T65" s="15"/>
      <c r="U65" s="15"/>
      <c r="V65" s="15"/>
      <c r="W65" s="15"/>
      <c r="X65" s="15"/>
      <c r="Y65" s="15"/>
      <c r="Z65" s="15"/>
      <c r="AA65" s="15"/>
      <c r="AB65" s="15"/>
      <c r="AC65" s="15"/>
      <c r="AD65" s="15"/>
      <c r="AE65" s="15"/>
      <c r="AF65" s="15"/>
    </row>
    <row r="66" spans="1:32">
      <c r="A66" s="111" t="s">
        <v>1077</v>
      </c>
      <c r="B66" s="112" t="s">
        <v>1078</v>
      </c>
      <c r="C66" s="113" t="s">
        <v>1079</v>
      </c>
      <c r="D66" s="114" t="s">
        <v>1080</v>
      </c>
      <c r="E66" s="131" t="s">
        <v>1686</v>
      </c>
      <c r="F66" s="113" t="s">
        <v>1081</v>
      </c>
      <c r="G66" s="113" t="s">
        <v>1813</v>
      </c>
      <c r="H66" s="115" t="s">
        <v>1082</v>
      </c>
      <c r="I66" s="114" t="s">
        <v>1083</v>
      </c>
      <c r="J66" s="123" t="s">
        <v>1084</v>
      </c>
      <c r="K66" s="114" t="s">
        <v>1085</v>
      </c>
      <c r="L66" s="114" t="s">
        <v>1680</v>
      </c>
      <c r="M66" s="114" t="s">
        <v>1086</v>
      </c>
      <c r="N66" s="114" t="s">
        <v>1087</v>
      </c>
      <c r="O66" s="13"/>
      <c r="P66" s="13"/>
      <c r="Q66" s="13"/>
      <c r="R66" s="13"/>
      <c r="S66" s="13"/>
      <c r="T66" s="13"/>
      <c r="U66" s="13"/>
      <c r="V66" s="13"/>
      <c r="W66" s="13"/>
      <c r="X66" s="13"/>
      <c r="Y66" s="13"/>
      <c r="Z66" s="13"/>
      <c r="AA66" s="13"/>
      <c r="AB66" s="13"/>
      <c r="AC66" s="13"/>
    </row>
    <row r="67" spans="1:32" ht="13.5" customHeight="1">
      <c r="A67" s="9">
        <v>6</v>
      </c>
      <c r="B67" s="124">
        <v>45143</v>
      </c>
      <c r="C67" s="5" t="s">
        <v>1684</v>
      </c>
      <c r="D67" s="116" t="s">
        <v>1145</v>
      </c>
      <c r="E67" s="5" t="s">
        <v>1277</v>
      </c>
      <c r="F67" s="5" t="s">
        <v>1278</v>
      </c>
      <c r="G67" s="125" t="s">
        <v>1773</v>
      </c>
      <c r="H67" s="9"/>
      <c r="I67" s="14" t="s">
        <v>1114</v>
      </c>
      <c r="J67" s="14" t="s">
        <v>1266</v>
      </c>
      <c r="K67" s="14" t="s">
        <v>1095</v>
      </c>
      <c r="L67" s="14" t="s">
        <v>1108</v>
      </c>
      <c r="M67" s="9"/>
      <c r="N67" s="14" t="s">
        <v>1166</v>
      </c>
      <c r="O67" s="15"/>
      <c r="P67" s="15"/>
      <c r="Q67" s="15"/>
      <c r="R67" s="15"/>
      <c r="S67" s="15"/>
      <c r="T67" s="15"/>
      <c r="U67" s="15"/>
      <c r="V67" s="15"/>
      <c r="W67" s="15"/>
      <c r="X67" s="15"/>
      <c r="Y67" s="15"/>
      <c r="Z67" s="15"/>
      <c r="AA67" s="15"/>
      <c r="AB67" s="15"/>
      <c r="AC67" s="15"/>
      <c r="AD67" s="15"/>
      <c r="AE67" s="15"/>
      <c r="AF67" s="15"/>
    </row>
    <row r="68" spans="1:32" ht="13.5" customHeight="1">
      <c r="A68" s="9">
        <v>6</v>
      </c>
      <c r="B68" s="124">
        <v>45143</v>
      </c>
      <c r="C68" s="5" t="s">
        <v>1684</v>
      </c>
      <c r="D68" s="116" t="s">
        <v>1145</v>
      </c>
      <c r="E68" s="5" t="s">
        <v>1277</v>
      </c>
      <c r="F68" s="5" t="s">
        <v>1278</v>
      </c>
      <c r="G68" s="125" t="s">
        <v>1773</v>
      </c>
      <c r="H68" s="9">
        <v>21</v>
      </c>
      <c r="I68" s="14" t="s">
        <v>1148</v>
      </c>
      <c r="J68" s="14" t="s">
        <v>1071</v>
      </c>
      <c r="K68" s="14" t="s">
        <v>1095</v>
      </c>
      <c r="L68" s="14" t="s">
        <v>1108</v>
      </c>
      <c r="M68" s="9"/>
      <c r="N68" s="14"/>
      <c r="O68" s="15"/>
      <c r="P68" s="15"/>
      <c r="Q68" s="15"/>
      <c r="R68" s="15"/>
      <c r="S68" s="15"/>
      <c r="T68" s="15"/>
      <c r="U68" s="15"/>
      <c r="V68" s="15"/>
      <c r="W68" s="15"/>
      <c r="X68" s="15"/>
      <c r="Y68" s="15"/>
      <c r="Z68" s="15"/>
      <c r="AA68" s="15"/>
      <c r="AB68" s="15"/>
      <c r="AC68" s="15"/>
      <c r="AD68" s="15"/>
      <c r="AE68" s="15"/>
      <c r="AF68" s="15"/>
    </row>
    <row r="69" spans="1:32" ht="13.5" customHeight="1">
      <c r="A69" s="9">
        <v>6</v>
      </c>
      <c r="B69" s="124">
        <v>45143</v>
      </c>
      <c r="C69" s="5" t="s">
        <v>1684</v>
      </c>
      <c r="D69" s="116" t="s">
        <v>1145</v>
      </c>
      <c r="E69" s="5" t="s">
        <v>1399</v>
      </c>
      <c r="F69" s="5" t="s">
        <v>1130</v>
      </c>
      <c r="G69" s="125" t="s">
        <v>1768</v>
      </c>
      <c r="H69" s="9"/>
      <c r="I69" s="14" t="s">
        <v>1148</v>
      </c>
      <c r="J69" s="14" t="s">
        <v>1071</v>
      </c>
      <c r="K69" s="14" t="s">
        <v>1095</v>
      </c>
      <c r="L69" s="14" t="s">
        <v>1165</v>
      </c>
      <c r="M69" s="9"/>
      <c r="N69" s="14"/>
      <c r="O69" s="15"/>
      <c r="P69" s="15"/>
      <c r="Q69" s="15"/>
      <c r="R69" s="15"/>
      <c r="S69" s="15"/>
      <c r="T69" s="15"/>
      <c r="U69" s="15"/>
      <c r="V69" s="15"/>
      <c r="W69" s="15"/>
      <c r="X69" s="15"/>
      <c r="Y69" s="15"/>
      <c r="Z69" s="15"/>
      <c r="AA69" s="15"/>
      <c r="AB69" s="15"/>
      <c r="AC69" s="15"/>
      <c r="AD69" s="15"/>
      <c r="AE69" s="15"/>
      <c r="AF69" s="15"/>
    </row>
    <row r="70" spans="1:32" ht="13.5" customHeight="1">
      <c r="A70" s="9">
        <v>6</v>
      </c>
      <c r="B70" s="124">
        <v>45143</v>
      </c>
      <c r="C70" s="5" t="s">
        <v>1684</v>
      </c>
      <c r="D70" s="116" t="s">
        <v>1145</v>
      </c>
      <c r="E70" s="5" t="s">
        <v>1399</v>
      </c>
      <c r="F70" s="5" t="s">
        <v>1130</v>
      </c>
      <c r="G70" s="5" t="s">
        <v>347</v>
      </c>
      <c r="H70" s="9">
        <v>28</v>
      </c>
      <c r="I70" s="14" t="s">
        <v>1114</v>
      </c>
      <c r="J70" s="14" t="s">
        <v>1071</v>
      </c>
      <c r="K70" s="14" t="s">
        <v>1095</v>
      </c>
      <c r="L70" s="14" t="s">
        <v>1090</v>
      </c>
      <c r="M70" s="9"/>
      <c r="N70" s="14"/>
      <c r="O70" s="15"/>
      <c r="P70" s="15"/>
      <c r="Q70" s="15"/>
      <c r="R70" s="15"/>
      <c r="S70" s="15"/>
      <c r="T70" s="15"/>
      <c r="U70" s="15"/>
      <c r="V70" s="15"/>
      <c r="W70" s="15"/>
      <c r="X70" s="15"/>
      <c r="Y70" s="15"/>
      <c r="Z70" s="15"/>
      <c r="AA70" s="15"/>
      <c r="AB70" s="15"/>
      <c r="AC70" s="15"/>
      <c r="AD70" s="15"/>
      <c r="AE70" s="15"/>
      <c r="AF70" s="15"/>
    </row>
    <row r="71" spans="1:32" ht="13.5" customHeight="1">
      <c r="A71" s="9">
        <v>6</v>
      </c>
      <c r="B71" s="124">
        <v>45143</v>
      </c>
      <c r="C71" s="5" t="s">
        <v>1684</v>
      </c>
      <c r="D71" s="116" t="s">
        <v>1145</v>
      </c>
      <c r="E71" s="5" t="s">
        <v>1399</v>
      </c>
      <c r="F71" s="5" t="s">
        <v>1130</v>
      </c>
      <c r="G71" s="5" t="s">
        <v>347</v>
      </c>
      <c r="H71" s="9"/>
      <c r="I71" s="14" t="s">
        <v>1168</v>
      </c>
      <c r="J71" s="14" t="s">
        <v>1071</v>
      </c>
      <c r="K71" s="14" t="s">
        <v>1095</v>
      </c>
      <c r="L71" s="14" t="s">
        <v>1090</v>
      </c>
      <c r="M71" s="9"/>
      <c r="N71" s="14"/>
      <c r="O71" s="15"/>
      <c r="P71" s="15"/>
      <c r="Q71" s="15"/>
      <c r="R71" s="15"/>
      <c r="S71" s="15"/>
      <c r="T71" s="15"/>
      <c r="U71" s="15"/>
      <c r="V71" s="15"/>
      <c r="W71" s="15"/>
      <c r="X71" s="15"/>
      <c r="Y71" s="15"/>
      <c r="Z71" s="15"/>
      <c r="AA71" s="15"/>
      <c r="AB71" s="15"/>
      <c r="AC71" s="15"/>
      <c r="AD71" s="15"/>
      <c r="AE71" s="15"/>
      <c r="AF71" s="15"/>
    </row>
    <row r="72" spans="1:32" ht="13.5" customHeight="1">
      <c r="A72" s="9">
        <v>6</v>
      </c>
      <c r="B72" s="124">
        <v>45143</v>
      </c>
      <c r="C72" s="5" t="s">
        <v>1684</v>
      </c>
      <c r="D72" s="116" t="s">
        <v>1145</v>
      </c>
      <c r="E72" s="5" t="s">
        <v>1196</v>
      </c>
      <c r="F72" s="5" t="s">
        <v>1171</v>
      </c>
      <c r="G72" s="5" t="s">
        <v>228</v>
      </c>
      <c r="H72" s="9"/>
      <c r="I72" s="14" t="s">
        <v>1148</v>
      </c>
      <c r="J72" s="14" t="s">
        <v>1071</v>
      </c>
      <c r="K72" s="14" t="s">
        <v>1095</v>
      </c>
      <c r="L72" s="14" t="s">
        <v>1119</v>
      </c>
      <c r="M72" s="9"/>
      <c r="N72" s="14"/>
      <c r="O72" s="15"/>
      <c r="P72" s="15"/>
      <c r="Q72" s="15"/>
      <c r="R72" s="15"/>
      <c r="S72" s="15"/>
      <c r="T72" s="15"/>
      <c r="U72" s="15"/>
      <c r="V72" s="15"/>
      <c r="W72" s="15"/>
      <c r="X72" s="15"/>
      <c r="Y72" s="15"/>
      <c r="Z72" s="15"/>
      <c r="AA72" s="15"/>
      <c r="AB72" s="15"/>
      <c r="AC72" s="15"/>
      <c r="AD72" s="15"/>
      <c r="AE72" s="15"/>
      <c r="AF72" s="15"/>
    </row>
    <row r="73" spans="1:32" ht="13.5" customHeight="1">
      <c r="A73" s="9">
        <v>6</v>
      </c>
      <c r="B73" s="124">
        <v>45143</v>
      </c>
      <c r="C73" s="5" t="s">
        <v>1684</v>
      </c>
      <c r="D73" s="116" t="s">
        <v>1145</v>
      </c>
      <c r="E73" s="5" t="s">
        <v>1196</v>
      </c>
      <c r="F73" s="5" t="s">
        <v>1171</v>
      </c>
      <c r="G73" s="125" t="s">
        <v>1769</v>
      </c>
      <c r="H73" s="9"/>
      <c r="I73" s="14" t="s">
        <v>1114</v>
      </c>
      <c r="J73" s="14" t="s">
        <v>1071</v>
      </c>
      <c r="K73" s="14" t="s">
        <v>1095</v>
      </c>
      <c r="L73" s="14" t="s">
        <v>1119</v>
      </c>
      <c r="M73" s="9"/>
      <c r="N73" s="14" t="s">
        <v>1185</v>
      </c>
      <c r="O73" s="15"/>
      <c r="P73" s="15"/>
      <c r="Q73" s="15"/>
      <c r="R73" s="15"/>
      <c r="S73" s="15"/>
      <c r="T73" s="15"/>
      <c r="U73" s="15"/>
      <c r="V73" s="15"/>
      <c r="W73" s="15"/>
      <c r="X73" s="15"/>
      <c r="Y73" s="15"/>
      <c r="Z73" s="15"/>
      <c r="AA73" s="15"/>
      <c r="AB73" s="15"/>
      <c r="AC73" s="15"/>
      <c r="AD73" s="15"/>
      <c r="AE73" s="15"/>
      <c r="AF73" s="15"/>
    </row>
    <row r="74" spans="1:32" ht="13.5" customHeight="1">
      <c r="A74" s="9">
        <v>6</v>
      </c>
      <c r="B74" s="124">
        <v>45143</v>
      </c>
      <c r="C74" s="5" t="s">
        <v>1684</v>
      </c>
      <c r="D74" s="116" t="s">
        <v>1145</v>
      </c>
      <c r="E74" s="5" t="s">
        <v>1561</v>
      </c>
      <c r="F74" s="5" t="s">
        <v>1562</v>
      </c>
      <c r="G74" s="125" t="s">
        <v>1769</v>
      </c>
      <c r="H74" s="9">
        <v>5</v>
      </c>
      <c r="I74" s="14" t="s">
        <v>1168</v>
      </c>
      <c r="J74" s="14" t="s">
        <v>1122</v>
      </c>
      <c r="K74" s="14" t="s">
        <v>1095</v>
      </c>
      <c r="L74" s="14" t="s">
        <v>1119</v>
      </c>
      <c r="M74" s="9"/>
      <c r="N74" s="14"/>
      <c r="O74" s="15"/>
      <c r="P74" s="15"/>
      <c r="Q74" s="15"/>
      <c r="R74" s="15"/>
      <c r="S74" s="15"/>
      <c r="T74" s="15"/>
      <c r="U74" s="15"/>
      <c r="V74" s="15"/>
      <c r="W74" s="15"/>
      <c r="X74" s="15"/>
      <c r="Y74" s="15"/>
      <c r="Z74" s="15"/>
      <c r="AA74" s="15"/>
      <c r="AB74" s="15"/>
      <c r="AC74" s="15"/>
      <c r="AD74" s="15"/>
      <c r="AE74" s="15"/>
      <c r="AF74" s="15"/>
    </row>
    <row r="75" spans="1:32">
      <c r="A75" s="111" t="s">
        <v>1077</v>
      </c>
      <c r="B75" s="112" t="s">
        <v>1078</v>
      </c>
      <c r="C75" s="113" t="s">
        <v>1079</v>
      </c>
      <c r="D75" s="114" t="s">
        <v>1080</v>
      </c>
      <c r="E75" s="131" t="s">
        <v>1686</v>
      </c>
      <c r="F75" s="113" t="s">
        <v>1081</v>
      </c>
      <c r="G75" s="113" t="s">
        <v>1813</v>
      </c>
      <c r="H75" s="115" t="s">
        <v>1082</v>
      </c>
      <c r="I75" s="114" t="s">
        <v>1083</v>
      </c>
      <c r="J75" s="123" t="s">
        <v>1084</v>
      </c>
      <c r="K75" s="114" t="s">
        <v>1085</v>
      </c>
      <c r="L75" s="114" t="s">
        <v>1680</v>
      </c>
      <c r="M75" s="114" t="s">
        <v>1086</v>
      </c>
      <c r="N75" s="114" t="s">
        <v>1087</v>
      </c>
      <c r="O75" s="13"/>
      <c r="P75" s="13"/>
      <c r="Q75" s="13"/>
      <c r="R75" s="13"/>
      <c r="S75" s="13"/>
      <c r="T75" s="13"/>
      <c r="U75" s="13"/>
      <c r="V75" s="13"/>
      <c r="W75" s="13"/>
      <c r="X75" s="13"/>
      <c r="Y75" s="13"/>
      <c r="Z75" s="13"/>
      <c r="AA75" s="13"/>
      <c r="AB75" s="13"/>
      <c r="AC75" s="13"/>
    </row>
    <row r="76" spans="1:32" ht="13.5" customHeight="1">
      <c r="A76" s="9">
        <v>6</v>
      </c>
      <c r="B76" s="107">
        <v>45143</v>
      </c>
      <c r="C76" s="5" t="s">
        <v>1683</v>
      </c>
      <c r="D76" s="116" t="s">
        <v>1145</v>
      </c>
      <c r="E76" s="5" t="s">
        <v>1462</v>
      </c>
      <c r="F76" s="5" t="s">
        <v>1463</v>
      </c>
      <c r="G76" s="5" t="s">
        <v>225</v>
      </c>
      <c r="H76" s="9"/>
      <c r="I76" s="14" t="s">
        <v>1148</v>
      </c>
      <c r="J76" s="14" t="s">
        <v>1071</v>
      </c>
      <c r="K76" s="14" t="s">
        <v>1095</v>
      </c>
      <c r="L76" s="14" t="s">
        <v>1121</v>
      </c>
      <c r="M76" s="9"/>
      <c r="N76" s="14"/>
      <c r="O76" s="15"/>
      <c r="P76" s="15"/>
      <c r="Q76" s="15"/>
      <c r="R76" s="15"/>
      <c r="S76" s="15"/>
      <c r="T76" s="15"/>
      <c r="U76" s="15"/>
      <c r="V76" s="15"/>
      <c r="W76" s="15"/>
      <c r="X76" s="15"/>
      <c r="Y76" s="15"/>
      <c r="Z76" s="15"/>
      <c r="AA76" s="15"/>
      <c r="AB76" s="15"/>
      <c r="AC76" s="15"/>
      <c r="AD76" s="15"/>
      <c r="AE76" s="15"/>
      <c r="AF76" s="15"/>
    </row>
    <row r="77" spans="1:32" ht="13.5" customHeight="1">
      <c r="A77" s="9">
        <v>6</v>
      </c>
      <c r="B77" s="107">
        <v>45143</v>
      </c>
      <c r="C77" s="5" t="s">
        <v>1683</v>
      </c>
      <c r="D77" s="116" t="s">
        <v>1145</v>
      </c>
      <c r="E77" s="5" t="s">
        <v>1462</v>
      </c>
      <c r="F77" s="5" t="s">
        <v>1463</v>
      </c>
      <c r="G77" s="5" t="s">
        <v>225</v>
      </c>
      <c r="H77" s="9"/>
      <c r="I77" s="14" t="s">
        <v>1114</v>
      </c>
      <c r="J77" s="14" t="s">
        <v>1071</v>
      </c>
      <c r="K77" s="14" t="s">
        <v>1095</v>
      </c>
      <c r="L77" s="14" t="s">
        <v>1172</v>
      </c>
      <c r="M77" s="9"/>
      <c r="N77" s="14"/>
      <c r="O77" s="15"/>
      <c r="P77" s="15"/>
      <c r="Q77" s="15"/>
      <c r="R77" s="15"/>
      <c r="S77" s="15"/>
      <c r="T77" s="15"/>
      <c r="U77" s="15"/>
      <c r="V77" s="15"/>
      <c r="W77" s="15"/>
      <c r="X77" s="15"/>
      <c r="Y77" s="15"/>
      <c r="Z77" s="15"/>
      <c r="AA77" s="15"/>
      <c r="AB77" s="15"/>
      <c r="AC77" s="15"/>
      <c r="AD77" s="15"/>
      <c r="AE77" s="15"/>
      <c r="AF77" s="15"/>
    </row>
    <row r="78" spans="1:32" ht="13.5" customHeight="1">
      <c r="A78" s="9">
        <v>6</v>
      </c>
      <c r="B78" s="107">
        <v>45143</v>
      </c>
      <c r="C78" s="5" t="s">
        <v>1683</v>
      </c>
      <c r="D78" s="116" t="s">
        <v>1145</v>
      </c>
      <c r="E78" s="5" t="s">
        <v>1462</v>
      </c>
      <c r="F78" s="5" t="s">
        <v>1463</v>
      </c>
      <c r="G78" s="5" t="s">
        <v>225</v>
      </c>
      <c r="H78" s="9"/>
      <c r="I78" s="14" t="s">
        <v>1168</v>
      </c>
      <c r="J78" s="14" t="s">
        <v>1071</v>
      </c>
      <c r="K78" s="14" t="s">
        <v>1095</v>
      </c>
      <c r="L78" s="14" t="s">
        <v>1172</v>
      </c>
      <c r="M78" s="9"/>
      <c r="N78" s="14"/>
      <c r="O78" s="15"/>
      <c r="P78" s="15"/>
      <c r="Q78" s="15"/>
      <c r="R78" s="15"/>
      <c r="S78" s="15"/>
      <c r="T78" s="15"/>
      <c r="U78" s="15"/>
      <c r="V78" s="15"/>
      <c r="W78" s="15"/>
      <c r="X78" s="15"/>
      <c r="Y78" s="15"/>
      <c r="Z78" s="15"/>
      <c r="AA78" s="15"/>
      <c r="AB78" s="15"/>
      <c r="AC78" s="15"/>
      <c r="AD78" s="15"/>
      <c r="AE78" s="15"/>
      <c r="AF78" s="15"/>
    </row>
    <row r="79" spans="1:32" ht="13.5" customHeight="1">
      <c r="A79" s="9">
        <v>6</v>
      </c>
      <c r="B79" s="107">
        <v>45143</v>
      </c>
      <c r="C79" s="5" t="s">
        <v>1683</v>
      </c>
      <c r="D79" s="116" t="s">
        <v>1145</v>
      </c>
      <c r="E79" s="5" t="s">
        <v>1287</v>
      </c>
      <c r="F79" s="5" t="s">
        <v>1270</v>
      </c>
      <c r="G79" s="125" t="s">
        <v>1769</v>
      </c>
      <c r="H79" s="9"/>
      <c r="I79" s="14" t="s">
        <v>1114</v>
      </c>
      <c r="J79" s="14" t="s">
        <v>1071</v>
      </c>
      <c r="K79" s="14" t="s">
        <v>1095</v>
      </c>
      <c r="L79" s="14" t="s">
        <v>1121</v>
      </c>
      <c r="M79" s="9"/>
      <c r="N79" s="14"/>
      <c r="O79" s="15"/>
      <c r="P79" s="15"/>
      <c r="Q79" s="15"/>
      <c r="R79" s="15"/>
      <c r="S79" s="15"/>
      <c r="T79" s="15"/>
      <c r="U79" s="15"/>
      <c r="V79" s="15"/>
      <c r="W79" s="15"/>
      <c r="X79" s="15"/>
      <c r="Y79" s="15"/>
      <c r="Z79" s="15"/>
      <c r="AA79" s="15"/>
      <c r="AB79" s="15"/>
      <c r="AC79" s="15"/>
      <c r="AD79" s="15"/>
      <c r="AE79" s="15"/>
      <c r="AF79" s="15"/>
    </row>
    <row r="80" spans="1:32" ht="13.5" customHeight="1">
      <c r="A80" s="9">
        <v>6</v>
      </c>
      <c r="B80" s="107">
        <v>45143</v>
      </c>
      <c r="C80" s="5" t="s">
        <v>1683</v>
      </c>
      <c r="D80" s="116" t="s">
        <v>1145</v>
      </c>
      <c r="E80" s="5" t="s">
        <v>1287</v>
      </c>
      <c r="F80" s="5" t="s">
        <v>1339</v>
      </c>
      <c r="G80" s="5" t="s">
        <v>93</v>
      </c>
      <c r="H80" s="9">
        <v>10</v>
      </c>
      <c r="I80" s="14" t="s">
        <v>1168</v>
      </c>
      <c r="J80" s="14" t="s">
        <v>1071</v>
      </c>
      <c r="K80" s="14" t="s">
        <v>1095</v>
      </c>
      <c r="L80" s="14" t="s">
        <v>1121</v>
      </c>
      <c r="M80" s="9"/>
      <c r="N80" s="14"/>
      <c r="O80" s="15"/>
      <c r="P80" s="15"/>
      <c r="Q80" s="15"/>
      <c r="R80" s="15"/>
      <c r="S80" s="15"/>
      <c r="T80" s="15"/>
      <c r="U80" s="15"/>
      <c r="V80" s="15"/>
      <c r="W80" s="15"/>
      <c r="X80" s="15"/>
      <c r="Y80" s="15"/>
      <c r="Z80" s="15"/>
      <c r="AA80" s="15"/>
      <c r="AB80" s="15"/>
      <c r="AC80" s="15"/>
      <c r="AD80" s="15"/>
      <c r="AE80" s="15"/>
      <c r="AF80" s="15"/>
    </row>
    <row r="81" spans="1:32" ht="13.5" customHeight="1">
      <c r="A81" s="9">
        <v>2</v>
      </c>
      <c r="B81" s="107">
        <v>45143</v>
      </c>
      <c r="C81" s="5" t="s">
        <v>1683</v>
      </c>
      <c r="D81" s="116" t="s">
        <v>1145</v>
      </c>
      <c r="E81" s="5" t="s">
        <v>1409</v>
      </c>
      <c r="F81" s="5" t="s">
        <v>1410</v>
      </c>
      <c r="G81" s="5" t="s">
        <v>162</v>
      </c>
      <c r="H81" s="9">
        <v>25</v>
      </c>
      <c r="I81" s="14" t="s">
        <v>1114</v>
      </c>
      <c r="J81" s="14" t="s">
        <v>1122</v>
      </c>
      <c r="K81" s="14" t="s">
        <v>1095</v>
      </c>
      <c r="L81" s="14" t="s">
        <v>1127</v>
      </c>
      <c r="M81" s="9" t="s">
        <v>1297</v>
      </c>
      <c r="N81" s="14"/>
      <c r="O81" s="15"/>
      <c r="P81" s="15"/>
      <c r="Q81" s="15"/>
      <c r="R81" s="15"/>
      <c r="S81" s="15"/>
      <c r="T81" s="15"/>
      <c r="U81" s="15"/>
      <c r="V81" s="15"/>
      <c r="W81" s="15"/>
      <c r="X81" s="15"/>
      <c r="Y81" s="15"/>
      <c r="Z81" s="15"/>
      <c r="AA81" s="15"/>
      <c r="AB81" s="15"/>
      <c r="AC81" s="15"/>
      <c r="AD81" s="15"/>
      <c r="AE81" s="15"/>
      <c r="AF81" s="15"/>
    </row>
    <row r="82" spans="1:32" ht="13.5" customHeight="1">
      <c r="A82" s="9">
        <v>6</v>
      </c>
      <c r="B82" s="124">
        <v>45143</v>
      </c>
      <c r="C82" s="5" t="s">
        <v>1683</v>
      </c>
      <c r="D82" s="116" t="s">
        <v>1145</v>
      </c>
      <c r="E82" s="5" t="s">
        <v>1214</v>
      </c>
      <c r="F82" s="5" t="s">
        <v>1154</v>
      </c>
      <c r="G82" s="5" t="s">
        <v>697</v>
      </c>
      <c r="H82" s="9">
        <v>44</v>
      </c>
      <c r="I82" s="14" t="s">
        <v>1114</v>
      </c>
      <c r="J82" s="14" t="s">
        <v>1071</v>
      </c>
      <c r="K82" s="14" t="s">
        <v>1095</v>
      </c>
      <c r="L82" s="14" t="s">
        <v>1108</v>
      </c>
      <c r="M82" s="9" t="s">
        <v>1128</v>
      </c>
      <c r="N82" s="14" t="s">
        <v>1129</v>
      </c>
      <c r="O82" s="15"/>
      <c r="P82" s="15"/>
      <c r="Q82" s="15"/>
      <c r="R82" s="15"/>
      <c r="S82" s="15"/>
      <c r="T82" s="15"/>
      <c r="U82" s="15"/>
      <c r="V82" s="15"/>
      <c r="W82" s="15"/>
      <c r="X82" s="15"/>
      <c r="Y82" s="15"/>
      <c r="Z82" s="15"/>
      <c r="AA82" s="15"/>
      <c r="AB82" s="15"/>
      <c r="AC82" s="15"/>
      <c r="AD82" s="15"/>
      <c r="AE82" s="15"/>
      <c r="AF82" s="15"/>
    </row>
    <row r="83" spans="1:32">
      <c r="A83" s="111" t="s">
        <v>1077</v>
      </c>
      <c r="B83" s="112" t="s">
        <v>1078</v>
      </c>
      <c r="C83" s="113" t="s">
        <v>1079</v>
      </c>
      <c r="D83" s="114" t="s">
        <v>1080</v>
      </c>
      <c r="E83" s="131" t="s">
        <v>1686</v>
      </c>
      <c r="F83" s="113" t="s">
        <v>1081</v>
      </c>
      <c r="G83" s="113" t="s">
        <v>1813</v>
      </c>
      <c r="H83" s="115" t="s">
        <v>1082</v>
      </c>
      <c r="I83" s="114" t="s">
        <v>1083</v>
      </c>
      <c r="J83" s="123" t="s">
        <v>1084</v>
      </c>
      <c r="K83" s="114" t="s">
        <v>1085</v>
      </c>
      <c r="L83" s="114" t="s">
        <v>1680</v>
      </c>
      <c r="M83" s="114" t="s">
        <v>1086</v>
      </c>
      <c r="N83" s="114" t="s">
        <v>1087</v>
      </c>
      <c r="O83" s="13"/>
      <c r="P83" s="13"/>
      <c r="Q83" s="13"/>
      <c r="R83" s="13"/>
      <c r="S83" s="13"/>
      <c r="T83" s="13"/>
      <c r="U83" s="13"/>
      <c r="V83" s="13"/>
      <c r="W83" s="13"/>
      <c r="X83" s="13"/>
      <c r="Y83" s="13"/>
      <c r="Z83" s="13"/>
      <c r="AA83" s="13"/>
      <c r="AB83" s="13"/>
      <c r="AC83" s="13"/>
    </row>
    <row r="84" spans="1:32" ht="13.5" customHeight="1">
      <c r="A84" s="9">
        <v>6</v>
      </c>
      <c r="B84" s="107">
        <v>45143</v>
      </c>
      <c r="C84" s="5" t="s">
        <v>1682</v>
      </c>
      <c r="D84" s="116" t="s">
        <v>1145</v>
      </c>
      <c r="E84" s="5" t="s">
        <v>1445</v>
      </c>
      <c r="F84" s="5" t="s">
        <v>1446</v>
      </c>
      <c r="G84" s="5" t="s">
        <v>1769</v>
      </c>
      <c r="H84" s="9">
        <v>25</v>
      </c>
      <c r="I84" s="14" t="s">
        <v>1114</v>
      </c>
      <c r="J84" s="14" t="s">
        <v>1122</v>
      </c>
      <c r="K84" s="14" t="s">
        <v>1095</v>
      </c>
      <c r="L84" s="14" t="s">
        <v>1108</v>
      </c>
      <c r="M84" s="9" t="s">
        <v>1297</v>
      </c>
      <c r="N84" s="14"/>
      <c r="O84" s="15"/>
      <c r="P84" s="15"/>
      <c r="Q84" s="15"/>
      <c r="R84" s="15"/>
      <c r="S84" s="15"/>
      <c r="T84" s="15"/>
      <c r="U84" s="15"/>
      <c r="V84" s="15"/>
      <c r="W84" s="15"/>
      <c r="X84" s="15"/>
      <c r="Y84" s="15"/>
      <c r="Z84" s="15"/>
      <c r="AA84" s="15"/>
      <c r="AB84" s="15"/>
      <c r="AC84" s="15"/>
      <c r="AD84" s="15"/>
      <c r="AE84" s="15"/>
      <c r="AF84" s="15"/>
    </row>
    <row r="85" spans="1:32">
      <c r="A85" s="111" t="s">
        <v>1077</v>
      </c>
      <c r="B85" s="112" t="s">
        <v>1078</v>
      </c>
      <c r="C85" s="113" t="s">
        <v>1079</v>
      </c>
      <c r="D85" s="114" t="s">
        <v>1080</v>
      </c>
      <c r="E85" s="131" t="s">
        <v>1686</v>
      </c>
      <c r="F85" s="113" t="s">
        <v>1081</v>
      </c>
      <c r="G85" s="113" t="s">
        <v>1813</v>
      </c>
      <c r="H85" s="115" t="s">
        <v>1082</v>
      </c>
      <c r="I85" s="114" t="s">
        <v>1083</v>
      </c>
      <c r="J85" s="123" t="s">
        <v>1084</v>
      </c>
      <c r="K85" s="114" t="s">
        <v>1085</v>
      </c>
      <c r="L85" s="114" t="s">
        <v>1680</v>
      </c>
      <c r="M85" s="114" t="s">
        <v>1086</v>
      </c>
      <c r="N85" s="114" t="s">
        <v>1087</v>
      </c>
      <c r="O85" s="13"/>
      <c r="P85" s="13"/>
      <c r="Q85" s="13"/>
      <c r="R85" s="13"/>
      <c r="S85" s="13"/>
      <c r="T85" s="13"/>
      <c r="U85" s="13"/>
      <c r="V85" s="13"/>
      <c r="W85" s="13"/>
      <c r="X85" s="13"/>
      <c r="Y85" s="13"/>
      <c r="Z85" s="13"/>
      <c r="AA85" s="13"/>
      <c r="AB85" s="13"/>
      <c r="AC85" s="13"/>
    </row>
    <row r="86" spans="1:32" ht="13.5" customHeight="1">
      <c r="A86" s="9">
        <v>1</v>
      </c>
      <c r="B86" s="107">
        <v>45145</v>
      </c>
      <c r="C86" s="5" t="s">
        <v>1681</v>
      </c>
      <c r="D86" s="116" t="s">
        <v>1145</v>
      </c>
      <c r="E86" s="5" t="s">
        <v>1259</v>
      </c>
      <c r="F86" s="5" t="s">
        <v>1260</v>
      </c>
      <c r="G86" s="5" t="s">
        <v>9</v>
      </c>
      <c r="H86" s="9"/>
      <c r="I86" s="14" t="s">
        <v>1148</v>
      </c>
      <c r="J86" s="14" t="s">
        <v>1122</v>
      </c>
      <c r="K86" s="14" t="s">
        <v>1095</v>
      </c>
      <c r="L86" s="14" t="s">
        <v>1119</v>
      </c>
      <c r="M86" s="9"/>
      <c r="N86" s="14"/>
      <c r="O86" s="15"/>
      <c r="P86" s="15"/>
      <c r="Q86" s="15"/>
      <c r="R86" s="15"/>
      <c r="S86" s="15"/>
      <c r="T86" s="15"/>
      <c r="U86" s="15"/>
      <c r="V86" s="15"/>
      <c r="W86" s="15"/>
      <c r="X86" s="15"/>
      <c r="Y86" s="15"/>
      <c r="Z86" s="15"/>
      <c r="AA86" s="15"/>
      <c r="AB86" s="15"/>
      <c r="AC86" s="15"/>
      <c r="AD86" s="15"/>
      <c r="AE86" s="15"/>
      <c r="AF86" s="15"/>
    </row>
    <row r="87" spans="1:32" ht="13.5" customHeight="1">
      <c r="A87" s="9">
        <v>3</v>
      </c>
      <c r="B87" s="107">
        <v>45145</v>
      </c>
      <c r="C87" s="5" t="s">
        <v>1681</v>
      </c>
      <c r="D87" s="116" t="s">
        <v>1145</v>
      </c>
      <c r="E87" s="5" t="s">
        <v>1236</v>
      </c>
      <c r="F87" s="5" t="s">
        <v>1237</v>
      </c>
      <c r="G87" s="5" t="s">
        <v>901</v>
      </c>
      <c r="H87" s="9">
        <v>61</v>
      </c>
      <c r="I87" s="14" t="s">
        <v>1114</v>
      </c>
      <c r="J87" s="14" t="s">
        <v>1071</v>
      </c>
      <c r="K87" s="14" t="s">
        <v>1095</v>
      </c>
      <c r="L87" s="14" t="s">
        <v>1090</v>
      </c>
      <c r="M87" s="9"/>
      <c r="N87" s="14"/>
      <c r="O87" s="15"/>
      <c r="P87" s="15"/>
      <c r="Q87" s="15"/>
      <c r="R87" s="15"/>
      <c r="S87" s="15"/>
      <c r="T87" s="15"/>
      <c r="U87" s="15"/>
      <c r="V87" s="15"/>
      <c r="W87" s="15"/>
      <c r="X87" s="15"/>
      <c r="Y87" s="15"/>
      <c r="Z87" s="15"/>
      <c r="AA87" s="15"/>
      <c r="AB87" s="15"/>
      <c r="AC87" s="15"/>
      <c r="AD87" s="15"/>
      <c r="AE87" s="15"/>
      <c r="AF87" s="15"/>
    </row>
    <row r="88" spans="1:32" ht="13.5" customHeight="1">
      <c r="A88" s="9">
        <v>3</v>
      </c>
      <c r="B88" s="107">
        <v>45145</v>
      </c>
      <c r="C88" s="5" t="s">
        <v>1681</v>
      </c>
      <c r="D88" s="116" t="s">
        <v>1145</v>
      </c>
      <c r="E88" s="5" t="s">
        <v>1236</v>
      </c>
      <c r="F88" s="5" t="s">
        <v>1237</v>
      </c>
      <c r="G88" s="5" t="s">
        <v>901</v>
      </c>
      <c r="H88" s="9"/>
      <c r="I88" s="14" t="s">
        <v>1168</v>
      </c>
      <c r="J88" s="14" t="s">
        <v>1071</v>
      </c>
      <c r="K88" s="14" t="s">
        <v>1095</v>
      </c>
      <c r="L88" s="14" t="s">
        <v>1090</v>
      </c>
      <c r="M88" s="9"/>
      <c r="N88" s="14"/>
      <c r="O88" s="15"/>
      <c r="P88" s="15"/>
      <c r="Q88" s="15"/>
      <c r="R88" s="15"/>
      <c r="S88" s="15"/>
      <c r="T88" s="15"/>
      <c r="U88" s="15"/>
      <c r="V88" s="15"/>
      <c r="W88" s="15"/>
      <c r="X88" s="15"/>
      <c r="Y88" s="15"/>
      <c r="Z88" s="15"/>
      <c r="AA88" s="15"/>
      <c r="AB88" s="15"/>
      <c r="AC88" s="15"/>
      <c r="AD88" s="15"/>
      <c r="AE88" s="15"/>
      <c r="AF88" s="15"/>
    </row>
    <row r="89" spans="1:32" ht="13.5" customHeight="1">
      <c r="A89" s="9">
        <v>4</v>
      </c>
      <c r="B89" s="107">
        <v>45145</v>
      </c>
      <c r="C89" s="5" t="s">
        <v>1681</v>
      </c>
      <c r="D89" s="116" t="s">
        <v>1145</v>
      </c>
      <c r="E89" s="5" t="s">
        <v>1175</v>
      </c>
      <c r="F89" s="5" t="s">
        <v>1176</v>
      </c>
      <c r="G89" s="5" t="s">
        <v>1042</v>
      </c>
      <c r="H89" s="9">
        <v>24</v>
      </c>
      <c r="I89" s="14" t="s">
        <v>1114</v>
      </c>
      <c r="J89" s="14" t="s">
        <v>1071</v>
      </c>
      <c r="K89" s="14" t="s">
        <v>1095</v>
      </c>
      <c r="L89" s="14" t="s">
        <v>1172</v>
      </c>
      <c r="M89" s="9"/>
      <c r="N89" s="14"/>
      <c r="O89" s="15"/>
      <c r="P89" s="15"/>
      <c r="Q89" s="15"/>
      <c r="R89" s="15"/>
      <c r="S89" s="15"/>
      <c r="T89" s="15"/>
      <c r="U89" s="15"/>
      <c r="V89" s="15"/>
      <c r="W89" s="15"/>
      <c r="X89" s="15"/>
      <c r="Y89" s="15"/>
      <c r="Z89" s="15"/>
      <c r="AA89" s="15"/>
      <c r="AB89" s="15"/>
      <c r="AC89" s="15"/>
      <c r="AD89" s="15"/>
      <c r="AE89" s="15"/>
      <c r="AF89" s="15"/>
    </row>
    <row r="90" spans="1:32" ht="13.5" customHeight="1">
      <c r="A90" s="9">
        <v>4</v>
      </c>
      <c r="B90" s="107">
        <v>45145</v>
      </c>
      <c r="C90" s="5" t="s">
        <v>1681</v>
      </c>
      <c r="D90" s="116" t="s">
        <v>1145</v>
      </c>
      <c r="E90" s="5" t="s">
        <v>1175</v>
      </c>
      <c r="F90" s="5" t="s">
        <v>1176</v>
      </c>
      <c r="G90" s="5" t="s">
        <v>1042</v>
      </c>
      <c r="H90" s="9"/>
      <c r="I90" s="14" t="s">
        <v>1148</v>
      </c>
      <c r="J90" s="14" t="s">
        <v>1071</v>
      </c>
      <c r="K90" s="14" t="s">
        <v>1095</v>
      </c>
      <c r="L90" s="14" t="s">
        <v>1172</v>
      </c>
      <c r="M90" s="9"/>
      <c r="N90" s="14"/>
      <c r="O90" s="15"/>
      <c r="P90" s="15"/>
      <c r="Q90" s="15"/>
      <c r="R90" s="15"/>
      <c r="S90" s="15"/>
      <c r="T90" s="15"/>
      <c r="U90" s="15"/>
      <c r="V90" s="15"/>
      <c r="W90" s="15"/>
      <c r="X90" s="15"/>
      <c r="Y90" s="15"/>
      <c r="Z90" s="15"/>
      <c r="AA90" s="15"/>
      <c r="AB90" s="15"/>
      <c r="AC90" s="15"/>
      <c r="AD90" s="15"/>
      <c r="AE90" s="15"/>
      <c r="AF90" s="15"/>
    </row>
    <row r="91" spans="1:32" ht="13.5" customHeight="1">
      <c r="A91" s="9">
        <v>4</v>
      </c>
      <c r="B91" s="107">
        <v>45145</v>
      </c>
      <c r="C91" s="5" t="s">
        <v>1681</v>
      </c>
      <c r="D91" s="116" t="s">
        <v>1145</v>
      </c>
      <c r="E91" s="5" t="s">
        <v>1175</v>
      </c>
      <c r="F91" s="5" t="s">
        <v>1176</v>
      </c>
      <c r="G91" s="5" t="s">
        <v>934</v>
      </c>
      <c r="H91" s="9"/>
      <c r="I91" s="14" t="s">
        <v>1168</v>
      </c>
      <c r="J91" s="14" t="s">
        <v>1071</v>
      </c>
      <c r="K91" s="14" t="s">
        <v>1095</v>
      </c>
      <c r="L91" s="14" t="s">
        <v>1172</v>
      </c>
      <c r="M91" s="9"/>
      <c r="N91" s="14"/>
      <c r="O91" s="15"/>
      <c r="P91" s="15"/>
      <c r="Q91" s="15"/>
      <c r="R91" s="15"/>
      <c r="S91" s="15"/>
      <c r="T91" s="15"/>
      <c r="U91" s="15"/>
      <c r="V91" s="15"/>
      <c r="W91" s="15"/>
      <c r="X91" s="15"/>
      <c r="Y91" s="15"/>
      <c r="Z91" s="15"/>
      <c r="AA91" s="15"/>
      <c r="AB91" s="15"/>
      <c r="AC91" s="15"/>
      <c r="AD91" s="15"/>
      <c r="AE91" s="15"/>
      <c r="AF91" s="15"/>
    </row>
    <row r="92" spans="1:32" ht="13.5" customHeight="1">
      <c r="A92" s="9">
        <v>5</v>
      </c>
      <c r="B92" s="107">
        <v>45145</v>
      </c>
      <c r="C92" s="5" t="s">
        <v>1681</v>
      </c>
      <c r="D92" s="116" t="s">
        <v>1145</v>
      </c>
      <c r="E92" s="5" t="s">
        <v>1205</v>
      </c>
      <c r="F92" s="5" t="s">
        <v>1206</v>
      </c>
      <c r="G92" s="5" t="s">
        <v>28</v>
      </c>
      <c r="H92" s="9">
        <v>44</v>
      </c>
      <c r="I92" s="14" t="s">
        <v>1148</v>
      </c>
      <c r="J92" s="14" t="s">
        <v>1122</v>
      </c>
      <c r="K92" s="14" t="s">
        <v>1095</v>
      </c>
      <c r="L92" s="14" t="s">
        <v>1108</v>
      </c>
      <c r="M92" s="9"/>
      <c r="N92" s="14"/>
      <c r="O92" s="15"/>
      <c r="P92" s="15"/>
      <c r="Q92" s="15"/>
      <c r="R92" s="15"/>
      <c r="S92" s="15"/>
      <c r="T92" s="15"/>
      <c r="U92" s="15"/>
      <c r="V92" s="15"/>
      <c r="W92" s="15"/>
      <c r="X92" s="15"/>
      <c r="Y92" s="15"/>
      <c r="Z92" s="15"/>
      <c r="AA92" s="15"/>
      <c r="AB92" s="15"/>
      <c r="AC92" s="15"/>
      <c r="AD92" s="15"/>
      <c r="AE92" s="15"/>
      <c r="AF92" s="15"/>
    </row>
    <row r="93" spans="1:32" ht="13.5" customHeight="1">
      <c r="A93" s="9">
        <v>5</v>
      </c>
      <c r="B93" s="107">
        <v>45145</v>
      </c>
      <c r="C93" s="5" t="s">
        <v>1681</v>
      </c>
      <c r="D93" s="116" t="s">
        <v>1145</v>
      </c>
      <c r="E93" s="5" t="s">
        <v>1207</v>
      </c>
      <c r="F93" s="5" t="s">
        <v>1208</v>
      </c>
      <c r="G93" s="5" t="s">
        <v>156</v>
      </c>
      <c r="H93" s="9">
        <v>30</v>
      </c>
      <c r="I93" s="14" t="s">
        <v>1148</v>
      </c>
      <c r="J93" s="14" t="s">
        <v>1122</v>
      </c>
      <c r="K93" s="14" t="s">
        <v>1095</v>
      </c>
      <c r="L93" s="14" t="s">
        <v>1090</v>
      </c>
      <c r="M93" s="9"/>
      <c r="N93" s="14"/>
      <c r="O93" s="15"/>
      <c r="P93" s="15"/>
      <c r="Q93" s="15"/>
      <c r="R93" s="15"/>
      <c r="S93" s="15"/>
      <c r="T93" s="15"/>
      <c r="U93" s="15"/>
      <c r="V93" s="15"/>
      <c r="W93" s="15"/>
      <c r="X93" s="15"/>
      <c r="Y93" s="15"/>
      <c r="Z93" s="15"/>
      <c r="AA93" s="15"/>
      <c r="AB93" s="15"/>
      <c r="AC93" s="15"/>
      <c r="AD93" s="15"/>
      <c r="AE93" s="15"/>
      <c r="AF93" s="15"/>
    </row>
    <row r="94" spans="1:32" ht="13.5" customHeight="1">
      <c r="A94" s="9">
        <v>1</v>
      </c>
      <c r="B94" s="107">
        <v>45145</v>
      </c>
      <c r="C94" s="5" t="s">
        <v>1681</v>
      </c>
      <c r="D94" s="116" t="s">
        <v>1145</v>
      </c>
      <c r="E94" s="5" t="s">
        <v>1321</v>
      </c>
      <c r="F94" s="5" t="s">
        <v>1074</v>
      </c>
      <c r="G94" s="5" t="s">
        <v>1769</v>
      </c>
      <c r="H94" s="9"/>
      <c r="I94" s="14" t="s">
        <v>1114</v>
      </c>
      <c r="J94" s="14" t="s">
        <v>1071</v>
      </c>
      <c r="K94" s="14" t="s">
        <v>1095</v>
      </c>
      <c r="L94" s="14" t="s">
        <v>1121</v>
      </c>
      <c r="M94" s="9"/>
      <c r="N94" s="14" t="s">
        <v>1185</v>
      </c>
      <c r="O94" s="15"/>
      <c r="P94" s="15"/>
      <c r="Q94" s="15"/>
      <c r="R94" s="15"/>
      <c r="S94" s="15"/>
      <c r="T94" s="15"/>
      <c r="U94" s="15"/>
      <c r="V94" s="15"/>
      <c r="W94" s="15"/>
      <c r="X94" s="15"/>
      <c r="Y94" s="15"/>
      <c r="Z94" s="15"/>
      <c r="AA94" s="15"/>
      <c r="AB94" s="15"/>
      <c r="AC94" s="15"/>
      <c r="AD94" s="15"/>
      <c r="AE94" s="15"/>
      <c r="AF94" s="15"/>
    </row>
    <row r="95" spans="1:32" ht="13.5" customHeight="1">
      <c r="A95" s="9">
        <v>1</v>
      </c>
      <c r="B95" s="107">
        <v>45145</v>
      </c>
      <c r="C95" s="5" t="s">
        <v>1681</v>
      </c>
      <c r="D95" s="116" t="s">
        <v>1145</v>
      </c>
      <c r="E95" s="5" t="s">
        <v>1321</v>
      </c>
      <c r="F95" s="5" t="s">
        <v>1074</v>
      </c>
      <c r="G95" s="5" t="s">
        <v>1768</v>
      </c>
      <c r="H95" s="9"/>
      <c r="I95" s="14" t="s">
        <v>1148</v>
      </c>
      <c r="J95" s="14" t="s">
        <v>1071</v>
      </c>
      <c r="K95" s="14" t="s">
        <v>1095</v>
      </c>
      <c r="L95" s="14" t="s">
        <v>1121</v>
      </c>
      <c r="M95" s="9"/>
      <c r="N95" s="14"/>
      <c r="O95" s="15"/>
      <c r="P95" s="15"/>
      <c r="Q95" s="15"/>
      <c r="R95" s="15"/>
      <c r="S95" s="15"/>
      <c r="T95" s="15"/>
      <c r="U95" s="15"/>
      <c r="V95" s="15"/>
      <c r="W95" s="15"/>
      <c r="X95" s="15"/>
      <c r="Y95" s="15"/>
      <c r="Z95" s="15"/>
      <c r="AA95" s="15"/>
      <c r="AB95" s="15"/>
      <c r="AC95" s="15"/>
      <c r="AD95" s="15"/>
      <c r="AE95" s="15"/>
      <c r="AF95" s="15"/>
    </row>
    <row r="96" spans="1:32" ht="13.5" customHeight="1">
      <c r="A96" s="9">
        <v>1</v>
      </c>
      <c r="B96" s="107">
        <v>45145</v>
      </c>
      <c r="C96" s="5" t="s">
        <v>1681</v>
      </c>
      <c r="D96" s="116" t="s">
        <v>1145</v>
      </c>
      <c r="E96" s="5" t="s">
        <v>1321</v>
      </c>
      <c r="F96" s="5" t="s">
        <v>1074</v>
      </c>
      <c r="G96" s="5"/>
      <c r="H96" s="9"/>
      <c r="I96" s="14" t="s">
        <v>1168</v>
      </c>
      <c r="J96" s="14" t="s">
        <v>1071</v>
      </c>
      <c r="K96" s="14" t="s">
        <v>1095</v>
      </c>
      <c r="L96" s="14" t="s">
        <v>1121</v>
      </c>
      <c r="M96" s="9"/>
      <c r="N96" s="14"/>
      <c r="O96" s="15"/>
      <c r="P96" s="15"/>
      <c r="Q96" s="15"/>
      <c r="R96" s="15"/>
      <c r="S96" s="15"/>
      <c r="T96" s="15"/>
      <c r="U96" s="15"/>
      <c r="V96" s="15"/>
      <c r="W96" s="15"/>
      <c r="X96" s="15"/>
      <c r="Y96" s="15"/>
      <c r="Z96" s="15"/>
      <c r="AA96" s="15"/>
      <c r="AB96" s="15"/>
      <c r="AC96" s="15"/>
      <c r="AD96" s="15"/>
      <c r="AE96" s="15"/>
      <c r="AF96" s="15"/>
    </row>
    <row r="97" spans="1:32" ht="13.5" customHeight="1">
      <c r="A97" s="9">
        <v>1</v>
      </c>
      <c r="B97" s="107">
        <v>45145</v>
      </c>
      <c r="C97" s="5" t="s">
        <v>1681</v>
      </c>
      <c r="D97" s="116" t="s">
        <v>1145</v>
      </c>
      <c r="E97" s="5" t="s">
        <v>1464</v>
      </c>
      <c r="F97" s="5" t="s">
        <v>1239</v>
      </c>
      <c r="G97" s="5" t="s">
        <v>225</v>
      </c>
      <c r="H97" s="9"/>
      <c r="I97" s="14" t="s">
        <v>1114</v>
      </c>
      <c r="J97" s="14" t="s">
        <v>1071</v>
      </c>
      <c r="K97" s="14" t="s">
        <v>1095</v>
      </c>
      <c r="L97" s="14" t="s">
        <v>1165</v>
      </c>
      <c r="M97" s="9"/>
      <c r="N97" s="14"/>
      <c r="O97" s="15"/>
      <c r="P97" s="15"/>
      <c r="Q97" s="15"/>
      <c r="R97" s="15"/>
      <c r="S97" s="15"/>
      <c r="T97" s="15"/>
      <c r="U97" s="15"/>
      <c r="V97" s="15"/>
      <c r="W97" s="15"/>
      <c r="X97" s="15"/>
      <c r="Y97" s="15"/>
      <c r="Z97" s="15"/>
      <c r="AA97" s="15"/>
      <c r="AB97" s="15"/>
      <c r="AC97" s="15"/>
      <c r="AD97" s="15"/>
      <c r="AE97" s="15"/>
      <c r="AF97" s="15"/>
    </row>
    <row r="98" spans="1:32" ht="13.5" customHeight="1">
      <c r="A98" s="9">
        <v>2</v>
      </c>
      <c r="B98" s="107">
        <v>45145</v>
      </c>
      <c r="C98" s="5" t="s">
        <v>1681</v>
      </c>
      <c r="D98" s="116" t="s">
        <v>1145</v>
      </c>
      <c r="E98" s="5" t="s">
        <v>1405</v>
      </c>
      <c r="F98" s="5" t="s">
        <v>1406</v>
      </c>
      <c r="G98" s="5" t="s">
        <v>256</v>
      </c>
      <c r="H98" s="9">
        <v>37</v>
      </c>
      <c r="I98" s="14" t="s">
        <v>1148</v>
      </c>
      <c r="J98" s="14" t="s">
        <v>1122</v>
      </c>
      <c r="K98" s="14" t="s">
        <v>1095</v>
      </c>
      <c r="L98" s="14" t="s">
        <v>1143</v>
      </c>
      <c r="M98" s="9"/>
      <c r="N98" s="14"/>
      <c r="O98" s="15"/>
      <c r="P98" s="15"/>
      <c r="Q98" s="15"/>
      <c r="R98" s="15"/>
      <c r="S98" s="15"/>
      <c r="T98" s="15"/>
      <c r="U98" s="15"/>
      <c r="V98" s="15"/>
      <c r="W98" s="15"/>
      <c r="X98" s="15"/>
      <c r="Y98" s="15"/>
      <c r="Z98" s="15"/>
      <c r="AA98" s="15"/>
      <c r="AB98" s="15"/>
      <c r="AC98" s="15"/>
      <c r="AD98" s="15"/>
      <c r="AE98" s="15"/>
      <c r="AF98" s="15"/>
    </row>
    <row r="99" spans="1:32" ht="13.5" customHeight="1">
      <c r="A99" s="9">
        <v>3</v>
      </c>
      <c r="B99" s="107">
        <v>45145</v>
      </c>
      <c r="C99" s="5" t="s">
        <v>1681</v>
      </c>
      <c r="D99" s="116" t="s">
        <v>1145</v>
      </c>
      <c r="E99" s="5" t="s">
        <v>1385</v>
      </c>
      <c r="F99" s="5" t="s">
        <v>1386</v>
      </c>
      <c r="G99" s="5" t="s">
        <v>375</v>
      </c>
      <c r="H99" s="9">
        <v>178</v>
      </c>
      <c r="I99" s="14" t="s">
        <v>1114</v>
      </c>
      <c r="J99" s="14" t="s">
        <v>1071</v>
      </c>
      <c r="K99" s="14" t="s">
        <v>1095</v>
      </c>
      <c r="L99" s="14" t="s">
        <v>1108</v>
      </c>
      <c r="M99" s="9"/>
      <c r="N99" s="14" t="s">
        <v>1166</v>
      </c>
      <c r="O99" s="15"/>
      <c r="P99" s="15"/>
      <c r="Q99" s="15"/>
      <c r="R99" s="15"/>
      <c r="S99" s="15"/>
      <c r="T99" s="15"/>
      <c r="U99" s="15"/>
      <c r="V99" s="15"/>
      <c r="W99" s="15"/>
      <c r="X99" s="15"/>
      <c r="Y99" s="15"/>
      <c r="Z99" s="15"/>
      <c r="AA99" s="15"/>
      <c r="AB99" s="15"/>
      <c r="AC99" s="15"/>
      <c r="AD99" s="15"/>
      <c r="AE99" s="15"/>
      <c r="AF99" s="15"/>
    </row>
    <row r="100" spans="1:32" ht="13.5" customHeight="1">
      <c r="A100" s="9">
        <v>3</v>
      </c>
      <c r="B100" s="107">
        <v>45145</v>
      </c>
      <c r="C100" s="5" t="s">
        <v>1681</v>
      </c>
      <c r="D100" s="116" t="s">
        <v>1145</v>
      </c>
      <c r="E100" s="5" t="s">
        <v>1385</v>
      </c>
      <c r="F100" s="5" t="s">
        <v>1386</v>
      </c>
      <c r="G100" s="5" t="s">
        <v>972</v>
      </c>
      <c r="H100" s="9"/>
      <c r="I100" s="14" t="s">
        <v>1168</v>
      </c>
      <c r="J100" s="14" t="s">
        <v>1071</v>
      </c>
      <c r="K100" s="14" t="s">
        <v>1095</v>
      </c>
      <c r="L100" s="14" t="s">
        <v>1108</v>
      </c>
      <c r="M100" s="9"/>
      <c r="N100" s="14"/>
      <c r="O100" s="15"/>
      <c r="P100" s="15"/>
      <c r="Q100" s="15"/>
      <c r="R100" s="15"/>
      <c r="S100" s="15"/>
      <c r="T100" s="15"/>
      <c r="U100" s="15"/>
      <c r="V100" s="15"/>
      <c r="W100" s="15"/>
      <c r="X100" s="15"/>
      <c r="Y100" s="15"/>
      <c r="Z100" s="15"/>
      <c r="AA100" s="15"/>
      <c r="AB100" s="15"/>
      <c r="AC100" s="15"/>
      <c r="AD100" s="15"/>
      <c r="AE100" s="15"/>
      <c r="AF100" s="15"/>
    </row>
    <row r="101" spans="1:32" ht="13.5" customHeight="1">
      <c r="A101" s="9">
        <v>3</v>
      </c>
      <c r="B101" s="107">
        <v>45145</v>
      </c>
      <c r="C101" s="5" t="s">
        <v>1681</v>
      </c>
      <c r="D101" s="116" t="s">
        <v>1145</v>
      </c>
      <c r="E101" s="5" t="s">
        <v>1385</v>
      </c>
      <c r="F101" s="5" t="s">
        <v>1386</v>
      </c>
      <c r="G101" s="5" t="s">
        <v>1809</v>
      </c>
      <c r="H101" s="9"/>
      <c r="I101" s="14" t="s">
        <v>1148</v>
      </c>
      <c r="J101" s="14" t="s">
        <v>1071</v>
      </c>
      <c r="K101" s="14" t="s">
        <v>1095</v>
      </c>
      <c r="L101" s="14" t="s">
        <v>1108</v>
      </c>
      <c r="M101" s="9"/>
      <c r="N101" s="14"/>
      <c r="O101" s="15"/>
      <c r="P101" s="15"/>
      <c r="Q101" s="15"/>
      <c r="R101" s="15"/>
      <c r="S101" s="15"/>
      <c r="T101" s="15"/>
      <c r="U101" s="15"/>
      <c r="V101" s="15"/>
      <c r="W101" s="15"/>
      <c r="X101" s="15"/>
      <c r="Y101" s="15"/>
      <c r="Z101" s="15"/>
      <c r="AA101" s="15"/>
      <c r="AB101" s="15"/>
      <c r="AC101" s="15"/>
      <c r="AD101" s="15"/>
      <c r="AE101" s="15"/>
      <c r="AF101" s="15"/>
    </row>
    <row r="102" spans="1:32" ht="13.5" customHeight="1">
      <c r="A102" s="9">
        <v>3</v>
      </c>
      <c r="B102" s="107">
        <v>45145</v>
      </c>
      <c r="C102" s="5" t="s">
        <v>1681</v>
      </c>
      <c r="D102" s="116" t="s">
        <v>1145</v>
      </c>
      <c r="E102" s="5" t="s">
        <v>1315</v>
      </c>
      <c r="F102" s="5" t="s">
        <v>1316</v>
      </c>
      <c r="G102" s="5" t="s">
        <v>220</v>
      </c>
      <c r="H102" s="9">
        <v>46</v>
      </c>
      <c r="I102" s="14" t="s">
        <v>1114</v>
      </c>
      <c r="J102" s="14" t="s">
        <v>1071</v>
      </c>
      <c r="K102" s="14" t="s">
        <v>1095</v>
      </c>
      <c r="L102" s="14" t="s">
        <v>1143</v>
      </c>
      <c r="M102" s="9" t="s">
        <v>1128</v>
      </c>
      <c r="N102" s="14" t="s">
        <v>1181</v>
      </c>
      <c r="O102" s="15"/>
      <c r="P102" s="15"/>
      <c r="Q102" s="15"/>
      <c r="R102" s="15"/>
      <c r="S102" s="15"/>
      <c r="T102" s="15"/>
      <c r="U102" s="15"/>
      <c r="V102" s="15"/>
      <c r="W102" s="15"/>
      <c r="X102" s="15"/>
      <c r="Y102" s="15"/>
      <c r="Z102" s="15"/>
      <c r="AA102" s="15"/>
      <c r="AB102" s="15"/>
      <c r="AC102" s="15"/>
      <c r="AD102" s="15"/>
      <c r="AE102" s="15"/>
      <c r="AF102" s="15"/>
    </row>
    <row r="103" spans="1:32" ht="13.5" customHeight="1">
      <c r="A103" s="9">
        <v>5</v>
      </c>
      <c r="B103" s="107">
        <v>45145</v>
      </c>
      <c r="C103" s="5" t="s">
        <v>1681</v>
      </c>
      <c r="D103" s="116" t="s">
        <v>1145</v>
      </c>
      <c r="E103" s="5" t="s">
        <v>1281</v>
      </c>
      <c r="F103" s="5" t="s">
        <v>1282</v>
      </c>
      <c r="G103" s="5" t="s">
        <v>266</v>
      </c>
      <c r="H103" s="9">
        <v>63</v>
      </c>
      <c r="I103" s="14" t="s">
        <v>1114</v>
      </c>
      <c r="J103" s="14" t="s">
        <v>1071</v>
      </c>
      <c r="K103" s="14" t="s">
        <v>1095</v>
      </c>
      <c r="L103" s="14" t="s">
        <v>1127</v>
      </c>
      <c r="M103" s="9" t="s">
        <v>1128</v>
      </c>
      <c r="N103" s="14" t="s">
        <v>1129</v>
      </c>
      <c r="O103" s="15"/>
      <c r="P103" s="15"/>
      <c r="Q103" s="15"/>
      <c r="R103" s="15"/>
      <c r="S103" s="15"/>
      <c r="T103" s="15"/>
      <c r="U103" s="15"/>
      <c r="V103" s="15"/>
      <c r="W103" s="15"/>
      <c r="X103" s="15"/>
      <c r="Y103" s="15"/>
      <c r="Z103" s="15"/>
      <c r="AA103" s="15"/>
      <c r="AB103" s="15"/>
      <c r="AC103" s="15"/>
      <c r="AD103" s="15"/>
      <c r="AE103" s="15"/>
      <c r="AF103" s="15"/>
    </row>
    <row r="104" spans="1:32">
      <c r="A104" s="111" t="s">
        <v>1077</v>
      </c>
      <c r="B104" s="112" t="s">
        <v>1078</v>
      </c>
      <c r="C104" s="113" t="s">
        <v>1079</v>
      </c>
      <c r="D104" s="114" t="s">
        <v>1080</v>
      </c>
      <c r="E104" s="131" t="s">
        <v>1686</v>
      </c>
      <c r="F104" s="113" t="s">
        <v>1081</v>
      </c>
      <c r="G104" s="113" t="s">
        <v>1813</v>
      </c>
      <c r="H104" s="115" t="s">
        <v>1082</v>
      </c>
      <c r="I104" s="114" t="s">
        <v>1083</v>
      </c>
      <c r="J104" s="123" t="s">
        <v>1084</v>
      </c>
      <c r="K104" s="114" t="s">
        <v>1085</v>
      </c>
      <c r="L104" s="114" t="s">
        <v>1680</v>
      </c>
      <c r="M104" s="114" t="s">
        <v>1086</v>
      </c>
      <c r="N104" s="114" t="s">
        <v>1087</v>
      </c>
      <c r="O104" s="13"/>
      <c r="P104" s="13"/>
      <c r="Q104" s="13"/>
      <c r="R104" s="13"/>
      <c r="S104" s="13"/>
      <c r="T104" s="13"/>
      <c r="U104" s="13"/>
      <c r="V104" s="13"/>
      <c r="W104" s="13"/>
      <c r="X104" s="13"/>
      <c r="Y104" s="13"/>
      <c r="Z104" s="13"/>
      <c r="AA104" s="13"/>
      <c r="AB104" s="13"/>
      <c r="AC104" s="13"/>
    </row>
    <row r="105" spans="1:32" ht="13.5" customHeight="1">
      <c r="A105" s="9">
        <v>3</v>
      </c>
      <c r="B105" s="107">
        <v>45146</v>
      </c>
      <c r="C105" s="5" t="s">
        <v>1681</v>
      </c>
      <c r="D105" s="116" t="s">
        <v>1145</v>
      </c>
      <c r="E105" s="5" t="s">
        <v>1467</v>
      </c>
      <c r="F105" s="5" t="s">
        <v>1468</v>
      </c>
      <c r="G105" s="5" t="s">
        <v>225</v>
      </c>
      <c r="H105" s="9">
        <v>15</v>
      </c>
      <c r="I105" s="14" t="s">
        <v>1168</v>
      </c>
      <c r="J105" s="14" t="s">
        <v>1071</v>
      </c>
      <c r="K105" s="14" t="s">
        <v>1095</v>
      </c>
      <c r="L105" s="14" t="s">
        <v>1165</v>
      </c>
      <c r="M105" s="9"/>
      <c r="N105" s="14"/>
      <c r="O105" s="15"/>
      <c r="P105" s="15"/>
      <c r="Q105" s="15"/>
      <c r="R105" s="15"/>
      <c r="S105" s="15"/>
      <c r="T105" s="15"/>
      <c r="U105" s="15"/>
      <c r="V105" s="15"/>
      <c r="W105" s="15"/>
      <c r="X105" s="15"/>
      <c r="Y105" s="15"/>
      <c r="Z105" s="15"/>
      <c r="AA105" s="15"/>
      <c r="AB105" s="15"/>
      <c r="AC105" s="15"/>
      <c r="AD105" s="15"/>
      <c r="AE105" s="15"/>
      <c r="AF105" s="15"/>
    </row>
    <row r="106" spans="1:32" ht="13.5" customHeight="1">
      <c r="A106" s="9">
        <v>5</v>
      </c>
      <c r="B106" s="107">
        <v>45146</v>
      </c>
      <c r="C106" s="5" t="s">
        <v>1681</v>
      </c>
      <c r="D106" s="116" t="s">
        <v>1145</v>
      </c>
      <c r="E106" s="5" t="s">
        <v>1245</v>
      </c>
      <c r="F106" s="5" t="s">
        <v>1246</v>
      </c>
      <c r="G106" s="5" t="s">
        <v>1769</v>
      </c>
      <c r="H106" s="9">
        <v>58</v>
      </c>
      <c r="I106" s="14" t="s">
        <v>1148</v>
      </c>
      <c r="J106" s="14" t="s">
        <v>1122</v>
      </c>
      <c r="K106" s="14" t="s">
        <v>1095</v>
      </c>
      <c r="L106" s="14" t="s">
        <v>1172</v>
      </c>
      <c r="M106" s="9"/>
      <c r="N106" s="14"/>
      <c r="O106" s="15"/>
      <c r="P106" s="15"/>
      <c r="Q106" s="15"/>
      <c r="R106" s="15"/>
      <c r="S106" s="15"/>
      <c r="T106" s="15"/>
      <c r="U106" s="15"/>
      <c r="V106" s="15"/>
      <c r="W106" s="15"/>
      <c r="X106" s="15"/>
      <c r="Y106" s="15"/>
      <c r="Z106" s="15"/>
      <c r="AA106" s="15"/>
      <c r="AB106" s="15"/>
      <c r="AC106" s="15"/>
      <c r="AD106" s="15"/>
      <c r="AE106" s="15"/>
      <c r="AF106" s="15"/>
    </row>
    <row r="107" spans="1:32" ht="13.5" customHeight="1">
      <c r="A107" s="9">
        <v>5</v>
      </c>
      <c r="B107" s="107">
        <v>45146</v>
      </c>
      <c r="C107" s="5" t="s">
        <v>1681</v>
      </c>
      <c r="D107" s="116" t="s">
        <v>1145</v>
      </c>
      <c r="E107" s="5" t="s">
        <v>1295</v>
      </c>
      <c r="F107" s="5" t="s">
        <v>1296</v>
      </c>
      <c r="G107" s="5" t="s">
        <v>62</v>
      </c>
      <c r="H107" s="9">
        <v>22</v>
      </c>
      <c r="I107" s="14" t="s">
        <v>1114</v>
      </c>
      <c r="J107" s="14" t="s">
        <v>1122</v>
      </c>
      <c r="K107" s="14" t="s">
        <v>1095</v>
      </c>
      <c r="L107" s="14" t="s">
        <v>1127</v>
      </c>
      <c r="M107" s="9" t="s">
        <v>1297</v>
      </c>
      <c r="N107" s="14"/>
      <c r="O107" s="15"/>
      <c r="P107" s="15"/>
      <c r="Q107" s="15"/>
      <c r="R107" s="15"/>
      <c r="S107" s="15"/>
      <c r="T107" s="15"/>
      <c r="U107" s="15"/>
      <c r="V107" s="15"/>
      <c r="W107" s="15"/>
      <c r="X107" s="15"/>
      <c r="Y107" s="15"/>
      <c r="Z107" s="15"/>
      <c r="AA107" s="15"/>
      <c r="AB107" s="15"/>
      <c r="AC107" s="15"/>
      <c r="AD107" s="15"/>
      <c r="AE107" s="15"/>
      <c r="AF107" s="15"/>
    </row>
    <row r="108" spans="1:32" ht="13.5" customHeight="1">
      <c r="A108" s="9">
        <v>4</v>
      </c>
      <c r="B108" s="107">
        <v>45146</v>
      </c>
      <c r="C108" s="5" t="s">
        <v>1681</v>
      </c>
      <c r="D108" s="116" t="s">
        <v>1145</v>
      </c>
      <c r="E108" s="5" t="s">
        <v>1192</v>
      </c>
      <c r="F108" s="5" t="s">
        <v>1193</v>
      </c>
      <c r="G108" s="5" t="s">
        <v>367</v>
      </c>
      <c r="H108" s="9">
        <v>25</v>
      </c>
      <c r="I108" s="14" t="s">
        <v>1114</v>
      </c>
      <c r="J108" s="14" t="s">
        <v>1071</v>
      </c>
      <c r="K108" s="14" t="s">
        <v>1095</v>
      </c>
      <c r="L108" s="14" t="s">
        <v>1090</v>
      </c>
      <c r="M108" s="9"/>
      <c r="N108" s="14"/>
      <c r="O108" s="15"/>
      <c r="P108" s="15"/>
      <c r="Q108" s="15"/>
      <c r="R108" s="15"/>
      <c r="S108" s="15"/>
      <c r="T108" s="15"/>
      <c r="U108" s="15"/>
      <c r="V108" s="15"/>
      <c r="W108" s="15"/>
      <c r="X108" s="15"/>
      <c r="Y108" s="15"/>
      <c r="Z108" s="15"/>
      <c r="AA108" s="15"/>
      <c r="AB108" s="15"/>
      <c r="AC108" s="15"/>
      <c r="AD108" s="15"/>
      <c r="AE108" s="15"/>
      <c r="AF108" s="15"/>
    </row>
    <row r="109" spans="1:32" ht="13.5" customHeight="1">
      <c r="A109" s="9">
        <v>4</v>
      </c>
      <c r="B109" s="107">
        <v>45146</v>
      </c>
      <c r="C109" s="5" t="s">
        <v>1681</v>
      </c>
      <c r="D109" s="116" t="s">
        <v>1145</v>
      </c>
      <c r="E109" s="5" t="s">
        <v>1192</v>
      </c>
      <c r="F109" s="5" t="s">
        <v>1193</v>
      </c>
      <c r="G109" s="5" t="s">
        <v>367</v>
      </c>
      <c r="H109" s="9"/>
      <c r="I109" s="14" t="s">
        <v>1168</v>
      </c>
      <c r="J109" s="14" t="s">
        <v>1071</v>
      </c>
      <c r="K109" s="14" t="s">
        <v>1095</v>
      </c>
      <c r="L109" s="14" t="s">
        <v>1090</v>
      </c>
      <c r="M109" s="9"/>
      <c r="N109" s="14"/>
      <c r="O109" s="15"/>
      <c r="P109" s="15"/>
      <c r="Q109" s="15"/>
      <c r="R109" s="15"/>
      <c r="S109" s="15"/>
      <c r="T109" s="15"/>
      <c r="U109" s="15"/>
      <c r="V109" s="15"/>
      <c r="W109" s="15"/>
      <c r="X109" s="15"/>
      <c r="Y109" s="15"/>
      <c r="Z109" s="15"/>
      <c r="AA109" s="15"/>
      <c r="AB109" s="15"/>
      <c r="AC109" s="15"/>
      <c r="AD109" s="15"/>
      <c r="AE109" s="15"/>
      <c r="AF109" s="15"/>
    </row>
    <row r="110" spans="1:32">
      <c r="A110" s="111" t="s">
        <v>1077</v>
      </c>
      <c r="B110" s="112" t="s">
        <v>1078</v>
      </c>
      <c r="C110" s="113" t="s">
        <v>1079</v>
      </c>
      <c r="D110" s="114" t="s">
        <v>1080</v>
      </c>
      <c r="E110" s="131" t="s">
        <v>1686</v>
      </c>
      <c r="F110" s="113" t="s">
        <v>1081</v>
      </c>
      <c r="G110" s="113" t="s">
        <v>1813</v>
      </c>
      <c r="H110" s="115" t="s">
        <v>1082</v>
      </c>
      <c r="I110" s="114" t="s">
        <v>1083</v>
      </c>
      <c r="J110" s="123" t="s">
        <v>1084</v>
      </c>
      <c r="K110" s="114" t="s">
        <v>1085</v>
      </c>
      <c r="L110" s="114" t="s">
        <v>1680</v>
      </c>
      <c r="M110" s="114" t="s">
        <v>1086</v>
      </c>
      <c r="N110" s="114" t="s">
        <v>1087</v>
      </c>
      <c r="O110" s="13"/>
      <c r="P110" s="13"/>
      <c r="Q110" s="13"/>
      <c r="R110" s="13"/>
      <c r="S110" s="13"/>
      <c r="T110" s="13"/>
      <c r="U110" s="13"/>
      <c r="V110" s="13"/>
      <c r="W110" s="13"/>
      <c r="X110" s="13"/>
      <c r="Y110" s="13"/>
      <c r="Z110" s="13"/>
      <c r="AA110" s="13"/>
      <c r="AB110" s="13"/>
      <c r="AC110" s="13"/>
    </row>
    <row r="111" spans="1:32" ht="13.5" customHeight="1">
      <c r="A111" s="9">
        <v>1</v>
      </c>
      <c r="B111" s="107">
        <v>45147</v>
      </c>
      <c r="C111" s="5" t="s">
        <v>1681</v>
      </c>
      <c r="D111" s="116" t="s">
        <v>1145</v>
      </c>
      <c r="E111" s="5" t="s">
        <v>1112</v>
      </c>
      <c r="F111" s="5" t="s">
        <v>1113</v>
      </c>
      <c r="G111" s="5" t="s">
        <v>17</v>
      </c>
      <c r="H111" s="9"/>
      <c r="I111" s="14" t="s">
        <v>1114</v>
      </c>
      <c r="J111" s="14" t="s">
        <v>1071</v>
      </c>
      <c r="K111" s="14" t="s">
        <v>1095</v>
      </c>
      <c r="L111" s="14" t="s">
        <v>1090</v>
      </c>
      <c r="M111" s="9"/>
      <c r="N111" s="14"/>
      <c r="O111" s="15"/>
      <c r="P111" s="15"/>
      <c r="Q111" s="15"/>
      <c r="R111" s="15"/>
      <c r="S111" s="15"/>
      <c r="T111" s="15"/>
      <c r="U111" s="15"/>
      <c r="V111" s="15"/>
      <c r="W111" s="15"/>
      <c r="X111" s="15"/>
      <c r="Y111" s="15"/>
      <c r="Z111" s="15"/>
      <c r="AA111" s="15"/>
      <c r="AB111" s="15"/>
      <c r="AC111" s="15"/>
      <c r="AD111" s="15"/>
      <c r="AE111" s="15"/>
      <c r="AF111" s="15"/>
    </row>
    <row r="112" spans="1:32" ht="13.5" customHeight="1">
      <c r="A112" s="9">
        <v>1</v>
      </c>
      <c r="B112" s="107">
        <v>45147</v>
      </c>
      <c r="C112" s="5" t="s">
        <v>1681</v>
      </c>
      <c r="D112" s="116" t="s">
        <v>1145</v>
      </c>
      <c r="E112" s="5" t="s">
        <v>1112</v>
      </c>
      <c r="F112" s="5" t="s">
        <v>1113</v>
      </c>
      <c r="G112" s="5" t="s">
        <v>1769</v>
      </c>
      <c r="H112" s="9"/>
      <c r="I112" s="14" t="s">
        <v>1148</v>
      </c>
      <c r="J112" s="14" t="s">
        <v>1071</v>
      </c>
      <c r="K112" s="14" t="s">
        <v>1095</v>
      </c>
      <c r="L112" s="14" t="s">
        <v>1090</v>
      </c>
      <c r="M112" s="9"/>
      <c r="N112" s="14"/>
      <c r="O112" s="15"/>
      <c r="P112" s="15"/>
      <c r="Q112" s="15"/>
      <c r="R112" s="15"/>
      <c r="S112" s="15"/>
      <c r="T112" s="15"/>
      <c r="U112" s="15"/>
      <c r="V112" s="15"/>
      <c r="W112" s="15"/>
      <c r="X112" s="15"/>
      <c r="Y112" s="15"/>
      <c r="Z112" s="15"/>
      <c r="AA112" s="15"/>
      <c r="AB112" s="15"/>
      <c r="AC112" s="15"/>
      <c r="AD112" s="15"/>
      <c r="AE112" s="15"/>
      <c r="AF112" s="15"/>
    </row>
    <row r="113" spans="1:32" ht="13.5" customHeight="1">
      <c r="A113" s="9">
        <v>1</v>
      </c>
      <c r="B113" s="107">
        <v>45147</v>
      </c>
      <c r="C113" s="5" t="s">
        <v>1681</v>
      </c>
      <c r="D113" s="116" t="s">
        <v>1145</v>
      </c>
      <c r="E113" s="5" t="s">
        <v>1112</v>
      </c>
      <c r="F113" s="5" t="s">
        <v>1113</v>
      </c>
      <c r="G113" s="5" t="s">
        <v>17</v>
      </c>
      <c r="H113" s="9">
        <v>23</v>
      </c>
      <c r="I113" s="14" t="s">
        <v>1168</v>
      </c>
      <c r="J113" s="14" t="s">
        <v>1071</v>
      </c>
      <c r="K113" s="14" t="s">
        <v>1095</v>
      </c>
      <c r="L113" s="14" t="s">
        <v>1090</v>
      </c>
      <c r="M113" s="9"/>
      <c r="N113" s="14"/>
      <c r="O113" s="15"/>
      <c r="P113" s="15"/>
      <c r="Q113" s="15"/>
      <c r="R113" s="15"/>
      <c r="S113" s="15"/>
      <c r="T113" s="15"/>
      <c r="U113" s="15"/>
      <c r="V113" s="15"/>
      <c r="W113" s="15"/>
      <c r="X113" s="15"/>
      <c r="Y113" s="15"/>
      <c r="Z113" s="15"/>
      <c r="AA113" s="15"/>
      <c r="AB113" s="15"/>
      <c r="AC113" s="15"/>
      <c r="AD113" s="15"/>
      <c r="AE113" s="15"/>
      <c r="AF113" s="15"/>
    </row>
    <row r="114" spans="1:32" ht="13.5" customHeight="1">
      <c r="A114" s="9">
        <v>2</v>
      </c>
      <c r="B114" s="107">
        <v>45147</v>
      </c>
      <c r="C114" s="5" t="s">
        <v>1681</v>
      </c>
      <c r="D114" s="116" t="s">
        <v>1145</v>
      </c>
      <c r="E114" s="5" t="s">
        <v>1283</v>
      </c>
      <c r="F114" s="5" t="s">
        <v>1284</v>
      </c>
      <c r="G114" s="5" t="s">
        <v>1768</v>
      </c>
      <c r="H114" s="9"/>
      <c r="I114" s="14" t="s">
        <v>1148</v>
      </c>
      <c r="J114" s="14" t="s">
        <v>1122</v>
      </c>
      <c r="K114" s="14" t="s">
        <v>1095</v>
      </c>
      <c r="L114" s="14" t="s">
        <v>1127</v>
      </c>
      <c r="M114" s="9"/>
      <c r="N114" s="14"/>
      <c r="O114" s="15"/>
      <c r="P114" s="15"/>
      <c r="Q114" s="15"/>
      <c r="R114" s="15"/>
      <c r="S114" s="15"/>
      <c r="T114" s="15"/>
      <c r="U114" s="15"/>
      <c r="V114" s="15"/>
      <c r="W114" s="15"/>
      <c r="X114" s="15"/>
      <c r="Y114" s="15"/>
      <c r="Z114" s="15"/>
      <c r="AA114" s="15"/>
      <c r="AB114" s="15"/>
      <c r="AC114" s="15"/>
      <c r="AD114" s="15"/>
      <c r="AE114" s="15"/>
      <c r="AF114" s="15"/>
    </row>
    <row r="115" spans="1:32" ht="13.5" customHeight="1">
      <c r="A115" s="9">
        <v>2</v>
      </c>
      <c r="B115" s="107">
        <v>45147</v>
      </c>
      <c r="C115" s="5" t="s">
        <v>1681</v>
      </c>
      <c r="D115" s="116" t="s">
        <v>1145</v>
      </c>
      <c r="E115" s="5" t="s">
        <v>1473</v>
      </c>
      <c r="F115" s="5" t="s">
        <v>1421</v>
      </c>
      <c r="G115" s="5" t="s">
        <v>1810</v>
      </c>
      <c r="H115" s="9">
        <v>82</v>
      </c>
      <c r="I115" s="14" t="s">
        <v>1114</v>
      </c>
      <c r="J115" s="14" t="s">
        <v>1071</v>
      </c>
      <c r="K115" s="14" t="s">
        <v>1095</v>
      </c>
      <c r="L115" s="14" t="s">
        <v>1119</v>
      </c>
      <c r="M115" s="9"/>
      <c r="N115" s="14"/>
      <c r="O115" s="15"/>
      <c r="P115" s="15"/>
      <c r="Q115" s="15"/>
      <c r="R115" s="15"/>
      <c r="S115" s="15"/>
      <c r="T115" s="15"/>
      <c r="U115" s="15"/>
      <c r="V115" s="15"/>
      <c r="W115" s="15"/>
      <c r="X115" s="15"/>
      <c r="Y115" s="15"/>
      <c r="Z115" s="15"/>
      <c r="AA115" s="15"/>
      <c r="AB115" s="15"/>
      <c r="AC115" s="15"/>
      <c r="AD115" s="15"/>
      <c r="AE115" s="15"/>
      <c r="AF115" s="15"/>
    </row>
    <row r="116" spans="1:32" ht="13.5" customHeight="1">
      <c r="A116" s="9">
        <v>2</v>
      </c>
      <c r="B116" s="107">
        <v>45147</v>
      </c>
      <c r="C116" s="5" t="s">
        <v>1681</v>
      </c>
      <c r="D116" s="116" t="s">
        <v>1145</v>
      </c>
      <c r="E116" s="5" t="s">
        <v>1325</v>
      </c>
      <c r="F116" s="5" t="s">
        <v>1326</v>
      </c>
      <c r="G116" s="5" t="s">
        <v>85</v>
      </c>
      <c r="H116" s="9">
        <v>27</v>
      </c>
      <c r="I116" s="14" t="s">
        <v>1168</v>
      </c>
      <c r="J116" s="14" t="s">
        <v>1071</v>
      </c>
      <c r="K116" s="14" t="s">
        <v>1095</v>
      </c>
      <c r="L116" s="14" t="s">
        <v>1127</v>
      </c>
      <c r="M116" s="9"/>
      <c r="N116" s="14"/>
      <c r="O116" s="15"/>
      <c r="P116" s="15"/>
      <c r="Q116" s="15"/>
      <c r="R116" s="15"/>
      <c r="S116" s="15"/>
      <c r="T116" s="15"/>
      <c r="U116" s="15"/>
      <c r="V116" s="15"/>
      <c r="W116" s="15"/>
      <c r="X116" s="15"/>
      <c r="Y116" s="15"/>
      <c r="Z116" s="15"/>
      <c r="AA116" s="15"/>
      <c r="AB116" s="15"/>
      <c r="AC116" s="15"/>
      <c r="AD116" s="15"/>
      <c r="AE116" s="15"/>
      <c r="AF116" s="15"/>
    </row>
    <row r="117" spans="1:32" ht="13.5" customHeight="1">
      <c r="A117" s="9">
        <v>5</v>
      </c>
      <c r="B117" s="107">
        <v>45147</v>
      </c>
      <c r="C117" s="5" t="s">
        <v>1681</v>
      </c>
      <c r="D117" s="116" t="s">
        <v>1145</v>
      </c>
      <c r="E117" s="5" t="s">
        <v>1303</v>
      </c>
      <c r="F117" s="5" t="s">
        <v>1304</v>
      </c>
      <c r="G117" s="5" t="s">
        <v>67</v>
      </c>
      <c r="H117" s="9">
        <v>26</v>
      </c>
      <c r="I117" s="14" t="s">
        <v>1114</v>
      </c>
      <c r="J117" s="14" t="s">
        <v>1122</v>
      </c>
      <c r="K117" s="14" t="s">
        <v>1095</v>
      </c>
      <c r="L117" s="14" t="s">
        <v>1143</v>
      </c>
      <c r="M117" s="9" t="s">
        <v>1297</v>
      </c>
      <c r="N117" s="14"/>
      <c r="O117" s="15"/>
      <c r="P117" s="15"/>
      <c r="Q117" s="15"/>
      <c r="R117" s="15"/>
      <c r="S117" s="15"/>
      <c r="T117" s="15"/>
      <c r="U117" s="15"/>
      <c r="V117" s="15"/>
      <c r="W117" s="15"/>
      <c r="X117" s="15"/>
      <c r="Y117" s="15"/>
      <c r="Z117" s="15"/>
      <c r="AA117" s="15"/>
      <c r="AB117" s="15"/>
      <c r="AC117" s="15"/>
      <c r="AD117" s="15"/>
      <c r="AE117" s="15"/>
      <c r="AF117" s="15"/>
    </row>
    <row r="118" spans="1:32" ht="13.5" customHeight="1">
      <c r="A118" s="9">
        <v>5</v>
      </c>
      <c r="B118" s="107">
        <v>45147</v>
      </c>
      <c r="C118" s="5" t="s">
        <v>1681</v>
      </c>
      <c r="D118" s="116" t="s">
        <v>1145</v>
      </c>
      <c r="E118" s="5" t="s">
        <v>1435</v>
      </c>
      <c r="F118" s="5" t="s">
        <v>1563</v>
      </c>
      <c r="G118" s="5" t="s">
        <v>357</v>
      </c>
      <c r="H118" s="9"/>
      <c r="I118" s="14" t="s">
        <v>1148</v>
      </c>
      <c r="J118" s="14" t="s">
        <v>1122</v>
      </c>
      <c r="K118" s="14" t="s">
        <v>1095</v>
      </c>
      <c r="L118" s="14" t="s">
        <v>1108</v>
      </c>
      <c r="M118" s="9"/>
      <c r="N118" s="14"/>
      <c r="O118" s="15"/>
      <c r="P118" s="15"/>
      <c r="Q118" s="15"/>
      <c r="R118" s="15"/>
      <c r="S118" s="15"/>
      <c r="T118" s="15"/>
      <c r="U118" s="15"/>
      <c r="V118" s="15"/>
      <c r="W118" s="15"/>
      <c r="X118" s="15"/>
      <c r="Y118" s="15"/>
      <c r="Z118" s="15"/>
      <c r="AA118" s="15"/>
      <c r="AB118" s="15"/>
      <c r="AC118" s="15"/>
      <c r="AD118" s="15"/>
      <c r="AE118" s="15"/>
      <c r="AF118" s="15"/>
    </row>
    <row r="119" spans="1:32" ht="13.5" customHeight="1">
      <c r="A119" s="9">
        <v>1</v>
      </c>
      <c r="B119" s="107">
        <v>45147</v>
      </c>
      <c r="C119" s="5" t="s">
        <v>1681</v>
      </c>
      <c r="D119" s="116" t="s">
        <v>1145</v>
      </c>
      <c r="E119" s="5" t="s">
        <v>1231</v>
      </c>
      <c r="F119" s="5" t="s">
        <v>1232</v>
      </c>
      <c r="G119" s="5" t="s">
        <v>276</v>
      </c>
      <c r="H119" s="9">
        <v>31</v>
      </c>
      <c r="I119" s="14" t="s">
        <v>1114</v>
      </c>
      <c r="J119" s="14" t="s">
        <v>1071</v>
      </c>
      <c r="K119" s="14" t="s">
        <v>1095</v>
      </c>
      <c r="L119" s="14" t="s">
        <v>1127</v>
      </c>
      <c r="M119" s="9" t="s">
        <v>1128</v>
      </c>
      <c r="N119" s="14" t="s">
        <v>1181</v>
      </c>
      <c r="O119" s="15"/>
      <c r="P119" s="15"/>
      <c r="Q119" s="15"/>
      <c r="R119" s="15"/>
      <c r="S119" s="15"/>
      <c r="T119" s="15"/>
      <c r="U119" s="15"/>
      <c r="V119" s="15"/>
      <c r="W119" s="15"/>
      <c r="X119" s="15"/>
      <c r="Y119" s="15"/>
      <c r="Z119" s="15"/>
      <c r="AA119" s="15"/>
      <c r="AB119" s="15"/>
      <c r="AC119" s="15"/>
      <c r="AD119" s="15"/>
      <c r="AE119" s="15"/>
      <c r="AF119" s="15"/>
    </row>
    <row r="120" spans="1:32" ht="13.5" customHeight="1">
      <c r="A120" s="9">
        <v>1</v>
      </c>
      <c r="B120" s="107">
        <v>45147</v>
      </c>
      <c r="C120" s="5" t="s">
        <v>1681</v>
      </c>
      <c r="D120" s="116" t="s">
        <v>1145</v>
      </c>
      <c r="E120" s="5" t="s">
        <v>1343</v>
      </c>
      <c r="F120" s="5" t="s">
        <v>1344</v>
      </c>
      <c r="G120" s="5" t="s">
        <v>1768</v>
      </c>
      <c r="H120" s="9"/>
      <c r="I120" s="14" t="s">
        <v>1114</v>
      </c>
      <c r="J120" s="14" t="s">
        <v>1071</v>
      </c>
      <c r="K120" s="14" t="s">
        <v>1095</v>
      </c>
      <c r="L120" s="14" t="s">
        <v>1172</v>
      </c>
      <c r="M120" s="9"/>
      <c r="N120" s="14" t="s">
        <v>1185</v>
      </c>
      <c r="O120" s="15"/>
      <c r="P120" s="15"/>
      <c r="Q120" s="15"/>
      <c r="R120" s="15"/>
      <c r="S120" s="15"/>
      <c r="T120" s="15"/>
      <c r="U120" s="15"/>
      <c r="V120" s="15"/>
      <c r="W120" s="15"/>
      <c r="X120" s="15"/>
      <c r="Y120" s="15"/>
      <c r="Z120" s="15"/>
      <c r="AA120" s="15"/>
      <c r="AB120" s="15"/>
      <c r="AC120" s="15"/>
      <c r="AD120" s="15"/>
      <c r="AE120" s="15"/>
      <c r="AF120" s="15"/>
    </row>
    <row r="121" spans="1:32" ht="13.5" customHeight="1">
      <c r="A121" s="9">
        <v>2</v>
      </c>
      <c r="B121" s="107">
        <v>45147</v>
      </c>
      <c r="C121" s="5" t="s">
        <v>1681</v>
      </c>
      <c r="D121" s="116" t="s">
        <v>1145</v>
      </c>
      <c r="E121" s="5" t="s">
        <v>1343</v>
      </c>
      <c r="F121" s="5" t="s">
        <v>1344</v>
      </c>
      <c r="G121" s="5" t="s">
        <v>1485</v>
      </c>
      <c r="H121" s="9"/>
      <c r="I121" s="14" t="s">
        <v>1148</v>
      </c>
      <c r="J121" s="14" t="s">
        <v>1071</v>
      </c>
      <c r="K121" s="14" t="s">
        <v>1095</v>
      </c>
      <c r="L121" s="14" t="s">
        <v>1172</v>
      </c>
      <c r="M121" s="9"/>
      <c r="N121" s="14"/>
      <c r="O121" s="15"/>
      <c r="P121" s="15"/>
      <c r="Q121" s="15"/>
      <c r="R121" s="15"/>
      <c r="S121" s="15"/>
      <c r="T121" s="15"/>
      <c r="U121" s="15"/>
      <c r="V121" s="15"/>
      <c r="W121" s="15"/>
      <c r="X121" s="15"/>
      <c r="Y121" s="15"/>
      <c r="Z121" s="15"/>
      <c r="AA121" s="15"/>
      <c r="AB121" s="15"/>
      <c r="AC121" s="15"/>
      <c r="AD121" s="15"/>
      <c r="AE121" s="15"/>
      <c r="AF121" s="15"/>
    </row>
    <row r="122" spans="1:32" ht="13.5" customHeight="1">
      <c r="A122" s="9">
        <v>2</v>
      </c>
      <c r="B122" s="107">
        <v>45147</v>
      </c>
      <c r="C122" s="5" t="s">
        <v>1681</v>
      </c>
      <c r="D122" s="116" t="s">
        <v>1145</v>
      </c>
      <c r="E122" s="5" t="s">
        <v>1343</v>
      </c>
      <c r="F122" s="5" t="s">
        <v>1344</v>
      </c>
      <c r="G122" s="5" t="s">
        <v>1485</v>
      </c>
      <c r="H122" s="9"/>
      <c r="I122" s="14" t="s">
        <v>1168</v>
      </c>
      <c r="J122" s="14" t="s">
        <v>1071</v>
      </c>
      <c r="K122" s="14" t="s">
        <v>1095</v>
      </c>
      <c r="L122" s="14" t="s">
        <v>1172</v>
      </c>
      <c r="M122" s="9"/>
      <c r="N122" s="14"/>
      <c r="O122" s="15"/>
      <c r="P122" s="15"/>
      <c r="Q122" s="15"/>
      <c r="R122" s="15"/>
      <c r="S122" s="15"/>
      <c r="T122" s="15"/>
      <c r="U122" s="15"/>
      <c r="V122" s="15"/>
      <c r="W122" s="15"/>
      <c r="X122" s="15"/>
      <c r="Y122" s="15"/>
      <c r="Z122" s="15"/>
      <c r="AA122" s="15"/>
      <c r="AB122" s="15"/>
      <c r="AC122" s="15"/>
      <c r="AD122" s="15"/>
      <c r="AE122" s="15"/>
      <c r="AF122" s="15"/>
    </row>
    <row r="123" spans="1:32" ht="13.5" customHeight="1">
      <c r="A123" s="9">
        <v>2</v>
      </c>
      <c r="B123" s="107">
        <v>45147</v>
      </c>
      <c r="C123" s="5" t="s">
        <v>1681</v>
      </c>
      <c r="D123" s="116" t="s">
        <v>1145</v>
      </c>
      <c r="E123" s="5" t="s">
        <v>1345</v>
      </c>
      <c r="F123" s="5" t="s">
        <v>1346</v>
      </c>
      <c r="G123" s="5" t="s">
        <v>367</v>
      </c>
      <c r="H123" s="9">
        <v>57</v>
      </c>
      <c r="I123" s="14" t="s">
        <v>1114</v>
      </c>
      <c r="J123" s="14" t="s">
        <v>1071</v>
      </c>
      <c r="K123" s="14" t="s">
        <v>1095</v>
      </c>
      <c r="L123" s="14" t="s">
        <v>1108</v>
      </c>
      <c r="M123" s="9" t="s">
        <v>1128</v>
      </c>
      <c r="N123" s="14" t="s">
        <v>1129</v>
      </c>
      <c r="O123" s="15"/>
      <c r="P123" s="15"/>
      <c r="Q123" s="15"/>
      <c r="R123" s="15"/>
      <c r="S123" s="15"/>
      <c r="T123" s="15"/>
      <c r="U123" s="15"/>
      <c r="V123" s="15"/>
      <c r="W123" s="15"/>
      <c r="X123" s="15"/>
      <c r="Y123" s="15"/>
      <c r="Z123" s="15"/>
      <c r="AA123" s="15"/>
      <c r="AB123" s="15"/>
      <c r="AC123" s="15"/>
      <c r="AD123" s="15"/>
      <c r="AE123" s="15"/>
      <c r="AF123" s="15"/>
    </row>
    <row r="124" spans="1:32" ht="13.5" customHeight="1">
      <c r="A124" s="9">
        <v>5</v>
      </c>
      <c r="B124" s="107">
        <v>45147</v>
      </c>
      <c r="C124" s="5" t="s">
        <v>1681</v>
      </c>
      <c r="D124" s="116" t="s">
        <v>1145</v>
      </c>
      <c r="E124" s="5" t="s">
        <v>1305</v>
      </c>
      <c r="F124" s="5" t="s">
        <v>1306</v>
      </c>
      <c r="G124" s="5" t="s">
        <v>9</v>
      </c>
      <c r="H124" s="9">
        <v>173</v>
      </c>
      <c r="I124" s="14" t="s">
        <v>1114</v>
      </c>
      <c r="J124" s="14" t="s">
        <v>1071</v>
      </c>
      <c r="K124" s="14" t="s">
        <v>1095</v>
      </c>
      <c r="L124" s="14" t="s">
        <v>1165</v>
      </c>
      <c r="M124" s="9"/>
      <c r="N124" s="14" t="s">
        <v>1294</v>
      </c>
      <c r="O124" s="15"/>
      <c r="P124" s="15"/>
      <c r="Q124" s="15"/>
      <c r="R124" s="15"/>
      <c r="S124" s="15"/>
      <c r="T124" s="15"/>
      <c r="U124" s="15"/>
      <c r="V124" s="15"/>
      <c r="W124" s="15"/>
      <c r="X124" s="15"/>
      <c r="Y124" s="15"/>
      <c r="Z124" s="15"/>
      <c r="AA124" s="15"/>
      <c r="AB124" s="15"/>
      <c r="AC124" s="15"/>
      <c r="AD124" s="15"/>
      <c r="AE124" s="15"/>
      <c r="AF124" s="15"/>
    </row>
    <row r="125" spans="1:32" ht="13.5" customHeight="1">
      <c r="A125" s="9">
        <v>5</v>
      </c>
      <c r="B125" s="107">
        <v>45147</v>
      </c>
      <c r="C125" s="5" t="s">
        <v>1681</v>
      </c>
      <c r="D125" s="116" t="s">
        <v>1145</v>
      </c>
      <c r="E125" s="5" t="s">
        <v>1305</v>
      </c>
      <c r="F125" s="5" t="s">
        <v>1306</v>
      </c>
      <c r="G125" s="5" t="s">
        <v>972</v>
      </c>
      <c r="H125" s="9"/>
      <c r="I125" s="14" t="s">
        <v>1148</v>
      </c>
      <c r="J125" s="14" t="s">
        <v>1071</v>
      </c>
      <c r="K125" s="14" t="s">
        <v>1095</v>
      </c>
      <c r="L125" s="14" t="s">
        <v>1165</v>
      </c>
      <c r="M125" s="9"/>
      <c r="N125" s="14"/>
      <c r="O125" s="15"/>
      <c r="P125" s="15"/>
      <c r="Q125" s="15"/>
      <c r="R125" s="15"/>
      <c r="S125" s="15"/>
      <c r="T125" s="15"/>
      <c r="U125" s="15"/>
      <c r="V125" s="15"/>
      <c r="W125" s="15"/>
      <c r="X125" s="15"/>
      <c r="Y125" s="15"/>
      <c r="Z125" s="15"/>
      <c r="AA125" s="15"/>
      <c r="AB125" s="15"/>
      <c r="AC125" s="15"/>
      <c r="AD125" s="15"/>
      <c r="AE125" s="15"/>
      <c r="AF125" s="15"/>
    </row>
    <row r="126" spans="1:32" ht="13.5" customHeight="1">
      <c r="A126" s="9">
        <v>5</v>
      </c>
      <c r="B126" s="107">
        <v>45147</v>
      </c>
      <c r="C126" s="5" t="s">
        <v>1681</v>
      </c>
      <c r="D126" s="116" t="s">
        <v>1145</v>
      </c>
      <c r="E126" s="5" t="s">
        <v>1305</v>
      </c>
      <c r="F126" s="5" t="s">
        <v>1306</v>
      </c>
      <c r="G126" s="5" t="s">
        <v>1809</v>
      </c>
      <c r="H126" s="9"/>
      <c r="I126" s="14" t="s">
        <v>1168</v>
      </c>
      <c r="J126" s="14" t="s">
        <v>1071</v>
      </c>
      <c r="K126" s="14" t="s">
        <v>1095</v>
      </c>
      <c r="L126" s="14" t="s">
        <v>1165</v>
      </c>
      <c r="M126" s="9"/>
      <c r="N126" s="14"/>
      <c r="O126" s="15"/>
      <c r="P126" s="15"/>
      <c r="Q126" s="15"/>
      <c r="R126" s="15"/>
      <c r="S126" s="15"/>
      <c r="T126" s="15"/>
      <c r="U126" s="15"/>
      <c r="V126" s="15"/>
      <c r="W126" s="15"/>
      <c r="X126" s="15"/>
      <c r="Y126" s="15"/>
      <c r="Z126" s="15"/>
      <c r="AA126" s="15"/>
      <c r="AB126" s="15"/>
      <c r="AC126" s="15"/>
      <c r="AD126" s="15"/>
      <c r="AE126" s="15"/>
      <c r="AF126" s="15"/>
    </row>
    <row r="127" spans="1:32">
      <c r="A127" s="111" t="s">
        <v>1077</v>
      </c>
      <c r="B127" s="112" t="s">
        <v>1078</v>
      </c>
      <c r="C127" s="113" t="s">
        <v>1079</v>
      </c>
      <c r="D127" s="114" t="s">
        <v>1080</v>
      </c>
      <c r="E127" s="131" t="s">
        <v>1686</v>
      </c>
      <c r="F127" s="113" t="s">
        <v>1081</v>
      </c>
      <c r="G127" s="113" t="s">
        <v>1813</v>
      </c>
      <c r="H127" s="115" t="s">
        <v>1082</v>
      </c>
      <c r="I127" s="114" t="s">
        <v>1083</v>
      </c>
      <c r="J127" s="123" t="s">
        <v>1084</v>
      </c>
      <c r="K127" s="114" t="s">
        <v>1085</v>
      </c>
      <c r="L127" s="114" t="s">
        <v>1680</v>
      </c>
      <c r="M127" s="114" t="s">
        <v>1086</v>
      </c>
      <c r="N127" s="114" t="s">
        <v>1087</v>
      </c>
      <c r="O127" s="13"/>
      <c r="P127" s="13"/>
      <c r="Q127" s="13"/>
      <c r="R127" s="13"/>
      <c r="S127" s="13"/>
      <c r="T127" s="13"/>
      <c r="U127" s="13"/>
      <c r="V127" s="13"/>
      <c r="W127" s="13"/>
      <c r="X127" s="13"/>
      <c r="Y127" s="13"/>
      <c r="Z127" s="13"/>
      <c r="AA127" s="13"/>
      <c r="AB127" s="13"/>
      <c r="AC127" s="13"/>
    </row>
    <row r="128" spans="1:32" ht="13.5" customHeight="1">
      <c r="A128" s="9">
        <v>3</v>
      </c>
      <c r="B128" s="107">
        <v>45148</v>
      </c>
      <c r="C128" s="5" t="s">
        <v>1681</v>
      </c>
      <c r="D128" s="116" t="s">
        <v>1145</v>
      </c>
      <c r="E128" s="5" t="s">
        <v>1309</v>
      </c>
      <c r="F128" s="5" t="s">
        <v>1072</v>
      </c>
      <c r="G128" s="5" t="s">
        <v>1769</v>
      </c>
      <c r="H128" s="9"/>
      <c r="I128" s="14" t="s">
        <v>1168</v>
      </c>
      <c r="J128" s="14" t="s">
        <v>1071</v>
      </c>
      <c r="K128" s="14" t="s">
        <v>1095</v>
      </c>
      <c r="L128" s="14" t="s">
        <v>1108</v>
      </c>
      <c r="M128" s="9"/>
      <c r="N128" s="14"/>
      <c r="O128" s="15"/>
      <c r="P128" s="15"/>
      <c r="Q128" s="15"/>
      <c r="R128" s="15"/>
      <c r="S128" s="15"/>
      <c r="T128" s="15"/>
      <c r="U128" s="15"/>
      <c r="V128" s="15"/>
      <c r="W128" s="15"/>
      <c r="X128" s="15"/>
      <c r="Y128" s="15"/>
      <c r="Z128" s="15"/>
      <c r="AA128" s="15"/>
      <c r="AB128" s="15"/>
      <c r="AC128" s="15"/>
      <c r="AD128" s="15"/>
      <c r="AE128" s="15"/>
      <c r="AF128" s="15"/>
    </row>
    <row r="129" spans="1:32" ht="13.5" customHeight="1">
      <c r="A129" s="9">
        <v>3</v>
      </c>
      <c r="B129" s="107">
        <v>45148</v>
      </c>
      <c r="C129" s="5" t="s">
        <v>1681</v>
      </c>
      <c r="D129" s="116" t="s">
        <v>1145</v>
      </c>
      <c r="E129" s="5" t="s">
        <v>1309</v>
      </c>
      <c r="F129" s="5" t="s">
        <v>1072</v>
      </c>
      <c r="G129" s="5" t="s">
        <v>1768</v>
      </c>
      <c r="H129" s="9"/>
      <c r="I129" s="14" t="s">
        <v>1148</v>
      </c>
      <c r="J129" s="14" t="s">
        <v>1071</v>
      </c>
      <c r="K129" s="14" t="s">
        <v>1095</v>
      </c>
      <c r="L129" s="14" t="s">
        <v>1143</v>
      </c>
      <c r="M129" s="9"/>
      <c r="N129" s="14"/>
      <c r="O129" s="15"/>
      <c r="P129" s="15"/>
      <c r="Q129" s="15"/>
      <c r="R129" s="15"/>
      <c r="S129" s="15"/>
      <c r="T129" s="15"/>
      <c r="U129" s="15"/>
      <c r="V129" s="15"/>
      <c r="W129" s="15"/>
      <c r="X129" s="15"/>
      <c r="Y129" s="15"/>
      <c r="Z129" s="15"/>
      <c r="AA129" s="15"/>
      <c r="AB129" s="15"/>
      <c r="AC129" s="15"/>
      <c r="AD129" s="15"/>
      <c r="AE129" s="15"/>
      <c r="AF129" s="15"/>
    </row>
    <row r="130" spans="1:32" ht="13.5" customHeight="1">
      <c r="A130" s="9">
        <v>3</v>
      </c>
      <c r="B130" s="107">
        <v>45148</v>
      </c>
      <c r="C130" s="5" t="s">
        <v>1681</v>
      </c>
      <c r="D130" s="116" t="s">
        <v>1145</v>
      </c>
      <c r="E130" s="5" t="s">
        <v>1309</v>
      </c>
      <c r="F130" s="5" t="s">
        <v>1072</v>
      </c>
      <c r="G130" s="5"/>
      <c r="H130" s="9">
        <v>87</v>
      </c>
      <c r="I130" s="14" t="s">
        <v>1114</v>
      </c>
      <c r="J130" s="14" t="s">
        <v>1071</v>
      </c>
      <c r="K130" s="14" t="s">
        <v>1095</v>
      </c>
      <c r="L130" s="14" t="s">
        <v>1108</v>
      </c>
      <c r="M130" s="9"/>
      <c r="N130" s="14" t="s">
        <v>1166</v>
      </c>
      <c r="O130" s="15"/>
      <c r="P130" s="15"/>
      <c r="Q130" s="15"/>
      <c r="R130" s="15"/>
      <c r="S130" s="15"/>
      <c r="T130" s="15"/>
      <c r="U130" s="15"/>
      <c r="V130" s="15"/>
      <c r="W130" s="15"/>
      <c r="X130" s="15"/>
      <c r="Y130" s="15"/>
      <c r="Z130" s="15"/>
      <c r="AA130" s="15"/>
      <c r="AB130" s="15"/>
      <c r="AC130" s="15"/>
      <c r="AD130" s="15"/>
      <c r="AE130" s="15"/>
      <c r="AF130" s="15"/>
    </row>
    <row r="131" spans="1:32" ht="13.5" customHeight="1">
      <c r="A131" s="9">
        <v>3</v>
      </c>
      <c r="B131" s="107">
        <v>45148</v>
      </c>
      <c r="C131" s="5" t="s">
        <v>1681</v>
      </c>
      <c r="D131" s="116" t="s">
        <v>1145</v>
      </c>
      <c r="E131" s="5" t="s">
        <v>1453</v>
      </c>
      <c r="F131" s="5" t="s">
        <v>1454</v>
      </c>
      <c r="G131" s="5" t="s">
        <v>217</v>
      </c>
      <c r="H131" s="9">
        <v>5</v>
      </c>
      <c r="I131" s="14" t="s">
        <v>1168</v>
      </c>
      <c r="J131" s="14" t="s">
        <v>1122</v>
      </c>
      <c r="K131" s="14" t="s">
        <v>1095</v>
      </c>
      <c r="L131" s="14" t="s">
        <v>1119</v>
      </c>
      <c r="M131" s="9"/>
      <c r="N131" s="14"/>
      <c r="O131" s="15"/>
      <c r="P131" s="15"/>
      <c r="Q131" s="15"/>
      <c r="R131" s="15"/>
      <c r="S131" s="15"/>
      <c r="T131" s="15"/>
      <c r="U131" s="15"/>
      <c r="V131" s="15"/>
      <c r="W131" s="15"/>
      <c r="X131" s="15"/>
      <c r="Y131" s="15"/>
      <c r="Z131" s="15"/>
      <c r="AA131" s="15"/>
      <c r="AB131" s="15"/>
      <c r="AC131" s="15"/>
      <c r="AD131" s="15"/>
      <c r="AE131" s="15"/>
      <c r="AF131" s="15"/>
    </row>
    <row r="132" spans="1:32" ht="13.5" customHeight="1">
      <c r="A132" s="9">
        <v>2</v>
      </c>
      <c r="B132" s="107">
        <v>45148</v>
      </c>
      <c r="C132" s="5" t="s">
        <v>1681</v>
      </c>
      <c r="D132" s="116" t="s">
        <v>1145</v>
      </c>
      <c r="E132" s="5" t="s">
        <v>1522</v>
      </c>
      <c r="F132" s="5" t="s">
        <v>1523</v>
      </c>
      <c r="G132" s="5" t="s">
        <v>320</v>
      </c>
      <c r="H132" s="9">
        <v>20</v>
      </c>
      <c r="I132" s="14" t="s">
        <v>1114</v>
      </c>
      <c r="J132" s="14" t="s">
        <v>1122</v>
      </c>
      <c r="K132" s="14" t="s">
        <v>1095</v>
      </c>
      <c r="L132" s="14" t="s">
        <v>1127</v>
      </c>
      <c r="M132" s="9" t="s">
        <v>1297</v>
      </c>
      <c r="N132" s="14"/>
      <c r="O132" s="15"/>
      <c r="P132" s="15"/>
      <c r="Q132" s="15"/>
      <c r="R132" s="15"/>
      <c r="S132" s="15"/>
      <c r="T132" s="15"/>
      <c r="U132" s="15"/>
      <c r="V132" s="15"/>
      <c r="W132" s="15"/>
      <c r="X132" s="15"/>
      <c r="Y132" s="15"/>
      <c r="Z132" s="15"/>
      <c r="AA132" s="15"/>
      <c r="AB132" s="15"/>
      <c r="AC132" s="15"/>
      <c r="AD132" s="15"/>
      <c r="AE132" s="15"/>
      <c r="AF132" s="15"/>
    </row>
    <row r="133" spans="1:32">
      <c r="A133" s="111" t="s">
        <v>1077</v>
      </c>
      <c r="B133" s="112" t="s">
        <v>1078</v>
      </c>
      <c r="C133" s="113" t="s">
        <v>1079</v>
      </c>
      <c r="D133" s="114" t="s">
        <v>1080</v>
      </c>
      <c r="E133" s="131" t="s">
        <v>1686</v>
      </c>
      <c r="F133" s="113" t="s">
        <v>1081</v>
      </c>
      <c r="G133" s="113" t="s">
        <v>1813</v>
      </c>
      <c r="H133" s="115" t="s">
        <v>1082</v>
      </c>
      <c r="I133" s="114" t="s">
        <v>1083</v>
      </c>
      <c r="J133" s="123" t="s">
        <v>1084</v>
      </c>
      <c r="K133" s="114" t="s">
        <v>1085</v>
      </c>
      <c r="L133" s="114" t="s">
        <v>1680</v>
      </c>
      <c r="M133" s="114" t="s">
        <v>1086</v>
      </c>
      <c r="N133" s="114" t="s">
        <v>1087</v>
      </c>
      <c r="O133" s="13"/>
      <c r="P133" s="13"/>
      <c r="Q133" s="13"/>
      <c r="R133" s="13"/>
      <c r="S133" s="13"/>
      <c r="T133" s="13"/>
      <c r="U133" s="13"/>
      <c r="V133" s="13"/>
      <c r="W133" s="13"/>
      <c r="X133" s="13"/>
      <c r="Y133" s="13"/>
      <c r="Z133" s="13"/>
      <c r="AA133" s="13"/>
      <c r="AB133" s="13"/>
      <c r="AC133" s="13"/>
    </row>
    <row r="134" spans="1:32" ht="13.5" customHeight="1">
      <c r="A134" s="9">
        <v>1</v>
      </c>
      <c r="B134" s="107">
        <v>45149</v>
      </c>
      <c r="C134" s="5" t="s">
        <v>1681</v>
      </c>
      <c r="D134" s="116" t="s">
        <v>1145</v>
      </c>
      <c r="E134" s="5" t="s">
        <v>1413</v>
      </c>
      <c r="F134" s="5" t="s">
        <v>1414</v>
      </c>
      <c r="G134" s="5" t="s">
        <v>1769</v>
      </c>
      <c r="H134" s="9"/>
      <c r="I134" s="14" t="s">
        <v>1114</v>
      </c>
      <c r="J134" s="14" t="s">
        <v>1071</v>
      </c>
      <c r="K134" s="14" t="s">
        <v>1095</v>
      </c>
      <c r="L134" s="14" t="s">
        <v>1165</v>
      </c>
      <c r="M134" s="9"/>
      <c r="N134" s="14" t="s">
        <v>1166</v>
      </c>
      <c r="O134" s="15"/>
      <c r="P134" s="15"/>
      <c r="Q134" s="15"/>
      <c r="R134" s="15"/>
      <c r="S134" s="15"/>
      <c r="T134" s="15"/>
      <c r="U134" s="15"/>
      <c r="V134" s="15"/>
      <c r="W134" s="15"/>
      <c r="X134" s="15"/>
      <c r="Y134" s="15"/>
      <c r="Z134" s="15"/>
      <c r="AA134" s="15"/>
      <c r="AB134" s="15"/>
      <c r="AC134" s="15"/>
      <c r="AD134" s="15"/>
      <c r="AE134" s="15"/>
      <c r="AF134" s="15"/>
    </row>
    <row r="135" spans="1:32" ht="13.5" customHeight="1">
      <c r="A135" s="9">
        <v>1</v>
      </c>
      <c r="B135" s="107">
        <v>45149</v>
      </c>
      <c r="C135" s="5" t="s">
        <v>1681</v>
      </c>
      <c r="D135" s="116" t="s">
        <v>1145</v>
      </c>
      <c r="E135" s="5" t="s">
        <v>1279</v>
      </c>
      <c r="F135" s="5" t="s">
        <v>1280</v>
      </c>
      <c r="G135" s="5" t="s">
        <v>9</v>
      </c>
      <c r="H135" s="9"/>
      <c r="I135" s="14" t="s">
        <v>1114</v>
      </c>
      <c r="J135" s="14" t="s">
        <v>1071</v>
      </c>
      <c r="K135" s="14" t="s">
        <v>1095</v>
      </c>
      <c r="L135" s="14" t="s">
        <v>1127</v>
      </c>
      <c r="M135" s="9" t="s">
        <v>1128</v>
      </c>
      <c r="N135" s="14" t="s">
        <v>1181</v>
      </c>
      <c r="O135" s="15"/>
      <c r="P135" s="15"/>
      <c r="Q135" s="15"/>
      <c r="R135" s="15"/>
      <c r="S135" s="15"/>
      <c r="T135" s="15"/>
      <c r="U135" s="15"/>
      <c r="V135" s="15"/>
      <c r="W135" s="15"/>
      <c r="X135" s="15"/>
      <c r="Y135" s="15"/>
      <c r="Z135" s="15"/>
      <c r="AA135" s="15"/>
      <c r="AB135" s="15"/>
      <c r="AC135" s="15"/>
      <c r="AD135" s="15"/>
      <c r="AE135" s="15"/>
      <c r="AF135" s="15"/>
    </row>
    <row r="136" spans="1:32" ht="13.5" customHeight="1">
      <c r="A136" s="9">
        <v>2</v>
      </c>
      <c r="B136" s="107">
        <v>45149</v>
      </c>
      <c r="C136" s="5" t="s">
        <v>1681</v>
      </c>
      <c r="D136" s="116" t="s">
        <v>1145</v>
      </c>
      <c r="E136" s="5" t="s">
        <v>1146</v>
      </c>
      <c r="F136" s="5" t="s">
        <v>1147</v>
      </c>
      <c r="G136" s="5" t="s">
        <v>196</v>
      </c>
      <c r="H136" s="9"/>
      <c r="I136" s="14" t="s">
        <v>1148</v>
      </c>
      <c r="J136" s="14" t="s">
        <v>1071</v>
      </c>
      <c r="K136" s="14" t="s">
        <v>1095</v>
      </c>
      <c r="L136" s="14" t="s">
        <v>1121</v>
      </c>
      <c r="M136" s="9"/>
      <c r="N136" s="14"/>
      <c r="O136" s="15"/>
      <c r="P136" s="15"/>
      <c r="Q136" s="15"/>
      <c r="R136" s="15"/>
      <c r="S136" s="15"/>
      <c r="T136" s="15"/>
      <c r="U136" s="15"/>
      <c r="V136" s="15"/>
      <c r="W136" s="15"/>
      <c r="X136" s="15"/>
      <c r="Y136" s="15"/>
      <c r="Z136" s="15"/>
      <c r="AA136" s="15"/>
      <c r="AB136" s="15"/>
      <c r="AC136" s="15"/>
      <c r="AD136" s="15"/>
      <c r="AE136" s="15"/>
      <c r="AF136" s="15"/>
    </row>
    <row r="137" spans="1:32" ht="13.5" customHeight="1">
      <c r="A137" s="9">
        <v>2</v>
      </c>
      <c r="B137" s="107">
        <v>45149</v>
      </c>
      <c r="C137" s="5" t="s">
        <v>1681</v>
      </c>
      <c r="D137" s="116" t="s">
        <v>1145</v>
      </c>
      <c r="E137" s="5" t="s">
        <v>1307</v>
      </c>
      <c r="F137" s="5" t="s">
        <v>1308</v>
      </c>
      <c r="G137" s="5" t="s">
        <v>328</v>
      </c>
      <c r="H137" s="9">
        <v>5</v>
      </c>
      <c r="I137" s="14" t="s">
        <v>1168</v>
      </c>
      <c r="J137" s="14" t="s">
        <v>1122</v>
      </c>
      <c r="K137" s="14" t="s">
        <v>1095</v>
      </c>
      <c r="L137" s="14" t="s">
        <v>1119</v>
      </c>
      <c r="M137" s="9"/>
      <c r="N137" s="14"/>
      <c r="O137" s="15"/>
      <c r="P137" s="15"/>
      <c r="Q137" s="15"/>
      <c r="R137" s="15"/>
      <c r="S137" s="15"/>
      <c r="T137" s="15"/>
      <c r="U137" s="15"/>
      <c r="V137" s="15"/>
      <c r="W137" s="15"/>
      <c r="X137" s="15"/>
      <c r="Y137" s="15"/>
      <c r="Z137" s="15"/>
      <c r="AA137" s="15"/>
      <c r="AB137" s="15"/>
      <c r="AC137" s="15"/>
      <c r="AD137" s="15"/>
      <c r="AE137" s="15"/>
      <c r="AF137" s="15"/>
    </row>
    <row r="138" spans="1:32" ht="13.5" customHeight="1">
      <c r="A138" s="9">
        <v>3</v>
      </c>
      <c r="B138" s="107">
        <v>45149</v>
      </c>
      <c r="C138" s="5" t="s">
        <v>1681</v>
      </c>
      <c r="D138" s="116" t="s">
        <v>1145</v>
      </c>
      <c r="E138" s="5" t="s">
        <v>1149</v>
      </c>
      <c r="F138" s="5" t="s">
        <v>1150</v>
      </c>
      <c r="G138" s="5" t="s">
        <v>196</v>
      </c>
      <c r="H138" s="9">
        <v>33</v>
      </c>
      <c r="I138" s="14" t="s">
        <v>1114</v>
      </c>
      <c r="J138" s="14" t="s">
        <v>1071</v>
      </c>
      <c r="K138" s="14" t="s">
        <v>1095</v>
      </c>
      <c r="L138" s="14" t="s">
        <v>1121</v>
      </c>
      <c r="M138" s="9"/>
      <c r="N138" s="14"/>
      <c r="O138" s="15"/>
      <c r="P138" s="15"/>
      <c r="Q138" s="15"/>
      <c r="R138" s="15"/>
      <c r="S138" s="15"/>
      <c r="T138" s="15"/>
      <c r="U138" s="15"/>
      <c r="V138" s="15"/>
      <c r="W138" s="15"/>
      <c r="X138" s="15"/>
      <c r="Y138" s="15"/>
      <c r="Z138" s="15"/>
      <c r="AA138" s="15"/>
      <c r="AB138" s="15"/>
      <c r="AC138" s="15"/>
      <c r="AD138" s="15"/>
      <c r="AE138" s="15"/>
      <c r="AF138" s="15"/>
    </row>
    <row r="139" spans="1:32" ht="13.5" customHeight="1">
      <c r="A139" s="9">
        <v>3</v>
      </c>
      <c r="B139" s="107">
        <v>45149</v>
      </c>
      <c r="C139" s="5" t="s">
        <v>1681</v>
      </c>
      <c r="D139" s="116" t="s">
        <v>1145</v>
      </c>
      <c r="E139" s="5" t="s">
        <v>1149</v>
      </c>
      <c r="F139" s="5" t="s">
        <v>1150</v>
      </c>
      <c r="G139" s="5" t="s">
        <v>196</v>
      </c>
      <c r="H139" s="9"/>
      <c r="I139" s="14" t="s">
        <v>1168</v>
      </c>
      <c r="J139" s="14" t="s">
        <v>1071</v>
      </c>
      <c r="K139" s="14" t="s">
        <v>1095</v>
      </c>
      <c r="L139" s="14" t="s">
        <v>1121</v>
      </c>
      <c r="M139" s="9"/>
      <c r="N139" s="14"/>
      <c r="O139" s="15"/>
      <c r="P139" s="15"/>
      <c r="Q139" s="15"/>
      <c r="R139" s="15"/>
      <c r="S139" s="15"/>
      <c r="T139" s="15"/>
      <c r="U139" s="15"/>
      <c r="V139" s="15"/>
      <c r="W139" s="15"/>
      <c r="X139" s="15"/>
      <c r="Y139" s="15"/>
      <c r="Z139" s="15"/>
      <c r="AA139" s="15"/>
      <c r="AB139" s="15"/>
      <c r="AC139" s="15"/>
      <c r="AD139" s="15"/>
      <c r="AE139" s="15"/>
      <c r="AF139" s="15"/>
    </row>
    <row r="140" spans="1:32" ht="13.5" customHeight="1">
      <c r="A140" s="9">
        <v>4</v>
      </c>
      <c r="B140" s="107">
        <v>45149</v>
      </c>
      <c r="C140" s="5" t="s">
        <v>1681</v>
      </c>
      <c r="D140" s="116" t="s">
        <v>1145</v>
      </c>
      <c r="E140" s="5" t="s">
        <v>1141</v>
      </c>
      <c r="F140" s="5" t="s">
        <v>1142</v>
      </c>
      <c r="G140" s="5" t="s">
        <v>1768</v>
      </c>
      <c r="H140" s="9"/>
      <c r="I140" s="14" t="s">
        <v>1114</v>
      </c>
      <c r="J140" s="14" t="s">
        <v>1071</v>
      </c>
      <c r="K140" s="14" t="s">
        <v>1095</v>
      </c>
      <c r="L140" s="14" t="s">
        <v>1143</v>
      </c>
      <c r="M140" s="9" t="s">
        <v>1128</v>
      </c>
      <c r="N140" s="14" t="s">
        <v>1181</v>
      </c>
      <c r="O140" s="15"/>
      <c r="P140" s="15"/>
      <c r="Q140" s="15"/>
      <c r="R140" s="15"/>
      <c r="S140" s="15"/>
      <c r="T140" s="15"/>
      <c r="U140" s="15"/>
      <c r="V140" s="15"/>
      <c r="W140" s="15"/>
      <c r="X140" s="15"/>
      <c r="Y140" s="15"/>
      <c r="Z140" s="15"/>
      <c r="AA140" s="15"/>
      <c r="AB140" s="15"/>
      <c r="AC140" s="15"/>
      <c r="AD140" s="15"/>
      <c r="AE140" s="15"/>
      <c r="AF140" s="15"/>
    </row>
    <row r="141" spans="1:32" ht="13.5" customHeight="1">
      <c r="A141" s="9">
        <v>4</v>
      </c>
      <c r="B141" s="107">
        <v>45149</v>
      </c>
      <c r="C141" s="5" t="s">
        <v>1681</v>
      </c>
      <c r="D141" s="116" t="s">
        <v>1145</v>
      </c>
      <c r="E141" s="5" t="s">
        <v>1526</v>
      </c>
      <c r="F141" s="5" t="s">
        <v>1317</v>
      </c>
      <c r="G141" s="5" t="s">
        <v>320</v>
      </c>
      <c r="H141" s="9">
        <v>34</v>
      </c>
      <c r="I141" s="14" t="s">
        <v>1114</v>
      </c>
      <c r="J141" s="14" t="s">
        <v>1122</v>
      </c>
      <c r="K141" s="14" t="s">
        <v>1095</v>
      </c>
      <c r="L141" s="14" t="s">
        <v>1143</v>
      </c>
      <c r="M141" s="9" t="s">
        <v>1297</v>
      </c>
      <c r="N141" s="14"/>
      <c r="O141" s="15"/>
      <c r="P141" s="15"/>
      <c r="Q141" s="15"/>
      <c r="R141" s="15"/>
      <c r="S141" s="15"/>
      <c r="T141" s="15"/>
      <c r="U141" s="15"/>
      <c r="V141" s="15"/>
      <c r="W141" s="15"/>
      <c r="X141" s="15"/>
      <c r="Y141" s="15"/>
      <c r="Z141" s="15"/>
      <c r="AA141" s="15"/>
      <c r="AB141" s="15"/>
      <c r="AC141" s="15"/>
      <c r="AD141" s="15"/>
      <c r="AE141" s="15"/>
      <c r="AF141" s="15"/>
    </row>
    <row r="142" spans="1:32" ht="13.5" customHeight="1">
      <c r="A142" s="9">
        <v>5</v>
      </c>
      <c r="B142" s="107">
        <v>45149</v>
      </c>
      <c r="C142" s="5" t="s">
        <v>1681</v>
      </c>
      <c r="D142" s="116" t="s">
        <v>1145</v>
      </c>
      <c r="E142" s="5" t="s">
        <v>1312</v>
      </c>
      <c r="F142" s="5" t="s">
        <v>1313</v>
      </c>
      <c r="G142" s="5" t="s">
        <v>70</v>
      </c>
      <c r="H142" s="9"/>
      <c r="I142" s="14" t="s">
        <v>1148</v>
      </c>
      <c r="J142" s="14" t="s">
        <v>1122</v>
      </c>
      <c r="K142" s="14" t="s">
        <v>1095</v>
      </c>
      <c r="L142" s="14" t="s">
        <v>1108</v>
      </c>
      <c r="M142" s="9"/>
      <c r="N142" s="14"/>
      <c r="O142" s="15"/>
      <c r="P142" s="15"/>
      <c r="Q142" s="15"/>
      <c r="R142" s="15"/>
      <c r="S142" s="15"/>
      <c r="T142" s="15"/>
      <c r="U142" s="15"/>
      <c r="V142" s="15"/>
      <c r="W142" s="15"/>
      <c r="X142" s="15"/>
      <c r="Y142" s="15"/>
      <c r="Z142" s="15"/>
      <c r="AA142" s="15"/>
      <c r="AB142" s="15"/>
      <c r="AC142" s="15"/>
      <c r="AD142" s="15"/>
      <c r="AE142" s="15"/>
      <c r="AF142" s="15"/>
    </row>
    <row r="143" spans="1:32" ht="13.5" customHeight="1">
      <c r="A143" s="9">
        <v>4</v>
      </c>
      <c r="B143" s="107">
        <v>45149</v>
      </c>
      <c r="C143" s="5" t="s">
        <v>1681</v>
      </c>
      <c r="D143" s="116" t="s">
        <v>1145</v>
      </c>
      <c r="E143" s="5" t="s">
        <v>1249</v>
      </c>
      <c r="F143" s="5" t="s">
        <v>1183</v>
      </c>
      <c r="G143" s="5" t="s">
        <v>1042</v>
      </c>
      <c r="H143" s="9"/>
      <c r="I143" s="14" t="s">
        <v>1114</v>
      </c>
      <c r="J143" s="14" t="s">
        <v>1071</v>
      </c>
      <c r="K143" s="14" t="s">
        <v>1095</v>
      </c>
      <c r="L143" s="14" t="s">
        <v>1090</v>
      </c>
      <c r="M143" s="9"/>
      <c r="N143" s="14"/>
      <c r="O143" s="15"/>
      <c r="P143" s="15"/>
      <c r="Q143" s="15"/>
      <c r="R143" s="15"/>
      <c r="S143" s="15"/>
      <c r="T143" s="15"/>
      <c r="U143" s="15"/>
      <c r="V143" s="15"/>
      <c r="W143" s="15"/>
      <c r="X143" s="15"/>
      <c r="Y143" s="15"/>
      <c r="Z143" s="15"/>
      <c r="AA143" s="15"/>
      <c r="AB143" s="15"/>
      <c r="AC143" s="15"/>
      <c r="AD143" s="15"/>
      <c r="AE143" s="15"/>
      <c r="AF143" s="15"/>
    </row>
    <row r="144" spans="1:32" ht="13.5" customHeight="1">
      <c r="A144" s="9">
        <v>4</v>
      </c>
      <c r="B144" s="107">
        <v>45149</v>
      </c>
      <c r="C144" s="5" t="s">
        <v>1681</v>
      </c>
      <c r="D144" s="116" t="s">
        <v>1145</v>
      </c>
      <c r="E144" s="5" t="s">
        <v>1249</v>
      </c>
      <c r="F144" s="5" t="s">
        <v>1183</v>
      </c>
      <c r="G144" s="5" t="s">
        <v>1042</v>
      </c>
      <c r="H144" s="9">
        <v>46</v>
      </c>
      <c r="I144" s="14" t="s">
        <v>1148</v>
      </c>
      <c r="J144" s="14" t="s">
        <v>1071</v>
      </c>
      <c r="K144" s="14" t="s">
        <v>1095</v>
      </c>
      <c r="L144" s="14" t="s">
        <v>1090</v>
      </c>
      <c r="M144" s="9"/>
      <c r="N144" s="14"/>
      <c r="O144" s="15"/>
      <c r="P144" s="15"/>
      <c r="Q144" s="15"/>
      <c r="R144" s="15"/>
      <c r="S144" s="15"/>
      <c r="T144" s="15"/>
      <c r="U144" s="15"/>
      <c r="V144" s="15"/>
      <c r="W144" s="15"/>
      <c r="X144" s="15"/>
      <c r="Y144" s="15"/>
      <c r="Z144" s="15"/>
      <c r="AA144" s="15"/>
      <c r="AB144" s="15"/>
      <c r="AC144" s="15"/>
      <c r="AD144" s="15"/>
      <c r="AE144" s="15"/>
      <c r="AF144" s="15"/>
    </row>
    <row r="145" spans="1:32" ht="13.5" customHeight="1">
      <c r="A145" s="9">
        <v>4</v>
      </c>
      <c r="B145" s="107">
        <v>45149</v>
      </c>
      <c r="C145" s="5" t="s">
        <v>1681</v>
      </c>
      <c r="D145" s="116" t="s">
        <v>1145</v>
      </c>
      <c r="E145" s="5" t="s">
        <v>1249</v>
      </c>
      <c r="F145" s="5" t="s">
        <v>1183</v>
      </c>
      <c r="G145" s="5" t="s">
        <v>1042</v>
      </c>
      <c r="H145" s="9"/>
      <c r="I145" s="14" t="s">
        <v>1168</v>
      </c>
      <c r="J145" s="14" t="s">
        <v>1071</v>
      </c>
      <c r="K145" s="14" t="s">
        <v>1095</v>
      </c>
      <c r="L145" s="14" t="s">
        <v>1090</v>
      </c>
      <c r="M145" s="9"/>
      <c r="N145" s="14"/>
      <c r="O145" s="15"/>
      <c r="P145" s="15"/>
      <c r="Q145" s="15"/>
      <c r="R145" s="15"/>
      <c r="S145" s="15"/>
      <c r="T145" s="15"/>
      <c r="U145" s="15"/>
      <c r="V145" s="15"/>
      <c r="W145" s="15"/>
      <c r="X145" s="15"/>
      <c r="Y145" s="15"/>
      <c r="Z145" s="15"/>
      <c r="AA145" s="15"/>
      <c r="AB145" s="15"/>
      <c r="AC145" s="15"/>
      <c r="AD145" s="15"/>
      <c r="AE145" s="15"/>
      <c r="AF145" s="15"/>
    </row>
    <row r="146" spans="1:32" ht="13.5" customHeight="1">
      <c r="A146" s="9">
        <v>5</v>
      </c>
      <c r="B146" s="107">
        <v>45149</v>
      </c>
      <c r="C146" s="5" t="s">
        <v>1681</v>
      </c>
      <c r="D146" s="116" t="s">
        <v>1145</v>
      </c>
      <c r="E146" s="5" t="s">
        <v>1513</v>
      </c>
      <c r="F146" s="5" t="s">
        <v>1230</v>
      </c>
      <c r="G146" s="5" t="s">
        <v>972</v>
      </c>
      <c r="H146" s="9"/>
      <c r="I146" s="14" t="s">
        <v>1114</v>
      </c>
      <c r="J146" s="14" t="s">
        <v>1071</v>
      </c>
      <c r="K146" s="14" t="s">
        <v>1095</v>
      </c>
      <c r="L146" s="14" t="s">
        <v>1172</v>
      </c>
      <c r="M146" s="9"/>
      <c r="N146" s="14" t="s">
        <v>1185</v>
      </c>
      <c r="O146" s="15"/>
      <c r="P146" s="15"/>
      <c r="Q146" s="15"/>
      <c r="R146" s="15"/>
      <c r="S146" s="15"/>
      <c r="T146" s="15"/>
      <c r="U146" s="15"/>
      <c r="V146" s="15"/>
      <c r="W146" s="15"/>
      <c r="X146" s="15"/>
      <c r="Y146" s="15"/>
      <c r="Z146" s="15"/>
      <c r="AA146" s="15"/>
      <c r="AB146" s="15"/>
      <c r="AC146" s="15"/>
      <c r="AD146" s="15"/>
      <c r="AE146" s="15"/>
      <c r="AF146" s="15"/>
    </row>
    <row r="147" spans="1:32" ht="13.5" customHeight="1">
      <c r="A147" s="9">
        <v>5</v>
      </c>
      <c r="B147" s="107">
        <v>45149</v>
      </c>
      <c r="C147" s="5" t="s">
        <v>1681</v>
      </c>
      <c r="D147" s="116" t="s">
        <v>1145</v>
      </c>
      <c r="E147" s="5" t="s">
        <v>1513</v>
      </c>
      <c r="F147" s="5" t="s">
        <v>1230</v>
      </c>
      <c r="G147" s="5" t="s">
        <v>304</v>
      </c>
      <c r="H147" s="9"/>
      <c r="I147" s="14" t="s">
        <v>1168</v>
      </c>
      <c r="J147" s="14" t="s">
        <v>1071</v>
      </c>
      <c r="K147" s="14" t="s">
        <v>1095</v>
      </c>
      <c r="L147" s="14" t="s">
        <v>1172</v>
      </c>
      <c r="M147" s="9"/>
      <c r="N147" s="14"/>
      <c r="O147" s="15"/>
      <c r="P147" s="15"/>
      <c r="Q147" s="15"/>
      <c r="R147" s="15"/>
      <c r="S147" s="15"/>
      <c r="T147" s="15"/>
      <c r="U147" s="15"/>
      <c r="V147" s="15"/>
      <c r="W147" s="15"/>
      <c r="X147" s="15"/>
      <c r="Y147" s="15"/>
      <c r="Z147" s="15"/>
      <c r="AA147" s="15"/>
      <c r="AB147" s="15"/>
      <c r="AC147" s="15"/>
      <c r="AD147" s="15"/>
      <c r="AE147" s="15"/>
      <c r="AF147" s="15"/>
    </row>
    <row r="148" spans="1:32" ht="13.5" customHeight="1">
      <c r="A148" s="9">
        <v>5</v>
      </c>
      <c r="B148" s="107">
        <v>45149</v>
      </c>
      <c r="C148" s="5" t="s">
        <v>1681</v>
      </c>
      <c r="D148" s="116" t="s">
        <v>1145</v>
      </c>
      <c r="E148" s="5" t="s">
        <v>1513</v>
      </c>
      <c r="F148" s="5" t="s">
        <v>1230</v>
      </c>
      <c r="G148" s="5" t="s">
        <v>304</v>
      </c>
      <c r="H148" s="9"/>
      <c r="I148" s="14" t="s">
        <v>1148</v>
      </c>
      <c r="J148" s="14" t="s">
        <v>1071</v>
      </c>
      <c r="K148" s="14" t="s">
        <v>1095</v>
      </c>
      <c r="L148" s="14" t="s">
        <v>1090</v>
      </c>
      <c r="M148" s="9"/>
      <c r="N148" s="14"/>
      <c r="O148" s="15"/>
      <c r="P148" s="15"/>
      <c r="Q148" s="15"/>
      <c r="R148" s="15"/>
      <c r="S148" s="15"/>
      <c r="T148" s="15"/>
      <c r="U148" s="15"/>
      <c r="V148" s="15"/>
      <c r="W148" s="15"/>
      <c r="X148" s="15"/>
      <c r="Y148" s="15"/>
      <c r="Z148" s="15"/>
      <c r="AA148" s="15"/>
      <c r="AB148" s="15"/>
      <c r="AC148" s="15"/>
      <c r="AD148" s="15"/>
      <c r="AE148" s="15"/>
      <c r="AF148" s="15"/>
    </row>
    <row r="149" spans="1:32" ht="13.5" customHeight="1">
      <c r="A149" s="9">
        <v>5</v>
      </c>
      <c r="B149" s="107">
        <v>45149</v>
      </c>
      <c r="C149" s="5" t="s">
        <v>1681</v>
      </c>
      <c r="D149" s="116" t="s">
        <v>1145</v>
      </c>
      <c r="E149" s="5" t="s">
        <v>1382</v>
      </c>
      <c r="F149" s="5" t="s">
        <v>1383</v>
      </c>
      <c r="G149" s="5" t="s">
        <v>375</v>
      </c>
      <c r="H149" s="9"/>
      <c r="I149" s="14" t="s">
        <v>1148</v>
      </c>
      <c r="J149" s="14" t="s">
        <v>1071</v>
      </c>
      <c r="K149" s="14" t="s">
        <v>1095</v>
      </c>
      <c r="L149" s="14" t="s">
        <v>1119</v>
      </c>
      <c r="M149" s="9"/>
      <c r="N149" s="14"/>
      <c r="O149" s="15"/>
      <c r="P149" s="15"/>
      <c r="Q149" s="15"/>
      <c r="R149" s="15"/>
      <c r="S149" s="15"/>
      <c r="T149" s="15"/>
      <c r="U149" s="15"/>
      <c r="V149" s="15"/>
      <c r="W149" s="15"/>
      <c r="X149" s="15"/>
      <c r="Y149" s="15"/>
      <c r="Z149" s="15"/>
      <c r="AA149" s="15"/>
      <c r="AB149" s="15"/>
      <c r="AC149" s="15"/>
      <c r="AD149" s="15"/>
      <c r="AE149" s="15"/>
      <c r="AF149" s="15"/>
    </row>
    <row r="150" spans="1:32" ht="13.5" customHeight="1">
      <c r="A150" s="9">
        <v>5</v>
      </c>
      <c r="B150" s="107">
        <v>45149</v>
      </c>
      <c r="C150" s="5" t="s">
        <v>1681</v>
      </c>
      <c r="D150" s="116" t="s">
        <v>1145</v>
      </c>
      <c r="E150" s="5" t="s">
        <v>1382</v>
      </c>
      <c r="F150" s="5" t="s">
        <v>1383</v>
      </c>
      <c r="G150" s="5" t="s">
        <v>1809</v>
      </c>
      <c r="H150" s="9"/>
      <c r="I150" s="14" t="s">
        <v>1114</v>
      </c>
      <c r="J150" s="14" t="s">
        <v>1071</v>
      </c>
      <c r="K150" s="14" t="s">
        <v>1095</v>
      </c>
      <c r="L150" s="14" t="s">
        <v>1165</v>
      </c>
      <c r="M150" s="9"/>
      <c r="N150" s="14" t="s">
        <v>1294</v>
      </c>
      <c r="O150" s="15"/>
      <c r="P150" s="15"/>
      <c r="Q150" s="15"/>
      <c r="R150" s="15"/>
      <c r="S150" s="15"/>
      <c r="T150" s="15"/>
      <c r="U150" s="15"/>
      <c r="V150" s="15"/>
      <c r="W150" s="15"/>
      <c r="X150" s="15"/>
      <c r="Y150" s="15"/>
      <c r="Z150" s="15"/>
      <c r="AA150" s="15"/>
      <c r="AB150" s="15"/>
      <c r="AC150" s="15"/>
      <c r="AD150" s="15"/>
      <c r="AE150" s="15"/>
      <c r="AF150" s="15"/>
    </row>
    <row r="151" spans="1:32" ht="13.5" customHeight="1">
      <c r="A151" s="9">
        <v>5</v>
      </c>
      <c r="B151" s="107">
        <v>45149</v>
      </c>
      <c r="C151" s="5" t="s">
        <v>1681</v>
      </c>
      <c r="D151" s="116" t="s">
        <v>1145</v>
      </c>
      <c r="E151" s="5" t="s">
        <v>1382</v>
      </c>
      <c r="F151" s="5" t="s">
        <v>1383</v>
      </c>
      <c r="G151" s="5" t="s">
        <v>375</v>
      </c>
      <c r="H151" s="9"/>
      <c r="I151" s="14" t="s">
        <v>1168</v>
      </c>
      <c r="J151" s="14" t="s">
        <v>1071</v>
      </c>
      <c r="K151" s="14" t="s">
        <v>1095</v>
      </c>
      <c r="L151" s="14" t="s">
        <v>1165</v>
      </c>
      <c r="M151" s="9"/>
      <c r="N151" s="14"/>
      <c r="O151" s="15"/>
      <c r="P151" s="15"/>
      <c r="Q151" s="15"/>
      <c r="R151" s="15"/>
      <c r="S151" s="15"/>
      <c r="T151" s="15"/>
      <c r="U151" s="15"/>
      <c r="V151" s="15"/>
      <c r="W151" s="15"/>
      <c r="X151" s="15"/>
      <c r="Y151" s="15"/>
      <c r="Z151" s="15"/>
      <c r="AA151" s="15"/>
      <c r="AB151" s="15"/>
      <c r="AC151" s="15"/>
      <c r="AD151" s="15"/>
      <c r="AE151" s="15"/>
      <c r="AF151" s="15"/>
    </row>
    <row r="152" spans="1:32">
      <c r="A152" s="111" t="s">
        <v>1077</v>
      </c>
      <c r="B152" s="112" t="s">
        <v>1078</v>
      </c>
      <c r="C152" s="113" t="s">
        <v>1079</v>
      </c>
      <c r="D152" s="114" t="s">
        <v>1080</v>
      </c>
      <c r="E152" s="131" t="s">
        <v>1686</v>
      </c>
      <c r="F152" s="113" t="s">
        <v>1081</v>
      </c>
      <c r="G152" s="113" t="s">
        <v>1813</v>
      </c>
      <c r="H152" s="115" t="s">
        <v>1082</v>
      </c>
      <c r="I152" s="114" t="s">
        <v>1083</v>
      </c>
      <c r="J152" s="123" t="s">
        <v>1084</v>
      </c>
      <c r="K152" s="114" t="s">
        <v>1085</v>
      </c>
      <c r="L152" s="114" t="s">
        <v>1680</v>
      </c>
      <c r="M152" s="114" t="s">
        <v>1086</v>
      </c>
      <c r="N152" s="114" t="s">
        <v>1087</v>
      </c>
      <c r="O152" s="13"/>
      <c r="P152" s="13"/>
      <c r="Q152" s="13"/>
      <c r="R152" s="13"/>
      <c r="S152" s="13"/>
      <c r="T152" s="13"/>
      <c r="U152" s="13"/>
      <c r="V152" s="13"/>
      <c r="W152" s="13"/>
      <c r="X152" s="13"/>
      <c r="Y152" s="13"/>
      <c r="Z152" s="13"/>
      <c r="AA152" s="13"/>
      <c r="AB152" s="13"/>
      <c r="AC152" s="13"/>
    </row>
    <row r="153" spans="1:32" ht="13.5" customHeight="1">
      <c r="A153" s="9">
        <v>6</v>
      </c>
      <c r="B153" s="124">
        <v>45150</v>
      </c>
      <c r="C153" s="5" t="s">
        <v>1684</v>
      </c>
      <c r="D153" s="116" t="s">
        <v>1145</v>
      </c>
      <c r="E153" s="5" t="s">
        <v>1403</v>
      </c>
      <c r="F153" s="5" t="s">
        <v>1404</v>
      </c>
      <c r="G153" s="5" t="s">
        <v>1769</v>
      </c>
      <c r="H153" s="9"/>
      <c r="I153" s="14" t="s">
        <v>1148</v>
      </c>
      <c r="J153" s="14" t="s">
        <v>1122</v>
      </c>
      <c r="K153" s="14" t="s">
        <v>1095</v>
      </c>
      <c r="L153" s="14" t="s">
        <v>1127</v>
      </c>
      <c r="M153" s="9"/>
      <c r="N153" s="14"/>
      <c r="O153" s="15"/>
      <c r="P153" s="15"/>
      <c r="Q153" s="15"/>
      <c r="R153" s="15"/>
      <c r="S153" s="15"/>
      <c r="T153" s="15"/>
      <c r="U153" s="15"/>
      <c r="V153" s="15"/>
      <c r="W153" s="15"/>
      <c r="X153" s="15"/>
      <c r="Y153" s="15"/>
      <c r="Z153" s="15"/>
      <c r="AA153" s="15"/>
      <c r="AB153" s="15"/>
      <c r="AC153" s="15"/>
      <c r="AD153" s="15"/>
      <c r="AE153" s="15"/>
      <c r="AF153" s="15"/>
    </row>
    <row r="154" spans="1:32" ht="13.5" customHeight="1">
      <c r="A154" s="9">
        <v>6</v>
      </c>
      <c r="B154" s="124">
        <v>45150</v>
      </c>
      <c r="C154" s="5" t="s">
        <v>1684</v>
      </c>
      <c r="D154" s="116" t="s">
        <v>1145</v>
      </c>
      <c r="E154" s="5" t="s">
        <v>1184</v>
      </c>
      <c r="F154" s="5" t="s">
        <v>1441</v>
      </c>
      <c r="G154" s="5" t="s">
        <v>1768</v>
      </c>
      <c r="H154" s="9">
        <v>208</v>
      </c>
      <c r="I154" s="14" t="s">
        <v>1114</v>
      </c>
      <c r="J154" s="14" t="s">
        <v>1071</v>
      </c>
      <c r="K154" s="14" t="s">
        <v>1095</v>
      </c>
      <c r="L154" s="14" t="s">
        <v>1172</v>
      </c>
      <c r="M154" s="9"/>
      <c r="N154" s="14" t="s">
        <v>1294</v>
      </c>
      <c r="O154" s="15"/>
      <c r="P154" s="15"/>
      <c r="Q154" s="15"/>
      <c r="R154" s="15"/>
      <c r="S154" s="15"/>
      <c r="T154" s="15"/>
      <c r="U154" s="15"/>
      <c r="V154" s="15"/>
      <c r="W154" s="15"/>
      <c r="X154" s="15"/>
      <c r="Y154" s="15"/>
      <c r="Z154" s="15"/>
      <c r="AA154" s="15"/>
      <c r="AB154" s="15"/>
      <c r="AC154" s="15"/>
      <c r="AD154" s="15"/>
      <c r="AE154" s="15"/>
      <c r="AF154" s="15"/>
    </row>
    <row r="155" spans="1:32" ht="13.5" customHeight="1">
      <c r="A155" s="9">
        <v>6</v>
      </c>
      <c r="B155" s="124">
        <v>45150</v>
      </c>
      <c r="C155" s="5" t="s">
        <v>1684</v>
      </c>
      <c r="D155" s="116" t="s">
        <v>1145</v>
      </c>
      <c r="E155" s="5" t="s">
        <v>1184</v>
      </c>
      <c r="F155" s="5" t="s">
        <v>1441</v>
      </c>
      <c r="G155" s="5" t="s">
        <v>9</v>
      </c>
      <c r="H155" s="9"/>
      <c r="I155" s="14" t="s">
        <v>1148</v>
      </c>
      <c r="J155" s="14" t="s">
        <v>1071</v>
      </c>
      <c r="K155" s="14" t="s">
        <v>1095</v>
      </c>
      <c r="L155" s="14" t="s">
        <v>1172</v>
      </c>
      <c r="M155" s="9"/>
      <c r="N155" s="14"/>
      <c r="O155" s="15"/>
      <c r="P155" s="15"/>
      <c r="Q155" s="15"/>
      <c r="R155" s="15"/>
      <c r="S155" s="15"/>
      <c r="T155" s="15"/>
      <c r="U155" s="15"/>
      <c r="V155" s="15"/>
      <c r="W155" s="15"/>
      <c r="X155" s="15"/>
      <c r="Y155" s="15"/>
      <c r="Z155" s="15"/>
      <c r="AA155" s="15"/>
      <c r="AB155" s="15"/>
      <c r="AC155" s="15"/>
      <c r="AD155" s="15"/>
      <c r="AE155" s="15"/>
      <c r="AF155" s="15"/>
    </row>
    <row r="156" spans="1:32" ht="13.5" customHeight="1">
      <c r="A156" s="9">
        <v>6</v>
      </c>
      <c r="B156" s="124">
        <v>45150</v>
      </c>
      <c r="C156" s="5" t="s">
        <v>1684</v>
      </c>
      <c r="D156" s="116" t="s">
        <v>1145</v>
      </c>
      <c r="E156" s="5" t="s">
        <v>1184</v>
      </c>
      <c r="F156" s="5" t="s">
        <v>1441</v>
      </c>
      <c r="G156" s="5"/>
      <c r="H156" s="9"/>
      <c r="I156" s="14" t="s">
        <v>1168</v>
      </c>
      <c r="J156" s="14" t="s">
        <v>1071</v>
      </c>
      <c r="K156" s="14" t="s">
        <v>1095</v>
      </c>
      <c r="L156" s="14" t="s">
        <v>1172</v>
      </c>
      <c r="M156" s="9"/>
      <c r="N156" s="14"/>
      <c r="O156" s="15"/>
      <c r="P156" s="15"/>
      <c r="Q156" s="15"/>
      <c r="R156" s="15"/>
      <c r="S156" s="15"/>
      <c r="T156" s="15"/>
      <c r="U156" s="15"/>
      <c r="V156" s="15"/>
      <c r="W156" s="15"/>
      <c r="X156" s="15"/>
      <c r="Y156" s="15"/>
      <c r="Z156" s="15"/>
      <c r="AA156" s="15"/>
      <c r="AB156" s="15"/>
      <c r="AC156" s="15"/>
      <c r="AD156" s="15"/>
      <c r="AE156" s="15"/>
      <c r="AF156" s="15"/>
    </row>
    <row r="157" spans="1:32" ht="13.5" customHeight="1">
      <c r="A157" s="9">
        <v>6</v>
      </c>
      <c r="B157" s="124">
        <v>45150</v>
      </c>
      <c r="C157" s="5" t="s">
        <v>1684</v>
      </c>
      <c r="D157" s="116" t="s">
        <v>1145</v>
      </c>
      <c r="E157" s="5" t="s">
        <v>1156</v>
      </c>
      <c r="F157" s="5" t="s">
        <v>1157</v>
      </c>
      <c r="G157" s="5" t="s">
        <v>221</v>
      </c>
      <c r="H157" s="9"/>
      <c r="I157" s="14" t="s">
        <v>1114</v>
      </c>
      <c r="J157" s="14" t="s">
        <v>1071</v>
      </c>
      <c r="K157" s="14" t="s">
        <v>1095</v>
      </c>
      <c r="L157" s="14" t="s">
        <v>1121</v>
      </c>
      <c r="M157" s="9"/>
      <c r="N157" s="14"/>
      <c r="O157" s="15"/>
      <c r="P157" s="15"/>
      <c r="Q157" s="15"/>
      <c r="R157" s="15"/>
      <c r="S157" s="15"/>
      <c r="T157" s="15"/>
      <c r="U157" s="15"/>
      <c r="V157" s="15"/>
      <c r="W157" s="15"/>
      <c r="X157" s="15"/>
      <c r="Y157" s="15"/>
      <c r="Z157" s="15"/>
      <c r="AA157" s="15"/>
      <c r="AB157" s="15"/>
      <c r="AC157" s="15"/>
      <c r="AD157" s="15"/>
      <c r="AE157" s="15"/>
      <c r="AF157" s="15"/>
    </row>
    <row r="158" spans="1:32" ht="13.5" customHeight="1">
      <c r="A158" s="9">
        <v>6</v>
      </c>
      <c r="B158" s="124">
        <v>45150</v>
      </c>
      <c r="C158" s="5" t="s">
        <v>1684</v>
      </c>
      <c r="D158" s="116" t="s">
        <v>1145</v>
      </c>
      <c r="E158" s="5" t="s">
        <v>1156</v>
      </c>
      <c r="F158" s="5" t="s">
        <v>1157</v>
      </c>
      <c r="G158" s="5" t="s">
        <v>972</v>
      </c>
      <c r="H158" s="9"/>
      <c r="I158" s="14" t="s">
        <v>1148</v>
      </c>
      <c r="J158" s="14" t="s">
        <v>1071</v>
      </c>
      <c r="K158" s="14" t="s">
        <v>1095</v>
      </c>
      <c r="L158" s="14" t="s">
        <v>1121</v>
      </c>
      <c r="M158" s="9"/>
      <c r="N158" s="14"/>
      <c r="O158" s="15"/>
      <c r="P158" s="15"/>
      <c r="Q158" s="15"/>
      <c r="R158" s="15"/>
      <c r="S158" s="15"/>
      <c r="T158" s="15"/>
      <c r="U158" s="15"/>
      <c r="V158" s="15"/>
      <c r="W158" s="15"/>
      <c r="X158" s="15"/>
      <c r="Y158" s="15"/>
      <c r="Z158" s="15"/>
      <c r="AA158" s="15"/>
      <c r="AB158" s="15"/>
      <c r="AC158" s="15"/>
      <c r="AD158" s="15"/>
      <c r="AE158" s="15"/>
      <c r="AF158" s="15"/>
    </row>
    <row r="159" spans="1:32" ht="13.5" customHeight="1">
      <c r="A159" s="9">
        <v>6</v>
      </c>
      <c r="B159" s="124">
        <v>45150</v>
      </c>
      <c r="C159" s="5" t="s">
        <v>1684</v>
      </c>
      <c r="D159" s="116" t="s">
        <v>1145</v>
      </c>
      <c r="E159" s="5" t="s">
        <v>1156</v>
      </c>
      <c r="F159" s="5" t="s">
        <v>1157</v>
      </c>
      <c r="G159" s="5" t="s">
        <v>221</v>
      </c>
      <c r="H159" s="9"/>
      <c r="I159" s="14" t="s">
        <v>1168</v>
      </c>
      <c r="J159" s="14" t="s">
        <v>1071</v>
      </c>
      <c r="K159" s="14" t="s">
        <v>1095</v>
      </c>
      <c r="L159" s="14" t="s">
        <v>1121</v>
      </c>
      <c r="M159" s="9"/>
      <c r="N159" s="14"/>
      <c r="O159" s="15"/>
      <c r="P159" s="15"/>
      <c r="Q159" s="15"/>
      <c r="R159" s="15"/>
      <c r="S159" s="15"/>
      <c r="T159" s="15"/>
      <c r="U159" s="15"/>
      <c r="V159" s="15"/>
      <c r="W159" s="15"/>
      <c r="X159" s="15"/>
      <c r="Y159" s="15"/>
      <c r="Z159" s="15"/>
      <c r="AA159" s="15"/>
      <c r="AB159" s="15"/>
      <c r="AC159" s="15"/>
      <c r="AD159" s="15"/>
      <c r="AE159" s="15"/>
      <c r="AF159" s="15"/>
    </row>
    <row r="160" spans="1:32">
      <c r="A160" s="111" t="s">
        <v>1077</v>
      </c>
      <c r="B160" s="112" t="s">
        <v>1078</v>
      </c>
      <c r="C160" s="113" t="s">
        <v>1079</v>
      </c>
      <c r="D160" s="114" t="s">
        <v>1080</v>
      </c>
      <c r="E160" s="131" t="s">
        <v>1686</v>
      </c>
      <c r="F160" s="113" t="s">
        <v>1081</v>
      </c>
      <c r="G160" s="113" t="s">
        <v>1813</v>
      </c>
      <c r="H160" s="115" t="s">
        <v>1082</v>
      </c>
      <c r="I160" s="114" t="s">
        <v>1083</v>
      </c>
      <c r="J160" s="123" t="s">
        <v>1084</v>
      </c>
      <c r="K160" s="114" t="s">
        <v>1085</v>
      </c>
      <c r="L160" s="114" t="s">
        <v>1680</v>
      </c>
      <c r="M160" s="114" t="s">
        <v>1086</v>
      </c>
      <c r="N160" s="114" t="s">
        <v>1087</v>
      </c>
      <c r="O160" s="13"/>
      <c r="P160" s="13"/>
      <c r="Q160" s="13"/>
      <c r="R160" s="13"/>
      <c r="S160" s="13"/>
      <c r="T160" s="13"/>
      <c r="U160" s="13"/>
      <c r="V160" s="13"/>
      <c r="W160" s="13"/>
      <c r="X160" s="13"/>
      <c r="Y160" s="13"/>
      <c r="Z160" s="13"/>
      <c r="AA160" s="13"/>
      <c r="AB160" s="13"/>
      <c r="AC160" s="13"/>
    </row>
    <row r="161" spans="1:32" ht="13.5" customHeight="1">
      <c r="A161" s="9">
        <v>6</v>
      </c>
      <c r="B161" s="107">
        <v>45150</v>
      </c>
      <c r="C161" s="5" t="s">
        <v>1683</v>
      </c>
      <c r="D161" s="116" t="s">
        <v>1145</v>
      </c>
      <c r="E161" s="5" t="s">
        <v>1394</v>
      </c>
      <c r="F161" s="5" t="s">
        <v>1395</v>
      </c>
      <c r="G161" s="5" t="s">
        <v>143</v>
      </c>
      <c r="H161" s="9">
        <v>37</v>
      </c>
      <c r="I161" s="14" t="s">
        <v>1148</v>
      </c>
      <c r="J161" s="14" t="s">
        <v>1122</v>
      </c>
      <c r="K161" s="14" t="s">
        <v>1095</v>
      </c>
      <c r="L161" s="14" t="s">
        <v>1119</v>
      </c>
      <c r="M161" s="9"/>
      <c r="N161" s="14"/>
      <c r="O161" s="15"/>
      <c r="P161" s="15"/>
      <c r="Q161" s="15"/>
      <c r="R161" s="15"/>
      <c r="S161" s="15"/>
      <c r="T161" s="15"/>
      <c r="U161" s="15"/>
      <c r="V161" s="15"/>
      <c r="W161" s="15"/>
      <c r="X161" s="15"/>
      <c r="Y161" s="15"/>
      <c r="Z161" s="15"/>
      <c r="AA161" s="15"/>
      <c r="AB161" s="15"/>
      <c r="AC161" s="15"/>
      <c r="AD161" s="15"/>
      <c r="AE161" s="15"/>
      <c r="AF161" s="15"/>
    </row>
    <row r="162" spans="1:32" ht="13.5" customHeight="1">
      <c r="A162" s="9">
        <v>6</v>
      </c>
      <c r="B162" s="107">
        <v>45150</v>
      </c>
      <c r="C162" s="5" t="s">
        <v>1683</v>
      </c>
      <c r="D162" s="116" t="s">
        <v>1145</v>
      </c>
      <c r="E162" s="5" t="s">
        <v>1271</v>
      </c>
      <c r="F162" s="5" t="s">
        <v>1272</v>
      </c>
      <c r="G162" s="5" t="s">
        <v>48</v>
      </c>
      <c r="H162" s="9">
        <v>31</v>
      </c>
      <c r="I162" s="14" t="s">
        <v>1148</v>
      </c>
      <c r="J162" s="14" t="s">
        <v>1122</v>
      </c>
      <c r="K162" s="14" t="s">
        <v>1095</v>
      </c>
      <c r="L162" s="14" t="s">
        <v>1121</v>
      </c>
      <c r="M162" s="9"/>
      <c r="N162" s="14"/>
      <c r="O162" s="15"/>
      <c r="P162" s="15"/>
      <c r="Q162" s="15"/>
      <c r="R162" s="15"/>
      <c r="S162" s="15"/>
      <c r="T162" s="15"/>
      <c r="U162" s="15"/>
      <c r="V162" s="15"/>
      <c r="W162" s="15"/>
      <c r="X162" s="15"/>
      <c r="Y162" s="15"/>
      <c r="Z162" s="15"/>
      <c r="AA162" s="15"/>
      <c r="AB162" s="15"/>
      <c r="AC162" s="15"/>
      <c r="AD162" s="15"/>
      <c r="AE162" s="15"/>
      <c r="AF162" s="15"/>
    </row>
    <row r="163" spans="1:32" ht="13.5" customHeight="1">
      <c r="A163" s="9">
        <v>6</v>
      </c>
      <c r="B163" s="107">
        <v>45150</v>
      </c>
      <c r="C163" s="5" t="s">
        <v>1683</v>
      </c>
      <c r="D163" s="116" t="s">
        <v>1145</v>
      </c>
      <c r="E163" s="5" t="s">
        <v>1433</v>
      </c>
      <c r="F163" s="5" t="s">
        <v>1434</v>
      </c>
      <c r="G163" s="5" t="s">
        <v>1769</v>
      </c>
      <c r="H163" s="9"/>
      <c r="I163" s="14" t="s">
        <v>1148</v>
      </c>
      <c r="J163" s="14" t="s">
        <v>1122</v>
      </c>
      <c r="K163" s="14" t="s">
        <v>1095</v>
      </c>
      <c r="L163" s="14" t="s">
        <v>1127</v>
      </c>
      <c r="M163" s="9"/>
      <c r="N163" s="14"/>
      <c r="O163" s="15"/>
      <c r="P163" s="15"/>
      <c r="Q163" s="15"/>
      <c r="R163" s="15"/>
      <c r="S163" s="15"/>
      <c r="T163" s="15"/>
      <c r="U163" s="15"/>
      <c r="V163" s="15"/>
      <c r="W163" s="15"/>
      <c r="X163" s="15"/>
      <c r="Y163" s="15"/>
      <c r="Z163" s="15"/>
      <c r="AA163" s="15"/>
      <c r="AB163" s="15"/>
      <c r="AC163" s="15"/>
      <c r="AD163" s="15"/>
      <c r="AE163" s="15"/>
      <c r="AF163" s="15"/>
    </row>
    <row r="164" spans="1:32" ht="13.5" customHeight="1">
      <c r="A164" s="9">
        <v>6</v>
      </c>
      <c r="B164" s="107">
        <v>45150</v>
      </c>
      <c r="C164" s="5" t="s">
        <v>1683</v>
      </c>
      <c r="D164" s="116" t="s">
        <v>1145</v>
      </c>
      <c r="E164" s="5" t="s">
        <v>1340</v>
      </c>
      <c r="F164" s="5" t="s">
        <v>1187</v>
      </c>
      <c r="G164" s="5" t="s">
        <v>221</v>
      </c>
      <c r="H164" s="9"/>
      <c r="I164" s="14" t="s">
        <v>1148</v>
      </c>
      <c r="J164" s="14" t="s">
        <v>1071</v>
      </c>
      <c r="K164" s="14" t="s">
        <v>1095</v>
      </c>
      <c r="L164" s="14" t="s">
        <v>1108</v>
      </c>
      <c r="M164" s="9" t="s">
        <v>1120</v>
      </c>
      <c r="N164" s="14"/>
      <c r="O164" s="15"/>
      <c r="P164" s="15"/>
      <c r="Q164" s="15"/>
      <c r="R164" s="15"/>
      <c r="S164" s="15"/>
      <c r="T164" s="15"/>
      <c r="U164" s="15"/>
      <c r="V164" s="15"/>
      <c r="W164" s="15"/>
      <c r="X164" s="15"/>
      <c r="Y164" s="15"/>
      <c r="Z164" s="15"/>
      <c r="AA164" s="15"/>
      <c r="AB164" s="15"/>
      <c r="AC164" s="15"/>
      <c r="AD164" s="15"/>
      <c r="AE164" s="15"/>
      <c r="AF164" s="15"/>
    </row>
    <row r="165" spans="1:32" ht="13.5" customHeight="1">
      <c r="A165" s="9">
        <v>6</v>
      </c>
      <c r="B165" s="107">
        <v>45150</v>
      </c>
      <c r="C165" s="5" t="s">
        <v>1683</v>
      </c>
      <c r="D165" s="116" t="s">
        <v>1145</v>
      </c>
      <c r="E165" s="5" t="s">
        <v>1340</v>
      </c>
      <c r="F165" s="5" t="s">
        <v>1187</v>
      </c>
      <c r="G165" s="5" t="s">
        <v>1768</v>
      </c>
      <c r="H165" s="9"/>
      <c r="I165" s="14" t="s">
        <v>1114</v>
      </c>
      <c r="J165" s="14" t="s">
        <v>1071</v>
      </c>
      <c r="K165" s="14" t="s">
        <v>1095</v>
      </c>
      <c r="L165" s="14" t="s">
        <v>1127</v>
      </c>
      <c r="M165" s="9" t="s">
        <v>1120</v>
      </c>
      <c r="N165" s="14" t="s">
        <v>1181</v>
      </c>
      <c r="O165" s="15"/>
      <c r="P165" s="15"/>
      <c r="Q165" s="15"/>
      <c r="R165" s="15"/>
      <c r="S165" s="15"/>
      <c r="T165" s="15"/>
      <c r="U165" s="15"/>
      <c r="V165" s="15"/>
      <c r="W165" s="15"/>
      <c r="X165" s="15"/>
      <c r="Y165" s="15"/>
      <c r="Z165" s="15"/>
      <c r="AA165" s="15"/>
      <c r="AB165" s="15"/>
      <c r="AC165" s="15"/>
      <c r="AD165" s="15"/>
      <c r="AE165" s="15"/>
      <c r="AF165" s="15"/>
    </row>
    <row r="166" spans="1:32" ht="13.5" customHeight="1">
      <c r="A166" s="9">
        <v>6</v>
      </c>
      <c r="B166" s="107">
        <v>45150</v>
      </c>
      <c r="C166" s="5" t="s">
        <v>1683</v>
      </c>
      <c r="D166" s="116" t="s">
        <v>1145</v>
      </c>
      <c r="E166" s="5" t="s">
        <v>1340</v>
      </c>
      <c r="F166" s="5" t="s">
        <v>1187</v>
      </c>
      <c r="G166" s="5" t="s">
        <v>221</v>
      </c>
      <c r="H166" s="9"/>
      <c r="I166" s="14" t="s">
        <v>1168</v>
      </c>
      <c r="J166" s="14" t="s">
        <v>1071</v>
      </c>
      <c r="K166" s="14" t="s">
        <v>1095</v>
      </c>
      <c r="L166" s="14" t="s">
        <v>1127</v>
      </c>
      <c r="M166" s="9" t="s">
        <v>1120</v>
      </c>
      <c r="N166" s="14"/>
      <c r="O166" s="15"/>
      <c r="P166" s="15"/>
      <c r="Q166" s="15"/>
      <c r="R166" s="15"/>
      <c r="S166" s="15"/>
      <c r="T166" s="15"/>
      <c r="U166" s="15"/>
      <c r="V166" s="15"/>
      <c r="W166" s="15"/>
      <c r="X166" s="15"/>
      <c r="Y166" s="15"/>
      <c r="Z166" s="15"/>
      <c r="AA166" s="15"/>
      <c r="AB166" s="15"/>
      <c r="AC166" s="15"/>
      <c r="AD166" s="15"/>
      <c r="AE166" s="15"/>
      <c r="AF166" s="15"/>
    </row>
    <row r="167" spans="1:32">
      <c r="A167" s="111" t="s">
        <v>1077</v>
      </c>
      <c r="B167" s="112" t="s">
        <v>1078</v>
      </c>
      <c r="C167" s="113" t="s">
        <v>1079</v>
      </c>
      <c r="D167" s="114" t="s">
        <v>1080</v>
      </c>
      <c r="E167" s="131" t="s">
        <v>1686</v>
      </c>
      <c r="F167" s="113" t="s">
        <v>1081</v>
      </c>
      <c r="G167" s="113" t="s">
        <v>1813</v>
      </c>
      <c r="H167" s="115" t="s">
        <v>1082</v>
      </c>
      <c r="I167" s="114" t="s">
        <v>1083</v>
      </c>
      <c r="J167" s="123" t="s">
        <v>1084</v>
      </c>
      <c r="K167" s="114" t="s">
        <v>1085</v>
      </c>
      <c r="L167" s="114" t="s">
        <v>1680</v>
      </c>
      <c r="M167" s="114" t="s">
        <v>1086</v>
      </c>
      <c r="N167" s="114" t="s">
        <v>1087</v>
      </c>
      <c r="O167" s="13"/>
      <c r="P167" s="13"/>
      <c r="Q167" s="13"/>
      <c r="R167" s="13"/>
      <c r="S167" s="13"/>
      <c r="T167" s="13"/>
      <c r="U167" s="13"/>
      <c r="V167" s="13"/>
      <c r="W167" s="13"/>
      <c r="X167" s="13"/>
      <c r="Y167" s="13"/>
      <c r="Z167" s="13"/>
      <c r="AA167" s="13"/>
      <c r="AB167" s="13"/>
      <c r="AC167" s="13"/>
    </row>
    <row r="168" spans="1:32" ht="13.5" customHeight="1">
      <c r="A168" s="9">
        <v>6</v>
      </c>
      <c r="B168" s="107">
        <v>45150</v>
      </c>
      <c r="C168" s="5" t="s">
        <v>1682</v>
      </c>
      <c r="D168" s="116" t="s">
        <v>1145</v>
      </c>
      <c r="E168" s="5" t="s">
        <v>1203</v>
      </c>
      <c r="F168" s="5" t="s">
        <v>1204</v>
      </c>
      <c r="G168" s="5" t="s">
        <v>1769</v>
      </c>
      <c r="H168" s="9"/>
      <c r="I168" s="14" t="s">
        <v>1148</v>
      </c>
      <c r="J168" s="14" t="s">
        <v>1122</v>
      </c>
      <c r="K168" s="14" t="s">
        <v>1095</v>
      </c>
      <c r="L168" s="14" t="s">
        <v>1172</v>
      </c>
      <c r="M168" s="9"/>
      <c r="N168" s="14"/>
      <c r="O168" s="15"/>
      <c r="P168" s="15"/>
      <c r="Q168" s="15"/>
      <c r="R168" s="15"/>
      <c r="S168" s="15"/>
      <c r="T168" s="15"/>
      <c r="U168" s="15"/>
      <c r="V168" s="15"/>
      <c r="W168" s="15"/>
      <c r="X168" s="15"/>
      <c r="Y168" s="15"/>
      <c r="Z168" s="15"/>
      <c r="AA168" s="15"/>
      <c r="AB168" s="15"/>
      <c r="AC168" s="15"/>
      <c r="AD168" s="15"/>
      <c r="AE168" s="15"/>
      <c r="AF168" s="15"/>
    </row>
    <row r="169" spans="1:32" ht="13.5" customHeight="1">
      <c r="A169" s="9">
        <v>6</v>
      </c>
      <c r="B169" s="107">
        <v>45150</v>
      </c>
      <c r="C169" s="5" t="s">
        <v>1682</v>
      </c>
      <c r="D169" s="116" t="s">
        <v>1145</v>
      </c>
      <c r="E169" s="5" t="s">
        <v>1524</v>
      </c>
      <c r="F169" s="5" t="s">
        <v>1525</v>
      </c>
      <c r="G169" s="5" t="s">
        <v>320</v>
      </c>
      <c r="H169" s="9">
        <v>23</v>
      </c>
      <c r="I169" s="14" t="s">
        <v>1114</v>
      </c>
      <c r="J169" s="14" t="s">
        <v>1122</v>
      </c>
      <c r="K169" s="14" t="s">
        <v>1095</v>
      </c>
      <c r="L169" s="14" t="s">
        <v>1127</v>
      </c>
      <c r="M169" s="9" t="s">
        <v>1297</v>
      </c>
      <c r="N169" s="14"/>
      <c r="O169" s="15"/>
      <c r="P169" s="15"/>
      <c r="Q169" s="15"/>
      <c r="R169" s="15"/>
      <c r="S169" s="15"/>
      <c r="T169" s="15"/>
      <c r="U169" s="15"/>
      <c r="V169" s="15"/>
      <c r="W169" s="15"/>
      <c r="X169" s="15"/>
      <c r="Y169" s="15"/>
      <c r="Z169" s="15"/>
      <c r="AA169" s="15"/>
      <c r="AB169" s="15"/>
      <c r="AC169" s="15"/>
      <c r="AD169" s="15"/>
      <c r="AE169" s="15"/>
      <c r="AF169" s="15"/>
    </row>
    <row r="170" spans="1:32" ht="13.5" customHeight="1">
      <c r="A170" s="9">
        <v>6</v>
      </c>
      <c r="B170" s="107">
        <v>45150</v>
      </c>
      <c r="C170" s="5" t="s">
        <v>1682</v>
      </c>
      <c r="D170" s="116" t="s">
        <v>1145</v>
      </c>
      <c r="E170" s="5" t="s">
        <v>1256</v>
      </c>
      <c r="F170" s="5" t="s">
        <v>1257</v>
      </c>
      <c r="G170" s="5" t="s">
        <v>1768</v>
      </c>
      <c r="H170" s="9"/>
      <c r="I170" s="14" t="s">
        <v>1148</v>
      </c>
      <c r="J170" s="14" t="s">
        <v>1071</v>
      </c>
      <c r="K170" s="14" t="s">
        <v>1095</v>
      </c>
      <c r="L170" s="14" t="s">
        <v>1090</v>
      </c>
      <c r="M170" s="9"/>
      <c r="N170" s="14"/>
      <c r="O170" s="15"/>
      <c r="P170" s="15"/>
      <c r="Q170" s="15"/>
      <c r="R170" s="15"/>
      <c r="S170" s="15"/>
      <c r="T170" s="15"/>
      <c r="U170" s="15"/>
      <c r="V170" s="15"/>
      <c r="W170" s="15"/>
      <c r="X170" s="15"/>
      <c r="Y170" s="15"/>
      <c r="Z170" s="15"/>
      <c r="AA170" s="15"/>
      <c r="AB170" s="15"/>
      <c r="AC170" s="15"/>
      <c r="AD170" s="15"/>
      <c r="AE170" s="15"/>
      <c r="AF170" s="15"/>
    </row>
    <row r="171" spans="1:32" ht="13.5" customHeight="1">
      <c r="A171" s="9">
        <v>6</v>
      </c>
      <c r="B171" s="107">
        <v>45150</v>
      </c>
      <c r="C171" s="5" t="s">
        <v>1682</v>
      </c>
      <c r="D171" s="116" t="s">
        <v>1145</v>
      </c>
      <c r="E171" s="5" t="s">
        <v>1261</v>
      </c>
      <c r="F171" s="5" t="s">
        <v>1262</v>
      </c>
      <c r="G171" s="5" t="s">
        <v>1768</v>
      </c>
      <c r="H171" s="9"/>
      <c r="I171" s="14" t="s">
        <v>1114</v>
      </c>
      <c r="J171" s="14" t="s">
        <v>1071</v>
      </c>
      <c r="K171" s="14" t="s">
        <v>1095</v>
      </c>
      <c r="L171" s="14" t="s">
        <v>1119</v>
      </c>
      <c r="M171" s="9"/>
      <c r="N171" s="14"/>
      <c r="O171" s="15"/>
      <c r="P171" s="15"/>
      <c r="Q171" s="15"/>
      <c r="R171" s="15"/>
      <c r="S171" s="15"/>
      <c r="T171" s="15"/>
      <c r="U171" s="15"/>
      <c r="V171" s="15"/>
      <c r="W171" s="15"/>
      <c r="X171" s="15"/>
      <c r="Y171" s="15"/>
      <c r="Z171" s="15"/>
      <c r="AA171" s="15"/>
      <c r="AB171" s="15"/>
      <c r="AC171" s="15"/>
      <c r="AD171" s="15"/>
      <c r="AE171" s="15"/>
      <c r="AF171" s="15"/>
    </row>
    <row r="172" spans="1:32">
      <c r="A172" s="111" t="s">
        <v>1077</v>
      </c>
      <c r="B172" s="112" t="s">
        <v>1078</v>
      </c>
      <c r="C172" s="113" t="s">
        <v>1079</v>
      </c>
      <c r="D172" s="114" t="s">
        <v>1080</v>
      </c>
      <c r="E172" s="131" t="s">
        <v>1686</v>
      </c>
      <c r="F172" s="113" t="s">
        <v>1081</v>
      </c>
      <c r="G172" s="113" t="s">
        <v>1813</v>
      </c>
      <c r="H172" s="115" t="s">
        <v>1082</v>
      </c>
      <c r="I172" s="114" t="s">
        <v>1083</v>
      </c>
      <c r="J172" s="123" t="s">
        <v>1084</v>
      </c>
      <c r="K172" s="114" t="s">
        <v>1085</v>
      </c>
      <c r="L172" s="114" t="s">
        <v>1680</v>
      </c>
      <c r="M172" s="114" t="s">
        <v>1086</v>
      </c>
      <c r="N172" s="114" t="s">
        <v>1087</v>
      </c>
      <c r="O172" s="13"/>
      <c r="P172" s="13"/>
      <c r="Q172" s="13"/>
      <c r="R172" s="13"/>
      <c r="S172" s="13"/>
      <c r="T172" s="13"/>
      <c r="U172" s="13"/>
      <c r="V172" s="13"/>
      <c r="W172" s="13"/>
      <c r="X172" s="13"/>
      <c r="Y172" s="13"/>
      <c r="Z172" s="13"/>
      <c r="AA172" s="13"/>
      <c r="AB172" s="13"/>
      <c r="AC172" s="13"/>
    </row>
  </sheetData>
  <autoFilter ref="A8:N169" xr:uid="{5BFF25D9-8D91-435B-B2CC-4EB61E0FAD5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4">
    <mergeCell ref="A8:M8"/>
    <mergeCell ref="A9:M9"/>
    <mergeCell ref="A11:M11"/>
    <mergeCell ref="A10:N10"/>
  </mergeCells>
  <conditionalFormatting sqref="B153:B159 B161:B166 B134:B151 B40:B59 B34:B38 B111:B126 B131:B132 B61:B65 B18:B32 B105:B109 B86:B103 B13:B16 B168:B171 B84 B69:B74 B76:B82">
    <cfRule type="containsText" dxfId="370" priority="620" operator="containsText" text="TUESDAY">
      <formula>NOT(ISERROR(SEARCH(("TUESDAY"),(B13))))</formula>
    </cfRule>
    <cfRule type="containsText" dxfId="369" priority="621" operator="containsText" text="MONDAY">
      <formula>NOT(ISERROR(SEARCH(("MONDAY"),(B13))))</formula>
    </cfRule>
    <cfRule type="containsText" dxfId="368" priority="622" operator="containsText" text="WEDNESDAY">
      <formula>NOT(ISERROR(SEARCH(("WEDNESDAY"),(B13))))</formula>
    </cfRule>
    <cfRule type="containsText" dxfId="367" priority="623" operator="containsText" text="THURSDAY">
      <formula>NOT(ISERROR(SEARCH(("THURSDAY"),(B13))))</formula>
    </cfRule>
    <cfRule type="containsText" dxfId="366" priority="624" operator="containsText" text="FRIDAY">
      <formula>NOT(ISERROR(SEARCH(("FRIDAY"),(B13))))</formula>
    </cfRule>
    <cfRule type="containsText" dxfId="365" priority="625" operator="containsText" text="SATURDAY">
      <formula>NOT(ISERROR(SEARCH(("SATURDAY"),(B13))))</formula>
    </cfRule>
    <cfRule type="containsText" dxfId="364" priority="627" operator="containsText" text="FRIDAY">
      <formula>NOT(ISERROR(SEARCH(("FRIDAY"),(B13))))</formula>
    </cfRule>
    <cfRule type="containsText" dxfId="363" priority="628" operator="containsText" text="SATURDAY">
      <formula>NOT(ISERROR(SEARCH(("SATURDAY"),(B13))))</formula>
    </cfRule>
    <cfRule type="containsText" dxfId="362" priority="630" operator="containsText" text="SUNDAY">
      <formula>NOT(ISERROR(SEARCH(("SUNDAY"),(B13))))</formula>
    </cfRule>
  </conditionalFormatting>
  <conditionalFormatting sqref="B153:B159 B161:B166 B134:B151 B40:B59 B34:B38 B111:B126 B131:B132 B61:B65 B18:B32 B105:B109 B86:B103 B13:B16 B168:B171 B84 B69:B74 B76:B82">
    <cfRule type="containsText" dxfId="361" priority="626" operator="containsText" text="THURSDAY">
      <formula>NOT(ISERROR(SEARCH(("THURSDAY"),(B13))))</formula>
    </cfRule>
    <cfRule type="containsText" dxfId="360" priority="629" operator="containsText" text="THURSDAY">
      <formula>NOT(ISERROR(SEARCH(("THURSDAY"),(B13))))</formula>
    </cfRule>
  </conditionalFormatting>
  <conditionalFormatting sqref="B21">
    <cfRule type="containsText" dxfId="359" priority="519" operator="containsText" text="TUESDAY">
      <formula>NOT(ISERROR(SEARCH(("TUESDAY"),(B21))))</formula>
    </cfRule>
    <cfRule type="containsText" dxfId="358" priority="520" operator="containsText" text="MONDAY">
      <formula>NOT(ISERROR(SEARCH(("MONDAY"),(B21))))</formula>
    </cfRule>
    <cfRule type="containsText" dxfId="357" priority="521" operator="containsText" text="WEDNESDAY">
      <formula>NOT(ISERROR(SEARCH(("WEDNESDAY"),(B21))))</formula>
    </cfRule>
    <cfRule type="containsText" dxfId="356" priority="522" operator="containsText" text="THURSDAY">
      <formula>NOT(ISERROR(SEARCH(("THURSDAY"),(B21))))</formula>
    </cfRule>
    <cfRule type="containsText" dxfId="355" priority="523" operator="containsText" text="FRIDAY">
      <formula>NOT(ISERROR(SEARCH(("FRIDAY"),(B21))))</formula>
    </cfRule>
    <cfRule type="containsText" dxfId="354" priority="524" operator="containsText" text="SATURDAY">
      <formula>NOT(ISERROR(SEARCH(("SATURDAY"),(B21))))</formula>
    </cfRule>
    <cfRule type="containsText" dxfId="353" priority="525" operator="containsText" text="FRIDAY">
      <formula>NOT(ISERROR(SEARCH(("FRIDAY"),(B21))))</formula>
    </cfRule>
    <cfRule type="containsText" dxfId="352" priority="526" operator="containsText" text="SATURDAY">
      <formula>NOT(ISERROR(SEARCH(("SATURDAY"),(B21))))</formula>
    </cfRule>
  </conditionalFormatting>
  <conditionalFormatting sqref="B23 B29">
    <cfRule type="containsText" dxfId="351" priority="542" operator="containsText" text="TUESDAY">
      <formula>NOT(ISERROR(SEARCH(("TUESDAY"),(B23))))</formula>
    </cfRule>
    <cfRule type="containsText" dxfId="350" priority="543" operator="containsText" text="MONDAY">
      <formula>NOT(ISERROR(SEARCH(("MONDAY"),(B23))))</formula>
    </cfRule>
    <cfRule type="containsText" dxfId="349" priority="544" operator="containsText" text="WEDNESDAY">
      <formula>NOT(ISERROR(SEARCH(("WEDNESDAY"),(B23))))</formula>
    </cfRule>
    <cfRule type="containsText" dxfId="348" priority="545" operator="containsText" text="THURSDAY">
      <formula>NOT(ISERROR(SEARCH(("THURSDAY"),(B23))))</formula>
    </cfRule>
    <cfRule type="containsText" dxfId="347" priority="546" operator="containsText" text="FRIDAY">
      <formula>NOT(ISERROR(SEARCH(("FRIDAY"),(B23))))</formula>
    </cfRule>
    <cfRule type="containsText" dxfId="346" priority="547" operator="containsText" text="SATURDAY">
      <formula>NOT(ISERROR(SEARCH(("SATURDAY"),(B23))))</formula>
    </cfRule>
    <cfRule type="containsText" dxfId="345" priority="548" operator="containsText" text="THURSDAY">
      <formula>NOT(ISERROR(SEARCH(("THURSDAY"),(B23))))</formula>
    </cfRule>
    <cfRule type="containsText" dxfId="344" priority="549" operator="containsText" text="FRIDAY">
      <formula>NOT(ISERROR(SEARCH(("FRIDAY"),(B23))))</formula>
    </cfRule>
    <cfRule type="containsText" dxfId="343" priority="550" operator="containsText" text="SATURDAY">
      <formula>NOT(ISERROR(SEARCH(("SATURDAY"),(B23))))</formula>
    </cfRule>
  </conditionalFormatting>
  <conditionalFormatting sqref="B32">
    <cfRule type="containsText" dxfId="342" priority="450" operator="containsText" text="TUESDAY">
      <formula>NOT(ISERROR(SEARCH(("TUESDAY"),(B32))))</formula>
    </cfRule>
    <cfRule type="containsText" dxfId="341" priority="451" operator="containsText" text="MONDAY">
      <formula>NOT(ISERROR(SEARCH(("MONDAY"),(B32))))</formula>
    </cfRule>
    <cfRule type="containsText" dxfId="340" priority="452" operator="containsText" text="WEDNESDAY">
      <formula>NOT(ISERROR(SEARCH(("WEDNESDAY"),(B32))))</formula>
    </cfRule>
    <cfRule type="containsText" dxfId="339" priority="453" operator="containsText" text="THURSDAY">
      <formula>NOT(ISERROR(SEARCH(("THURSDAY"),(B32))))</formula>
    </cfRule>
    <cfRule type="containsText" dxfId="338" priority="454" operator="containsText" text="FRIDAY">
      <formula>NOT(ISERROR(SEARCH(("FRIDAY"),(B32))))</formula>
    </cfRule>
    <cfRule type="containsText" dxfId="337" priority="455" operator="containsText" text="SATURDAY">
      <formula>NOT(ISERROR(SEARCH(("SATURDAY"),(B32))))</formula>
    </cfRule>
    <cfRule type="containsText" dxfId="336" priority="456" operator="containsText" text="THURSDAY">
      <formula>NOT(ISERROR(SEARCH(("THURSDAY"),(B32))))</formula>
    </cfRule>
    <cfRule type="containsText" dxfId="335" priority="457" operator="containsText" text="FRIDAY">
      <formula>NOT(ISERROR(SEARCH(("FRIDAY"),(B32))))</formula>
    </cfRule>
    <cfRule type="containsText" dxfId="334" priority="458" operator="containsText" text="SATURDAY">
      <formula>NOT(ISERROR(SEARCH(("SATURDAY"),(B32))))</formula>
    </cfRule>
  </conditionalFormatting>
  <conditionalFormatting sqref="B105:B109">
    <cfRule type="containsText" dxfId="333" priority="248" operator="containsText" text="TUESDAY">
      <formula>NOT(ISERROR(SEARCH(("TUESDAY"),(B105))))</formula>
    </cfRule>
    <cfRule type="containsText" dxfId="332" priority="249" operator="containsText" text="MONDAY">
      <formula>NOT(ISERROR(SEARCH(("MONDAY"),(B105))))</formula>
    </cfRule>
    <cfRule type="containsText" dxfId="331" priority="250" operator="containsText" text="WEDNESDAY">
      <formula>NOT(ISERROR(SEARCH(("WEDNESDAY"),(B105))))</formula>
    </cfRule>
    <cfRule type="containsText" dxfId="330" priority="251" operator="containsText" text="THURSDAY">
      <formula>NOT(ISERROR(SEARCH(("THURSDAY"),(B105))))</formula>
    </cfRule>
    <cfRule type="containsText" dxfId="329" priority="252" operator="containsText" text="FRIDAY">
      <formula>NOT(ISERROR(SEARCH(("FRIDAY"),(B105))))</formula>
    </cfRule>
    <cfRule type="containsText" dxfId="328" priority="253" operator="containsText" text="SATURDAY">
      <formula>NOT(ISERROR(SEARCH(("SATURDAY"),(B105))))</formula>
    </cfRule>
    <cfRule type="containsText" dxfId="327" priority="254" operator="containsText" text="THURSDAY">
      <formula>NOT(ISERROR(SEARCH(("THURSDAY"),(B105))))</formula>
    </cfRule>
    <cfRule type="containsText" dxfId="326" priority="255" operator="containsText" text="FRIDAY">
      <formula>NOT(ISERROR(SEARCH(("FRIDAY"),(B105))))</formula>
    </cfRule>
    <cfRule type="containsText" dxfId="325" priority="256" operator="containsText" text="SATURDAY">
      <formula>NOT(ISERROR(SEARCH(("SATURDAY"),(B105))))</formula>
    </cfRule>
    <cfRule type="containsText" dxfId="324" priority="257" operator="containsText" text="TUESDAY">
      <formula>NOT(ISERROR(SEARCH(("TUESDAY"),(B105))))</formula>
    </cfRule>
    <cfRule type="containsText" dxfId="323" priority="258" operator="containsText" text="MONDAY">
      <formula>NOT(ISERROR(SEARCH(("MONDAY"),(B105))))</formula>
    </cfRule>
    <cfRule type="containsText" dxfId="322" priority="259" operator="containsText" text="WEDNESDAY">
      <formula>NOT(ISERROR(SEARCH(("WEDNESDAY"),(B105))))</formula>
    </cfRule>
    <cfRule type="containsText" dxfId="321" priority="260" operator="containsText" text="THURSDAY">
      <formula>NOT(ISERROR(SEARCH(("THURSDAY"),(B105))))</formula>
    </cfRule>
    <cfRule type="containsText" dxfId="320" priority="261" operator="containsText" text="FRIDAY">
      <formula>NOT(ISERROR(SEARCH(("FRIDAY"),(B105))))</formula>
    </cfRule>
    <cfRule type="containsText" dxfId="319" priority="262" operator="containsText" text="SATURDAY">
      <formula>NOT(ISERROR(SEARCH(("SATURDAY"),(B105))))</formula>
    </cfRule>
    <cfRule type="containsText" dxfId="318" priority="263" operator="containsText" text="THURSDAY">
      <formula>NOT(ISERROR(SEARCH(("THURSDAY"),(B105))))</formula>
    </cfRule>
    <cfRule type="containsText" dxfId="317" priority="264" operator="containsText" text="FRIDAY">
      <formula>NOT(ISERROR(SEARCH(("FRIDAY"),(B105))))</formula>
    </cfRule>
    <cfRule type="containsText" dxfId="316" priority="265" operator="containsText" text="SATURDAY">
      <formula>NOT(ISERROR(SEARCH(("SATURDAY"),(B105))))</formula>
    </cfRule>
  </conditionalFormatting>
  <conditionalFormatting sqref="B47">
    <cfRule type="containsText" dxfId="315" priority="414" operator="containsText" text="TUESDAY">
      <formula>NOT(ISERROR(SEARCH(("TUESDAY"),(B47))))</formula>
    </cfRule>
    <cfRule type="containsText" dxfId="314" priority="415" operator="containsText" text="MONDAY">
      <formula>NOT(ISERROR(SEARCH(("MONDAY"),(B47))))</formula>
    </cfRule>
    <cfRule type="containsText" dxfId="313" priority="416" operator="containsText" text="WEDNESDAY">
      <formula>NOT(ISERROR(SEARCH(("WEDNESDAY"),(B47))))</formula>
    </cfRule>
    <cfRule type="containsText" dxfId="312" priority="417" operator="containsText" text="THURSDAY">
      <formula>NOT(ISERROR(SEARCH(("THURSDAY"),(B47))))</formula>
    </cfRule>
    <cfRule type="containsText" dxfId="311" priority="418" operator="containsText" text="FRIDAY">
      <formula>NOT(ISERROR(SEARCH(("FRIDAY"),(B47))))</formula>
    </cfRule>
    <cfRule type="containsText" dxfId="310" priority="419" operator="containsText" text="SATURDAY">
      <formula>NOT(ISERROR(SEARCH(("SATURDAY"),(B47))))</formula>
    </cfRule>
    <cfRule type="containsText" dxfId="309" priority="420" operator="containsText" text="THURSDAY">
      <formula>NOT(ISERROR(SEARCH(("THURSDAY"),(B47))))</formula>
    </cfRule>
    <cfRule type="containsText" dxfId="308" priority="421" operator="containsText" text="FRIDAY">
      <formula>NOT(ISERROR(SEARCH(("FRIDAY"),(B47))))</formula>
    </cfRule>
    <cfRule type="containsText" dxfId="307" priority="422" operator="containsText" text="SATURDAY">
      <formula>NOT(ISERROR(SEARCH(("SATURDAY"),(B47))))</formula>
    </cfRule>
  </conditionalFormatting>
  <conditionalFormatting sqref="B56">
    <cfRule type="containsText" dxfId="306" priority="381" operator="containsText" text="TUESDAY">
      <formula>NOT(ISERROR(SEARCH(("TUESDAY"),(B56))))</formula>
    </cfRule>
    <cfRule type="containsText" dxfId="305" priority="382" operator="containsText" text="MONDAY">
      <formula>NOT(ISERROR(SEARCH(("MONDAY"),(B56))))</formula>
    </cfRule>
    <cfRule type="containsText" dxfId="304" priority="383" operator="containsText" text="WEDNESDAY">
      <formula>NOT(ISERROR(SEARCH(("WEDNESDAY"),(B56))))</formula>
    </cfRule>
    <cfRule type="containsText" dxfId="303" priority="384" operator="containsText" text="THURSDAY">
      <formula>NOT(ISERROR(SEARCH(("THURSDAY"),(B56))))</formula>
    </cfRule>
    <cfRule type="containsText" dxfId="302" priority="385" operator="containsText" text="FRIDAY">
      <formula>NOT(ISERROR(SEARCH(("FRIDAY"),(B56))))</formula>
    </cfRule>
    <cfRule type="containsText" dxfId="301" priority="386" operator="containsText" text="SATURDAY">
      <formula>NOT(ISERROR(SEARCH(("SATURDAY"),(B56))))</formula>
    </cfRule>
    <cfRule type="containsText" dxfId="300" priority="387" operator="containsText" text="THURSDAY">
      <formula>NOT(ISERROR(SEARCH(("THURSDAY"),(B56))))</formula>
    </cfRule>
    <cfRule type="containsText" dxfId="299" priority="388" operator="containsText" text="FRIDAY">
      <formula>NOT(ISERROR(SEARCH(("FRIDAY"),(B56))))</formula>
    </cfRule>
    <cfRule type="containsText" dxfId="298" priority="389" operator="containsText" text="SATURDAY">
      <formula>NOT(ISERROR(SEARCH(("SATURDAY"),(B56))))</formula>
    </cfRule>
  </conditionalFormatting>
  <conditionalFormatting sqref="B134">
    <cfRule type="containsText" dxfId="297" priority="282" operator="containsText" text="TUESDAY">
      <formula>NOT(ISERROR(SEARCH(("TUESDAY"),(B134))))</formula>
    </cfRule>
    <cfRule type="containsText" dxfId="296" priority="283" operator="containsText" text="MONDAY">
      <formula>NOT(ISERROR(SEARCH(("MONDAY"),(B134))))</formula>
    </cfRule>
    <cfRule type="containsText" dxfId="295" priority="284" operator="containsText" text="WEDNESDAY">
      <formula>NOT(ISERROR(SEARCH(("WEDNESDAY"),(B134))))</formula>
    </cfRule>
    <cfRule type="containsText" dxfId="294" priority="285" operator="containsText" text="THURSDAY">
      <formula>NOT(ISERROR(SEARCH(("THURSDAY"),(B134))))</formula>
    </cfRule>
    <cfRule type="containsText" dxfId="293" priority="286" operator="containsText" text="FRIDAY">
      <formula>NOT(ISERROR(SEARCH(("FRIDAY"),(B134))))</formula>
    </cfRule>
    <cfRule type="containsText" dxfId="292" priority="287" operator="containsText" text="SATURDAY">
      <formula>NOT(ISERROR(SEARCH(("SATURDAY"),(B134))))</formula>
    </cfRule>
    <cfRule type="containsText" dxfId="291" priority="288" operator="containsText" text="THURSDAY">
      <formula>NOT(ISERROR(SEARCH(("THURSDAY"),(B134))))</formula>
    </cfRule>
    <cfRule type="containsText" dxfId="290" priority="289" operator="containsText" text="FRIDAY">
      <formula>NOT(ISERROR(SEARCH(("FRIDAY"),(B134))))</formula>
    </cfRule>
    <cfRule type="containsText" dxfId="289" priority="290" operator="containsText" text="SATURDAY">
      <formula>NOT(ISERROR(SEARCH(("SATURDAY"),(B134))))</formula>
    </cfRule>
  </conditionalFormatting>
  <conditionalFormatting sqref="C153:C159 C161:C166 C134:C151 C40:C59 C62:C65 C34:C38 C111:C132 C18:C32 C105:C109 C86:C103 C13:C16 C168:C171 C84 C69:C74 C76:C82">
    <cfRule type="containsText" dxfId="288" priority="617" operator="containsText" text="1400-1700 HRS">
      <formula>NOT(ISERROR(SEARCH(("1400-1700 HRS"),(C13))))</formula>
    </cfRule>
    <cfRule type="containsText" dxfId="287" priority="618" operator="containsText" text="0800-1100 HRS">
      <formula>NOT(ISERROR(SEARCH(("0800-1100 HRS"),(C13))))</formula>
    </cfRule>
    <cfRule type="containsText" dxfId="286" priority="619" operator="containsText" text="1100-1400 HRS">
      <formula>NOT(ISERROR(SEARCH(("1100-1400 HRS"),(C13))))</formula>
    </cfRule>
  </conditionalFormatting>
  <conditionalFormatting sqref="C21">
    <cfRule type="containsText" dxfId="285" priority="516" operator="containsText" text="1400-1700 HRS">
      <formula>NOT(ISERROR(SEARCH(("1400-1700 HRS"),(C21))))</formula>
    </cfRule>
    <cfRule type="containsText" dxfId="284" priority="517" operator="containsText" text="0800-1100 HRS">
      <formula>NOT(ISERROR(SEARCH(("0800-1100 HRS"),(C21))))</formula>
    </cfRule>
    <cfRule type="containsText" dxfId="283" priority="518" operator="containsText" text="1100-1400 HRS">
      <formula>NOT(ISERROR(SEARCH(("1100-1400 HRS"),(C21))))</formula>
    </cfRule>
  </conditionalFormatting>
  <conditionalFormatting sqref="C32">
    <cfRule type="containsText" dxfId="282" priority="459" operator="containsText" text="1400-1700 HRS">
      <formula>NOT(ISERROR(SEARCH(("1400-1700 HRS"),(C32))))</formula>
    </cfRule>
    <cfRule type="containsText" dxfId="281" priority="460" operator="containsText" text="0800-1100 HRS">
      <formula>NOT(ISERROR(SEARCH(("0800-1100 HRS"),(C32))))</formula>
    </cfRule>
    <cfRule type="containsText" dxfId="280" priority="461" operator="containsText" text="1100-1400 HRS">
      <formula>NOT(ISERROR(SEARCH(("1100-1400 HRS"),(C32))))</formula>
    </cfRule>
    <cfRule type="containsText" dxfId="279" priority="462" operator="containsText" text="1400-1700 HRS">
      <formula>NOT(ISERROR(SEARCH(("1400-1700 HRS"),(C32))))</formula>
    </cfRule>
    <cfRule type="containsText" dxfId="278" priority="463" operator="containsText" text="0800-1100 HRS">
      <formula>NOT(ISERROR(SEARCH(("0800-1100 HRS"),(C32))))</formula>
    </cfRule>
    <cfRule type="containsText" dxfId="277" priority="464" operator="containsText" text="1100-1400 HRS">
      <formula>NOT(ISERROR(SEARCH(("1100-1400 HRS"),(C32))))</formula>
    </cfRule>
  </conditionalFormatting>
  <conditionalFormatting sqref="C32">
    <cfRule type="containsText" dxfId="276" priority="447" operator="containsText" text="1400-1700 HRS">
      <formula>NOT(ISERROR(SEARCH(("1400-1700 HRS"),(C32))))</formula>
    </cfRule>
    <cfRule type="containsText" dxfId="275" priority="448" operator="containsText" text="0800-1100 HRS">
      <formula>NOT(ISERROR(SEARCH(("0800-1100 HRS"),(C32))))</formula>
    </cfRule>
    <cfRule type="containsText" dxfId="274" priority="449" operator="containsText" text="1100-1400 HRS">
      <formula>NOT(ISERROR(SEARCH(("1100-1400 HRS"),(C32))))</formula>
    </cfRule>
  </conditionalFormatting>
  <conditionalFormatting sqref="C47">
    <cfRule type="containsText" dxfId="273" priority="411" operator="containsText" text="1400-1700 HRS">
      <formula>NOT(ISERROR(SEARCH(("1400-1700 HRS"),(C47))))</formula>
    </cfRule>
    <cfRule type="containsText" dxfId="272" priority="412" operator="containsText" text="0800-1100 HRS">
      <formula>NOT(ISERROR(SEARCH(("0800-1100 HRS"),(C47))))</formula>
    </cfRule>
    <cfRule type="containsText" dxfId="271" priority="413" operator="containsText" text="1100-1400 HRS">
      <formula>NOT(ISERROR(SEARCH(("1100-1400 HRS"),(C47))))</formula>
    </cfRule>
  </conditionalFormatting>
  <conditionalFormatting sqref="C56">
    <cfRule type="containsText" dxfId="270" priority="378" operator="containsText" text="1400-1700 HRS">
      <formula>NOT(ISERROR(SEARCH(("1400-1700 HRS"),(C56))))</formula>
    </cfRule>
    <cfRule type="containsText" dxfId="269" priority="379" operator="containsText" text="0800-1100 HRS">
      <formula>NOT(ISERROR(SEARCH(("0800-1100 HRS"),(C56))))</formula>
    </cfRule>
    <cfRule type="containsText" dxfId="268" priority="380" operator="containsText" text="1100-1400 HRS">
      <formula>NOT(ISERROR(SEARCH(("1100-1400 HRS"),(C56))))</formula>
    </cfRule>
  </conditionalFormatting>
  <conditionalFormatting sqref="G157">
    <cfRule type="colorScale" priority="4915">
      <colorScale>
        <cfvo type="min"/>
        <cfvo type="max"/>
        <color rgb="FF57BB8A"/>
        <color rgb="FFFFFFFF"/>
      </colorScale>
    </cfRule>
  </conditionalFormatting>
  <conditionalFormatting sqref="B12:B17">
    <cfRule type="containsText" dxfId="267" priority="239" operator="containsText" text="TUESDAY">
      <formula>NOT(ISERROR(SEARCH(("TUESDAY"),(B12))))</formula>
    </cfRule>
    <cfRule type="containsText" dxfId="266" priority="240" operator="containsText" text="MONDAY">
      <formula>NOT(ISERROR(SEARCH(("MONDAY"),(B12))))</formula>
    </cfRule>
    <cfRule type="containsText" dxfId="265" priority="241" operator="containsText" text="WEDNESDAY">
      <formula>NOT(ISERROR(SEARCH(("WEDNESDAY"),(B12))))</formula>
    </cfRule>
    <cfRule type="containsText" dxfId="264" priority="242" operator="containsText" text="THURSDAY">
      <formula>NOT(ISERROR(SEARCH(("THURSDAY"),(B12))))</formula>
    </cfRule>
    <cfRule type="containsText" dxfId="263" priority="243" operator="containsText" text="FRIDAY">
      <formula>NOT(ISERROR(SEARCH(("FRIDAY"),(B12))))</formula>
    </cfRule>
    <cfRule type="containsText" dxfId="262" priority="244" operator="containsText" text="SATURDAY">
      <formula>NOT(ISERROR(SEARCH(("SATURDAY"),(B12))))</formula>
    </cfRule>
    <cfRule type="containsText" dxfId="261" priority="245" operator="containsText" text="FRIDAY">
      <formula>NOT(ISERROR(SEARCH(("FRIDAY"),(B12))))</formula>
    </cfRule>
    <cfRule type="containsText" dxfId="260" priority="246" operator="containsText" text="SATURDAY">
      <formula>NOT(ISERROR(SEARCH(("SATURDAY"),(B12))))</formula>
    </cfRule>
    <cfRule type="containsText" dxfId="259" priority="247" operator="containsText" text="SUNDAY">
      <formula>NOT(ISERROR(SEARCH(("SUNDAY"),(B12))))</formula>
    </cfRule>
  </conditionalFormatting>
  <conditionalFormatting sqref="C12:C17">
    <cfRule type="containsText" dxfId="258" priority="236" operator="containsText" text="1400-1700 HRS">
      <formula>NOT(ISERROR(SEARCH(("1400-1700 HRS"),(C12))))</formula>
    </cfRule>
    <cfRule type="containsText" dxfId="257" priority="237" operator="containsText" text="0800-1100 HRS">
      <formula>NOT(ISERROR(SEARCH(("0800-1100 HRS"),(C12))))</formula>
    </cfRule>
    <cfRule type="containsText" dxfId="256" priority="238" operator="containsText" text="1100-1400 HRS">
      <formula>NOT(ISERROR(SEARCH(("1100-1400 HRS"),(C12))))</formula>
    </cfRule>
  </conditionalFormatting>
  <conditionalFormatting sqref="B39">
    <cfRule type="containsText" dxfId="255" priority="227" operator="containsText" text="TUESDAY">
      <formula>NOT(ISERROR(SEARCH(("TUESDAY"),(B39))))</formula>
    </cfRule>
    <cfRule type="containsText" dxfId="254" priority="228" operator="containsText" text="MONDAY">
      <formula>NOT(ISERROR(SEARCH(("MONDAY"),(B39))))</formula>
    </cfRule>
    <cfRule type="containsText" dxfId="253" priority="229" operator="containsText" text="WEDNESDAY">
      <formula>NOT(ISERROR(SEARCH(("WEDNESDAY"),(B39))))</formula>
    </cfRule>
    <cfRule type="containsText" dxfId="252" priority="230" operator="containsText" text="THURSDAY">
      <formula>NOT(ISERROR(SEARCH(("THURSDAY"),(B39))))</formula>
    </cfRule>
    <cfRule type="containsText" dxfId="251" priority="231" operator="containsText" text="FRIDAY">
      <formula>NOT(ISERROR(SEARCH(("FRIDAY"),(B39))))</formula>
    </cfRule>
    <cfRule type="containsText" dxfId="250" priority="232" operator="containsText" text="SATURDAY">
      <formula>NOT(ISERROR(SEARCH(("SATURDAY"),(B39))))</formula>
    </cfRule>
    <cfRule type="containsText" dxfId="249" priority="233" operator="containsText" text="FRIDAY">
      <formula>NOT(ISERROR(SEARCH(("FRIDAY"),(B39))))</formula>
    </cfRule>
    <cfRule type="containsText" dxfId="248" priority="234" operator="containsText" text="SATURDAY">
      <formula>NOT(ISERROR(SEARCH(("SATURDAY"),(B39))))</formula>
    </cfRule>
    <cfRule type="containsText" dxfId="247" priority="235" operator="containsText" text="SUNDAY">
      <formula>NOT(ISERROR(SEARCH(("SUNDAY"),(B39))))</formula>
    </cfRule>
  </conditionalFormatting>
  <conditionalFormatting sqref="C39">
    <cfRule type="containsText" dxfId="246" priority="224" operator="containsText" text="1400-1700 HRS">
      <formula>NOT(ISERROR(SEARCH(("1400-1700 HRS"),(C39))))</formula>
    </cfRule>
    <cfRule type="containsText" dxfId="245" priority="225" operator="containsText" text="0800-1100 HRS">
      <formula>NOT(ISERROR(SEARCH(("0800-1100 HRS"),(C39))))</formula>
    </cfRule>
    <cfRule type="containsText" dxfId="244" priority="226" operator="containsText" text="1100-1400 HRS">
      <formula>NOT(ISERROR(SEARCH(("1100-1400 HRS"),(C39))))</formula>
    </cfRule>
  </conditionalFormatting>
  <conditionalFormatting sqref="B66">
    <cfRule type="containsText" dxfId="243" priority="215" operator="containsText" text="TUESDAY">
      <formula>NOT(ISERROR(SEARCH(("TUESDAY"),(B66))))</formula>
    </cfRule>
    <cfRule type="containsText" dxfId="242" priority="216" operator="containsText" text="MONDAY">
      <formula>NOT(ISERROR(SEARCH(("MONDAY"),(B66))))</formula>
    </cfRule>
    <cfRule type="containsText" dxfId="241" priority="217" operator="containsText" text="WEDNESDAY">
      <formula>NOT(ISERROR(SEARCH(("WEDNESDAY"),(B66))))</formula>
    </cfRule>
    <cfRule type="containsText" dxfId="240" priority="218" operator="containsText" text="THURSDAY">
      <formula>NOT(ISERROR(SEARCH(("THURSDAY"),(B66))))</formula>
    </cfRule>
    <cfRule type="containsText" dxfId="239" priority="219" operator="containsText" text="FRIDAY">
      <formula>NOT(ISERROR(SEARCH(("FRIDAY"),(B66))))</formula>
    </cfRule>
    <cfRule type="containsText" dxfId="238" priority="220" operator="containsText" text="SATURDAY">
      <formula>NOT(ISERROR(SEARCH(("SATURDAY"),(B66))))</formula>
    </cfRule>
    <cfRule type="containsText" dxfId="237" priority="221" operator="containsText" text="FRIDAY">
      <formula>NOT(ISERROR(SEARCH(("FRIDAY"),(B66))))</formula>
    </cfRule>
    <cfRule type="containsText" dxfId="236" priority="222" operator="containsText" text="SATURDAY">
      <formula>NOT(ISERROR(SEARCH(("SATURDAY"),(B66))))</formula>
    </cfRule>
    <cfRule type="containsText" dxfId="235" priority="223" operator="containsText" text="SUNDAY">
      <formula>NOT(ISERROR(SEARCH(("SUNDAY"),(B66))))</formula>
    </cfRule>
  </conditionalFormatting>
  <conditionalFormatting sqref="C66">
    <cfRule type="containsText" dxfId="234" priority="212" operator="containsText" text="1400-1700 HRS">
      <formula>NOT(ISERROR(SEARCH(("1400-1700 HRS"),(C66))))</formula>
    </cfRule>
    <cfRule type="containsText" dxfId="233" priority="213" operator="containsText" text="0800-1100 HRS">
      <formula>NOT(ISERROR(SEARCH(("0800-1100 HRS"),(C66))))</formula>
    </cfRule>
    <cfRule type="containsText" dxfId="232" priority="214" operator="containsText" text="1100-1400 HRS">
      <formula>NOT(ISERROR(SEARCH(("1100-1400 HRS"),(C66))))</formula>
    </cfRule>
  </conditionalFormatting>
  <conditionalFormatting sqref="B75">
    <cfRule type="containsText" dxfId="231" priority="203" operator="containsText" text="TUESDAY">
      <formula>NOT(ISERROR(SEARCH(("TUESDAY"),(B75))))</formula>
    </cfRule>
    <cfRule type="containsText" dxfId="230" priority="204" operator="containsText" text="MONDAY">
      <formula>NOT(ISERROR(SEARCH(("MONDAY"),(B75))))</formula>
    </cfRule>
    <cfRule type="containsText" dxfId="229" priority="205" operator="containsText" text="WEDNESDAY">
      <formula>NOT(ISERROR(SEARCH(("WEDNESDAY"),(B75))))</formula>
    </cfRule>
    <cfRule type="containsText" dxfId="228" priority="206" operator="containsText" text="THURSDAY">
      <formula>NOT(ISERROR(SEARCH(("THURSDAY"),(B75))))</formula>
    </cfRule>
    <cfRule type="containsText" dxfId="227" priority="207" operator="containsText" text="FRIDAY">
      <formula>NOT(ISERROR(SEARCH(("FRIDAY"),(B75))))</formula>
    </cfRule>
    <cfRule type="containsText" dxfId="226" priority="208" operator="containsText" text="SATURDAY">
      <formula>NOT(ISERROR(SEARCH(("SATURDAY"),(B75))))</formula>
    </cfRule>
    <cfRule type="containsText" dxfId="225" priority="209" operator="containsText" text="FRIDAY">
      <formula>NOT(ISERROR(SEARCH(("FRIDAY"),(B75))))</formula>
    </cfRule>
    <cfRule type="containsText" dxfId="224" priority="210" operator="containsText" text="SATURDAY">
      <formula>NOT(ISERROR(SEARCH(("SATURDAY"),(B75))))</formula>
    </cfRule>
    <cfRule type="containsText" dxfId="223" priority="211" operator="containsText" text="SUNDAY">
      <formula>NOT(ISERROR(SEARCH(("SUNDAY"),(B75))))</formula>
    </cfRule>
  </conditionalFormatting>
  <conditionalFormatting sqref="C75">
    <cfRule type="containsText" dxfId="222" priority="200" operator="containsText" text="1400-1700 HRS">
      <formula>NOT(ISERROR(SEARCH(("1400-1700 HRS"),(C75))))</formula>
    </cfRule>
    <cfRule type="containsText" dxfId="221" priority="201" operator="containsText" text="0800-1100 HRS">
      <formula>NOT(ISERROR(SEARCH(("0800-1100 HRS"),(C75))))</formula>
    </cfRule>
    <cfRule type="containsText" dxfId="220" priority="202" operator="containsText" text="1100-1400 HRS">
      <formula>NOT(ISERROR(SEARCH(("1100-1400 HRS"),(C75))))</formula>
    </cfRule>
  </conditionalFormatting>
  <conditionalFormatting sqref="B85">
    <cfRule type="containsText" dxfId="219" priority="191" operator="containsText" text="TUESDAY">
      <formula>NOT(ISERROR(SEARCH(("TUESDAY"),(B85))))</formula>
    </cfRule>
    <cfRule type="containsText" dxfId="218" priority="192" operator="containsText" text="MONDAY">
      <formula>NOT(ISERROR(SEARCH(("MONDAY"),(B85))))</formula>
    </cfRule>
    <cfRule type="containsText" dxfId="217" priority="193" operator="containsText" text="WEDNESDAY">
      <formula>NOT(ISERROR(SEARCH(("WEDNESDAY"),(B85))))</formula>
    </cfRule>
    <cfRule type="containsText" dxfId="216" priority="194" operator="containsText" text="THURSDAY">
      <formula>NOT(ISERROR(SEARCH(("THURSDAY"),(B85))))</formula>
    </cfRule>
    <cfRule type="containsText" dxfId="215" priority="195" operator="containsText" text="FRIDAY">
      <formula>NOT(ISERROR(SEARCH(("FRIDAY"),(B85))))</formula>
    </cfRule>
    <cfRule type="containsText" dxfId="214" priority="196" operator="containsText" text="SATURDAY">
      <formula>NOT(ISERROR(SEARCH(("SATURDAY"),(B85))))</formula>
    </cfRule>
    <cfRule type="containsText" dxfId="213" priority="197" operator="containsText" text="FRIDAY">
      <formula>NOT(ISERROR(SEARCH(("FRIDAY"),(B85))))</formula>
    </cfRule>
    <cfRule type="containsText" dxfId="212" priority="198" operator="containsText" text="SATURDAY">
      <formula>NOT(ISERROR(SEARCH(("SATURDAY"),(B85))))</formula>
    </cfRule>
    <cfRule type="containsText" dxfId="211" priority="199" operator="containsText" text="SUNDAY">
      <formula>NOT(ISERROR(SEARCH(("SUNDAY"),(B85))))</formula>
    </cfRule>
  </conditionalFormatting>
  <conditionalFormatting sqref="C85">
    <cfRule type="containsText" dxfId="210" priority="188" operator="containsText" text="1400-1700 HRS">
      <formula>NOT(ISERROR(SEARCH(("1400-1700 HRS"),(C85))))</formula>
    </cfRule>
    <cfRule type="containsText" dxfId="209" priority="189" operator="containsText" text="0800-1100 HRS">
      <formula>NOT(ISERROR(SEARCH(("0800-1100 HRS"),(C85))))</formula>
    </cfRule>
    <cfRule type="containsText" dxfId="208" priority="190" operator="containsText" text="1100-1400 HRS">
      <formula>NOT(ISERROR(SEARCH(("1100-1400 HRS"),(C85))))</formula>
    </cfRule>
  </conditionalFormatting>
  <conditionalFormatting sqref="B110">
    <cfRule type="containsText" dxfId="207" priority="179" operator="containsText" text="TUESDAY">
      <formula>NOT(ISERROR(SEARCH(("TUESDAY"),(B110))))</formula>
    </cfRule>
    <cfRule type="containsText" dxfId="206" priority="180" operator="containsText" text="MONDAY">
      <formula>NOT(ISERROR(SEARCH(("MONDAY"),(B110))))</formula>
    </cfRule>
    <cfRule type="containsText" dxfId="205" priority="181" operator="containsText" text="WEDNESDAY">
      <formula>NOT(ISERROR(SEARCH(("WEDNESDAY"),(B110))))</formula>
    </cfRule>
    <cfRule type="containsText" dxfId="204" priority="182" operator="containsText" text="THURSDAY">
      <formula>NOT(ISERROR(SEARCH(("THURSDAY"),(B110))))</formula>
    </cfRule>
    <cfRule type="containsText" dxfId="203" priority="183" operator="containsText" text="FRIDAY">
      <formula>NOT(ISERROR(SEARCH(("FRIDAY"),(B110))))</formula>
    </cfRule>
    <cfRule type="containsText" dxfId="202" priority="184" operator="containsText" text="SATURDAY">
      <formula>NOT(ISERROR(SEARCH(("SATURDAY"),(B110))))</formula>
    </cfRule>
    <cfRule type="containsText" dxfId="201" priority="185" operator="containsText" text="FRIDAY">
      <formula>NOT(ISERROR(SEARCH(("FRIDAY"),(B110))))</formula>
    </cfRule>
    <cfRule type="containsText" dxfId="200" priority="186" operator="containsText" text="SATURDAY">
      <formula>NOT(ISERROR(SEARCH(("SATURDAY"),(B110))))</formula>
    </cfRule>
    <cfRule type="containsText" dxfId="199" priority="187" operator="containsText" text="SUNDAY">
      <formula>NOT(ISERROR(SEARCH(("SUNDAY"),(B110))))</formula>
    </cfRule>
  </conditionalFormatting>
  <conditionalFormatting sqref="C110">
    <cfRule type="containsText" dxfId="198" priority="176" operator="containsText" text="1400-1700 HRS">
      <formula>NOT(ISERROR(SEARCH(("1400-1700 HRS"),(C110))))</formula>
    </cfRule>
    <cfRule type="containsText" dxfId="197" priority="177" operator="containsText" text="0800-1100 HRS">
      <formula>NOT(ISERROR(SEARCH(("0800-1100 HRS"),(C110))))</formula>
    </cfRule>
    <cfRule type="containsText" dxfId="196" priority="178" operator="containsText" text="1100-1400 HRS">
      <formula>NOT(ISERROR(SEARCH(("1100-1400 HRS"),(C110))))</formula>
    </cfRule>
  </conditionalFormatting>
  <conditionalFormatting sqref="B133">
    <cfRule type="containsText" dxfId="195" priority="167" operator="containsText" text="TUESDAY">
      <formula>NOT(ISERROR(SEARCH(("TUESDAY"),(B133))))</formula>
    </cfRule>
    <cfRule type="containsText" dxfId="194" priority="168" operator="containsText" text="MONDAY">
      <formula>NOT(ISERROR(SEARCH(("MONDAY"),(B133))))</formula>
    </cfRule>
    <cfRule type="containsText" dxfId="193" priority="169" operator="containsText" text="WEDNESDAY">
      <formula>NOT(ISERROR(SEARCH(("WEDNESDAY"),(B133))))</formula>
    </cfRule>
    <cfRule type="containsText" dxfId="192" priority="170" operator="containsText" text="THURSDAY">
      <formula>NOT(ISERROR(SEARCH(("THURSDAY"),(B133))))</formula>
    </cfRule>
    <cfRule type="containsText" dxfId="191" priority="171" operator="containsText" text="FRIDAY">
      <formula>NOT(ISERROR(SEARCH(("FRIDAY"),(B133))))</formula>
    </cfRule>
    <cfRule type="containsText" dxfId="190" priority="172" operator="containsText" text="SATURDAY">
      <formula>NOT(ISERROR(SEARCH(("SATURDAY"),(B133))))</formula>
    </cfRule>
    <cfRule type="containsText" dxfId="189" priority="173" operator="containsText" text="FRIDAY">
      <formula>NOT(ISERROR(SEARCH(("FRIDAY"),(B133))))</formula>
    </cfRule>
    <cfRule type="containsText" dxfId="188" priority="174" operator="containsText" text="SATURDAY">
      <formula>NOT(ISERROR(SEARCH(("SATURDAY"),(B133))))</formula>
    </cfRule>
    <cfRule type="containsText" dxfId="187" priority="175" operator="containsText" text="SUNDAY">
      <formula>NOT(ISERROR(SEARCH(("SUNDAY"),(B133))))</formula>
    </cfRule>
  </conditionalFormatting>
  <conditionalFormatting sqref="C133">
    <cfRule type="containsText" dxfId="186" priority="164" operator="containsText" text="1400-1700 HRS">
      <formula>NOT(ISERROR(SEARCH(("1400-1700 HRS"),(C133))))</formula>
    </cfRule>
    <cfRule type="containsText" dxfId="185" priority="165" operator="containsText" text="0800-1100 HRS">
      <formula>NOT(ISERROR(SEARCH(("0800-1100 HRS"),(C133))))</formula>
    </cfRule>
    <cfRule type="containsText" dxfId="184" priority="166" operator="containsText" text="1100-1400 HRS">
      <formula>NOT(ISERROR(SEARCH(("1100-1400 HRS"),(C133))))</formula>
    </cfRule>
  </conditionalFormatting>
  <conditionalFormatting sqref="B152">
    <cfRule type="containsText" dxfId="183" priority="155" operator="containsText" text="TUESDAY">
      <formula>NOT(ISERROR(SEARCH(("TUESDAY"),(B152))))</formula>
    </cfRule>
    <cfRule type="containsText" dxfId="182" priority="156" operator="containsText" text="MONDAY">
      <formula>NOT(ISERROR(SEARCH(("MONDAY"),(B152))))</formula>
    </cfRule>
    <cfRule type="containsText" dxfId="181" priority="157" operator="containsText" text="WEDNESDAY">
      <formula>NOT(ISERROR(SEARCH(("WEDNESDAY"),(B152))))</formula>
    </cfRule>
    <cfRule type="containsText" dxfId="180" priority="158" operator="containsText" text="THURSDAY">
      <formula>NOT(ISERROR(SEARCH(("THURSDAY"),(B152))))</formula>
    </cfRule>
    <cfRule type="containsText" dxfId="179" priority="159" operator="containsText" text="FRIDAY">
      <formula>NOT(ISERROR(SEARCH(("FRIDAY"),(B152))))</formula>
    </cfRule>
    <cfRule type="containsText" dxfId="178" priority="160" operator="containsText" text="SATURDAY">
      <formula>NOT(ISERROR(SEARCH(("SATURDAY"),(B152))))</formula>
    </cfRule>
    <cfRule type="containsText" dxfId="177" priority="161" operator="containsText" text="FRIDAY">
      <formula>NOT(ISERROR(SEARCH(("FRIDAY"),(B152))))</formula>
    </cfRule>
    <cfRule type="containsText" dxfId="176" priority="162" operator="containsText" text="SATURDAY">
      <formula>NOT(ISERROR(SEARCH(("SATURDAY"),(B152))))</formula>
    </cfRule>
    <cfRule type="containsText" dxfId="175" priority="163" operator="containsText" text="SUNDAY">
      <formula>NOT(ISERROR(SEARCH(("SUNDAY"),(B152))))</formula>
    </cfRule>
  </conditionalFormatting>
  <conditionalFormatting sqref="C152">
    <cfRule type="containsText" dxfId="174" priority="152" operator="containsText" text="1400-1700 HRS">
      <formula>NOT(ISERROR(SEARCH(("1400-1700 HRS"),(C152))))</formula>
    </cfRule>
    <cfRule type="containsText" dxfId="173" priority="153" operator="containsText" text="0800-1100 HRS">
      <formula>NOT(ISERROR(SEARCH(("0800-1100 HRS"),(C152))))</formula>
    </cfRule>
    <cfRule type="containsText" dxfId="172" priority="154" operator="containsText" text="1100-1400 HRS">
      <formula>NOT(ISERROR(SEARCH(("1100-1400 HRS"),(C152))))</formula>
    </cfRule>
  </conditionalFormatting>
  <conditionalFormatting sqref="B160">
    <cfRule type="containsText" dxfId="171" priority="143" operator="containsText" text="TUESDAY">
      <formula>NOT(ISERROR(SEARCH(("TUESDAY"),(B160))))</formula>
    </cfRule>
    <cfRule type="containsText" dxfId="170" priority="144" operator="containsText" text="MONDAY">
      <formula>NOT(ISERROR(SEARCH(("MONDAY"),(B160))))</formula>
    </cfRule>
    <cfRule type="containsText" dxfId="169" priority="145" operator="containsText" text="WEDNESDAY">
      <formula>NOT(ISERROR(SEARCH(("WEDNESDAY"),(B160))))</formula>
    </cfRule>
    <cfRule type="containsText" dxfId="168" priority="146" operator="containsText" text="THURSDAY">
      <formula>NOT(ISERROR(SEARCH(("THURSDAY"),(B160))))</formula>
    </cfRule>
    <cfRule type="containsText" dxfId="167" priority="147" operator="containsText" text="FRIDAY">
      <formula>NOT(ISERROR(SEARCH(("FRIDAY"),(B160))))</formula>
    </cfRule>
    <cfRule type="containsText" dxfId="166" priority="148" operator="containsText" text="SATURDAY">
      <formula>NOT(ISERROR(SEARCH(("SATURDAY"),(B160))))</formula>
    </cfRule>
    <cfRule type="containsText" dxfId="165" priority="149" operator="containsText" text="FRIDAY">
      <formula>NOT(ISERROR(SEARCH(("FRIDAY"),(B160))))</formula>
    </cfRule>
    <cfRule type="containsText" dxfId="164" priority="150" operator="containsText" text="SATURDAY">
      <formula>NOT(ISERROR(SEARCH(("SATURDAY"),(B160))))</formula>
    </cfRule>
    <cfRule type="containsText" dxfId="163" priority="151" operator="containsText" text="SUNDAY">
      <formula>NOT(ISERROR(SEARCH(("SUNDAY"),(B160))))</formula>
    </cfRule>
  </conditionalFormatting>
  <conditionalFormatting sqref="C160">
    <cfRule type="containsText" dxfId="162" priority="140" operator="containsText" text="1400-1700 HRS">
      <formula>NOT(ISERROR(SEARCH(("1400-1700 HRS"),(C160))))</formula>
    </cfRule>
    <cfRule type="containsText" dxfId="161" priority="141" operator="containsText" text="0800-1100 HRS">
      <formula>NOT(ISERROR(SEARCH(("0800-1100 HRS"),(C160))))</formula>
    </cfRule>
    <cfRule type="containsText" dxfId="160" priority="142" operator="containsText" text="1100-1400 HRS">
      <formula>NOT(ISERROR(SEARCH(("1100-1400 HRS"),(C160))))</formula>
    </cfRule>
  </conditionalFormatting>
  <conditionalFormatting sqref="C1:C9 C11">
    <cfRule type="cellIs" dxfId="159" priority="137" operator="equal">
      <formula>"8.00am - 10.00am"</formula>
    </cfRule>
    <cfRule type="cellIs" dxfId="158" priority="138" operator="equal">
      <formula>"11.00am - 1.00pm"</formula>
    </cfRule>
    <cfRule type="cellIs" dxfId="157" priority="139" operator="equal">
      <formula>"2.00pm - 4.00pm"</formula>
    </cfRule>
  </conditionalFormatting>
  <conditionalFormatting sqref="C10">
    <cfRule type="cellIs" dxfId="156" priority="131" operator="equal">
      <formula>"11.00am-1.00pm"</formula>
    </cfRule>
    <cfRule type="cellIs" dxfId="155" priority="132" operator="equal">
      <formula>"2.00pm - 4.00pm"</formula>
    </cfRule>
    <cfRule type="cellIs" dxfId="154" priority="133" operator="equal">
      <formula>"8.00am - 10.00am"</formula>
    </cfRule>
  </conditionalFormatting>
  <conditionalFormatting sqref="B60:B63">
    <cfRule type="containsText" dxfId="153" priority="121" operator="containsText" text="TUESDAY">
      <formula>NOT(ISERROR(SEARCH(("TUESDAY"),(B60))))</formula>
    </cfRule>
    <cfRule type="containsText" dxfId="152" priority="122" operator="containsText" text="MONDAY">
      <formula>NOT(ISERROR(SEARCH(("MONDAY"),(B60))))</formula>
    </cfRule>
    <cfRule type="containsText" dxfId="151" priority="123" operator="containsText" text="WEDNESDAY">
      <formula>NOT(ISERROR(SEARCH(("WEDNESDAY"),(B60))))</formula>
    </cfRule>
    <cfRule type="containsText" dxfId="150" priority="124" operator="containsText" text="THURSDAY">
      <formula>NOT(ISERROR(SEARCH(("THURSDAY"),(B60))))</formula>
    </cfRule>
    <cfRule type="containsText" dxfId="149" priority="125" operator="containsText" text="FRIDAY">
      <formula>NOT(ISERROR(SEARCH(("FRIDAY"),(B60))))</formula>
    </cfRule>
    <cfRule type="containsText" dxfId="148" priority="126" operator="containsText" text="SATURDAY">
      <formula>NOT(ISERROR(SEARCH(("SATURDAY"),(B60))))</formula>
    </cfRule>
    <cfRule type="containsText" dxfId="147" priority="127" operator="containsText" text="FRIDAY">
      <formula>NOT(ISERROR(SEARCH(("FRIDAY"),(B60))))</formula>
    </cfRule>
    <cfRule type="containsText" dxfId="146" priority="128" operator="containsText" text="SATURDAY">
      <formula>NOT(ISERROR(SEARCH(("SATURDAY"),(B60))))</formula>
    </cfRule>
    <cfRule type="containsText" dxfId="145" priority="129" operator="containsText" text="SUNDAY">
      <formula>NOT(ISERROR(SEARCH(("SUNDAY"),(B60))))</formula>
    </cfRule>
  </conditionalFormatting>
  <conditionalFormatting sqref="C60:C63">
    <cfRule type="containsText" dxfId="144" priority="118" operator="containsText" text="1400-1700 HRS">
      <formula>NOT(ISERROR(SEARCH(("1400-1700 HRS"),(C60))))</formula>
    </cfRule>
    <cfRule type="containsText" dxfId="143" priority="119" operator="containsText" text="0800-1100 HRS">
      <formula>NOT(ISERROR(SEARCH(("0800-1100 HRS"),(C60))))</formula>
    </cfRule>
    <cfRule type="containsText" dxfId="142" priority="120" operator="containsText" text="1100-1400 HRS">
      <formula>NOT(ISERROR(SEARCH(("1100-1400 HRS"),(C60))))</formula>
    </cfRule>
  </conditionalFormatting>
  <conditionalFormatting sqref="B104:B107">
    <cfRule type="containsText" dxfId="141" priority="109" operator="containsText" text="TUESDAY">
      <formula>NOT(ISERROR(SEARCH(("TUESDAY"),(B104))))</formula>
    </cfRule>
    <cfRule type="containsText" dxfId="140" priority="110" operator="containsText" text="MONDAY">
      <formula>NOT(ISERROR(SEARCH(("MONDAY"),(B104))))</formula>
    </cfRule>
    <cfRule type="containsText" dxfId="139" priority="111" operator="containsText" text="WEDNESDAY">
      <formula>NOT(ISERROR(SEARCH(("WEDNESDAY"),(B104))))</formula>
    </cfRule>
    <cfRule type="containsText" dxfId="138" priority="112" operator="containsText" text="THURSDAY">
      <formula>NOT(ISERROR(SEARCH(("THURSDAY"),(B104))))</formula>
    </cfRule>
    <cfRule type="containsText" dxfId="137" priority="113" operator="containsText" text="FRIDAY">
      <formula>NOT(ISERROR(SEARCH(("FRIDAY"),(B104))))</formula>
    </cfRule>
    <cfRule type="containsText" dxfId="136" priority="114" operator="containsText" text="SATURDAY">
      <formula>NOT(ISERROR(SEARCH(("SATURDAY"),(B104))))</formula>
    </cfRule>
    <cfRule type="containsText" dxfId="135" priority="115" operator="containsText" text="FRIDAY">
      <formula>NOT(ISERROR(SEARCH(("FRIDAY"),(B104))))</formula>
    </cfRule>
    <cfRule type="containsText" dxfId="134" priority="116" operator="containsText" text="SATURDAY">
      <formula>NOT(ISERROR(SEARCH(("SATURDAY"),(B104))))</formula>
    </cfRule>
    <cfRule type="containsText" dxfId="133" priority="117" operator="containsText" text="SUNDAY">
      <formula>NOT(ISERROR(SEARCH(("SUNDAY"),(B104))))</formula>
    </cfRule>
  </conditionalFormatting>
  <conditionalFormatting sqref="C104:C107">
    <cfRule type="containsText" dxfId="132" priority="106" operator="containsText" text="1400-1700 HRS">
      <formula>NOT(ISERROR(SEARCH(("1400-1700 HRS"),(C104))))</formula>
    </cfRule>
    <cfRule type="containsText" dxfId="131" priority="107" operator="containsText" text="0800-1100 HRS">
      <formula>NOT(ISERROR(SEARCH(("0800-1100 HRS"),(C104))))</formula>
    </cfRule>
    <cfRule type="containsText" dxfId="130" priority="108" operator="containsText" text="1100-1400 HRS">
      <formula>NOT(ISERROR(SEARCH(("1100-1400 HRS"),(C104))))</formula>
    </cfRule>
  </conditionalFormatting>
  <conditionalFormatting sqref="B33:B36">
    <cfRule type="containsText" dxfId="129" priority="97" operator="containsText" text="TUESDAY">
      <formula>NOT(ISERROR(SEARCH(("TUESDAY"),(B33))))</formula>
    </cfRule>
    <cfRule type="containsText" dxfId="128" priority="98" operator="containsText" text="MONDAY">
      <formula>NOT(ISERROR(SEARCH(("MONDAY"),(B33))))</formula>
    </cfRule>
    <cfRule type="containsText" dxfId="127" priority="99" operator="containsText" text="WEDNESDAY">
      <formula>NOT(ISERROR(SEARCH(("WEDNESDAY"),(B33))))</formula>
    </cfRule>
    <cfRule type="containsText" dxfId="126" priority="100" operator="containsText" text="THURSDAY">
      <formula>NOT(ISERROR(SEARCH(("THURSDAY"),(B33))))</formula>
    </cfRule>
    <cfRule type="containsText" dxfId="125" priority="101" operator="containsText" text="FRIDAY">
      <formula>NOT(ISERROR(SEARCH(("FRIDAY"),(B33))))</formula>
    </cfRule>
    <cfRule type="containsText" dxfId="124" priority="102" operator="containsText" text="SATURDAY">
      <formula>NOT(ISERROR(SEARCH(("SATURDAY"),(B33))))</formula>
    </cfRule>
    <cfRule type="containsText" dxfId="123" priority="103" operator="containsText" text="FRIDAY">
      <formula>NOT(ISERROR(SEARCH(("FRIDAY"),(B33))))</formula>
    </cfRule>
    <cfRule type="containsText" dxfId="122" priority="104" operator="containsText" text="SATURDAY">
      <formula>NOT(ISERROR(SEARCH(("SATURDAY"),(B33))))</formula>
    </cfRule>
    <cfRule type="containsText" dxfId="121" priority="105" operator="containsText" text="SUNDAY">
      <formula>NOT(ISERROR(SEARCH(("SUNDAY"),(B33))))</formula>
    </cfRule>
  </conditionalFormatting>
  <conditionalFormatting sqref="C33:C36">
    <cfRule type="containsText" dxfId="120" priority="94" operator="containsText" text="1400-1700 HRS">
      <formula>NOT(ISERROR(SEARCH(("1400-1700 HRS"),(C33))))</formula>
    </cfRule>
    <cfRule type="containsText" dxfId="119" priority="95" operator="containsText" text="0800-1100 HRS">
      <formula>NOT(ISERROR(SEARCH(("0800-1100 HRS"),(C33))))</formula>
    </cfRule>
    <cfRule type="containsText" dxfId="118" priority="96" operator="containsText" text="1100-1400 HRS">
      <formula>NOT(ISERROR(SEARCH(("1100-1400 HRS"),(C33))))</formula>
    </cfRule>
  </conditionalFormatting>
  <conditionalFormatting sqref="B167">
    <cfRule type="containsText" dxfId="117" priority="85" operator="containsText" text="TUESDAY">
      <formula>NOT(ISERROR(SEARCH(("TUESDAY"),(B167))))</formula>
    </cfRule>
    <cfRule type="containsText" dxfId="116" priority="86" operator="containsText" text="MONDAY">
      <formula>NOT(ISERROR(SEARCH(("MONDAY"),(B167))))</formula>
    </cfRule>
    <cfRule type="containsText" dxfId="115" priority="87" operator="containsText" text="WEDNESDAY">
      <formula>NOT(ISERROR(SEARCH(("WEDNESDAY"),(B167))))</formula>
    </cfRule>
    <cfRule type="containsText" dxfId="114" priority="88" operator="containsText" text="THURSDAY">
      <formula>NOT(ISERROR(SEARCH(("THURSDAY"),(B167))))</formula>
    </cfRule>
    <cfRule type="containsText" dxfId="113" priority="89" operator="containsText" text="FRIDAY">
      <formula>NOT(ISERROR(SEARCH(("FRIDAY"),(B167))))</formula>
    </cfRule>
    <cfRule type="containsText" dxfId="112" priority="90" operator="containsText" text="SATURDAY">
      <formula>NOT(ISERROR(SEARCH(("SATURDAY"),(B167))))</formula>
    </cfRule>
    <cfRule type="containsText" dxfId="111" priority="91" operator="containsText" text="FRIDAY">
      <formula>NOT(ISERROR(SEARCH(("FRIDAY"),(B167))))</formula>
    </cfRule>
    <cfRule type="containsText" dxfId="110" priority="92" operator="containsText" text="SATURDAY">
      <formula>NOT(ISERROR(SEARCH(("SATURDAY"),(B167))))</formula>
    </cfRule>
    <cfRule type="containsText" dxfId="109" priority="93" operator="containsText" text="SUNDAY">
      <formula>NOT(ISERROR(SEARCH(("SUNDAY"),(B167))))</formula>
    </cfRule>
  </conditionalFormatting>
  <conditionalFormatting sqref="C167">
    <cfRule type="containsText" dxfId="108" priority="82" operator="containsText" text="1400-1700 HRS">
      <formula>NOT(ISERROR(SEARCH(("1400-1700 HRS"),(C167))))</formula>
    </cfRule>
    <cfRule type="containsText" dxfId="107" priority="83" operator="containsText" text="0800-1100 HRS">
      <formula>NOT(ISERROR(SEARCH(("0800-1100 HRS"),(C167))))</formula>
    </cfRule>
    <cfRule type="containsText" dxfId="106" priority="84" operator="containsText" text="1100-1400 HRS">
      <formula>NOT(ISERROR(SEARCH(("1100-1400 HRS"),(C167))))</formula>
    </cfRule>
  </conditionalFormatting>
  <conditionalFormatting sqref="B128:B132">
    <cfRule type="containsText" dxfId="105" priority="71" operator="containsText" text="TUESDAY">
      <formula>NOT(ISERROR(SEARCH(("TUESDAY"),(B128))))</formula>
    </cfRule>
    <cfRule type="containsText" dxfId="104" priority="72" operator="containsText" text="MONDAY">
      <formula>NOT(ISERROR(SEARCH(("MONDAY"),(B128))))</formula>
    </cfRule>
    <cfRule type="containsText" dxfId="103" priority="73" operator="containsText" text="WEDNESDAY">
      <formula>NOT(ISERROR(SEARCH(("WEDNESDAY"),(B128))))</formula>
    </cfRule>
    <cfRule type="containsText" dxfId="102" priority="74" operator="containsText" text="THURSDAY">
      <formula>NOT(ISERROR(SEARCH(("THURSDAY"),(B128))))</formula>
    </cfRule>
    <cfRule type="containsText" dxfId="101" priority="75" operator="containsText" text="FRIDAY">
      <formula>NOT(ISERROR(SEARCH(("FRIDAY"),(B128))))</formula>
    </cfRule>
    <cfRule type="containsText" dxfId="100" priority="76" operator="containsText" text="SATURDAY">
      <formula>NOT(ISERROR(SEARCH(("SATURDAY"),(B128))))</formula>
    </cfRule>
    <cfRule type="containsText" dxfId="99" priority="77" operator="containsText" text="THURSDAY">
      <formula>NOT(ISERROR(SEARCH(("THURSDAY"),(B128))))</formula>
    </cfRule>
    <cfRule type="containsText" dxfId="98" priority="78" operator="containsText" text="FRIDAY">
      <formula>NOT(ISERROR(SEARCH(("FRIDAY"),(B128))))</formula>
    </cfRule>
    <cfRule type="containsText" dxfId="97" priority="79" operator="containsText" text="SATURDAY">
      <formula>NOT(ISERROR(SEARCH(("SATURDAY"),(B128))))</formula>
    </cfRule>
    <cfRule type="containsText" dxfId="96" priority="80" operator="containsText" text="THURSDAY">
      <formula>NOT(ISERROR(SEARCH(("THURSDAY"),(B128))))</formula>
    </cfRule>
    <cfRule type="containsText" dxfId="95" priority="81" operator="containsText" text="SUNDAY">
      <formula>NOT(ISERROR(SEARCH(("SUNDAY"),(B128))))</formula>
    </cfRule>
  </conditionalFormatting>
  <conditionalFormatting sqref="B127">
    <cfRule type="containsText" dxfId="94" priority="58" operator="containsText" text="TUESDAY">
      <formula>NOT(ISERROR(SEARCH(("TUESDAY"),(B127))))</formula>
    </cfRule>
    <cfRule type="containsText" dxfId="93" priority="59" operator="containsText" text="MONDAY">
      <formula>NOT(ISERROR(SEARCH(("MONDAY"),(B127))))</formula>
    </cfRule>
    <cfRule type="containsText" dxfId="92" priority="60" operator="containsText" text="WEDNESDAY">
      <formula>NOT(ISERROR(SEARCH(("WEDNESDAY"),(B127))))</formula>
    </cfRule>
    <cfRule type="containsText" dxfId="91" priority="61" operator="containsText" text="THURSDAY">
      <formula>NOT(ISERROR(SEARCH(("THURSDAY"),(B127))))</formula>
    </cfRule>
    <cfRule type="containsText" dxfId="90" priority="62" operator="containsText" text="FRIDAY">
      <formula>NOT(ISERROR(SEARCH(("FRIDAY"),(B127))))</formula>
    </cfRule>
    <cfRule type="containsText" dxfId="89" priority="63" operator="containsText" text="SATURDAY">
      <formula>NOT(ISERROR(SEARCH(("SATURDAY"),(B127))))</formula>
    </cfRule>
    <cfRule type="containsText" dxfId="88" priority="64" operator="containsText" text="FRIDAY">
      <formula>NOT(ISERROR(SEARCH(("FRIDAY"),(B127))))</formula>
    </cfRule>
    <cfRule type="containsText" dxfId="87" priority="65" operator="containsText" text="SATURDAY">
      <formula>NOT(ISERROR(SEARCH(("SATURDAY"),(B127))))</formula>
    </cfRule>
    <cfRule type="containsText" dxfId="86" priority="66" operator="containsText" text="SUNDAY">
      <formula>NOT(ISERROR(SEARCH(("SUNDAY"),(B127))))</formula>
    </cfRule>
  </conditionalFormatting>
  <conditionalFormatting sqref="B67:B68">
    <cfRule type="containsText" dxfId="85" priority="44" operator="containsText" text="TUESDAY">
      <formula>NOT(ISERROR(SEARCH(("TUESDAY"),(B67))))</formula>
    </cfRule>
    <cfRule type="containsText" dxfId="84" priority="45" operator="containsText" text="MONDAY">
      <formula>NOT(ISERROR(SEARCH(("MONDAY"),(B67))))</formula>
    </cfRule>
    <cfRule type="containsText" dxfId="83" priority="46" operator="containsText" text="WEDNESDAY">
      <formula>NOT(ISERROR(SEARCH(("WEDNESDAY"),(B67))))</formula>
    </cfRule>
    <cfRule type="containsText" dxfId="82" priority="47" operator="containsText" text="THURSDAY">
      <formula>NOT(ISERROR(SEARCH(("THURSDAY"),(B67))))</formula>
    </cfRule>
    <cfRule type="containsText" dxfId="81" priority="48" operator="containsText" text="FRIDAY">
      <formula>NOT(ISERROR(SEARCH(("FRIDAY"),(B67))))</formula>
    </cfRule>
    <cfRule type="containsText" dxfId="80" priority="49" operator="containsText" text="SATURDAY">
      <formula>NOT(ISERROR(SEARCH(("SATURDAY"),(B67))))</formula>
    </cfRule>
    <cfRule type="containsText" dxfId="79" priority="50" operator="containsText" text="THURSDAY">
      <formula>NOT(ISERROR(SEARCH(("THURSDAY"),(B67))))</formula>
    </cfRule>
    <cfRule type="containsText" dxfId="78" priority="51" operator="containsText" text="FRIDAY">
      <formula>NOT(ISERROR(SEARCH(("FRIDAY"),(B67))))</formula>
    </cfRule>
    <cfRule type="containsText" dxfId="77" priority="52" operator="containsText" text="SATURDAY">
      <formula>NOT(ISERROR(SEARCH(("SATURDAY"),(B67))))</formula>
    </cfRule>
    <cfRule type="containsText" dxfId="76" priority="53" operator="containsText" text="THURSDAY">
      <formula>NOT(ISERROR(SEARCH(("THURSDAY"),(B67))))</formula>
    </cfRule>
    <cfRule type="containsText" dxfId="75" priority="54" operator="containsText" text="SUNDAY">
      <formula>NOT(ISERROR(SEARCH(("SUNDAY"),(B67))))</formula>
    </cfRule>
  </conditionalFormatting>
  <conditionalFormatting sqref="C67:C68">
    <cfRule type="containsText" dxfId="74" priority="41" operator="containsText" text="1400-1700 HRS">
      <formula>NOT(ISERROR(SEARCH(("1400-1700 HRS"),(C67))))</formula>
    </cfRule>
    <cfRule type="containsText" dxfId="73" priority="42" operator="containsText" text="0800-1100 HRS">
      <formula>NOT(ISERROR(SEARCH(("0800-1100 HRS"),(C67))))</formula>
    </cfRule>
    <cfRule type="containsText" dxfId="72" priority="43" operator="containsText" text="1100-1400 HRS">
      <formula>NOT(ISERROR(SEARCH(("1100-1400 HRS"),(C67))))</formula>
    </cfRule>
  </conditionalFormatting>
  <conditionalFormatting sqref="B172">
    <cfRule type="containsText" dxfId="71" priority="31" operator="containsText" text="TUESDAY">
      <formula>NOT(ISERROR(SEARCH(("TUESDAY"),(B172))))</formula>
    </cfRule>
    <cfRule type="containsText" dxfId="70" priority="32" operator="containsText" text="MONDAY">
      <formula>NOT(ISERROR(SEARCH(("MONDAY"),(B172))))</formula>
    </cfRule>
    <cfRule type="containsText" dxfId="69" priority="33" operator="containsText" text="WEDNESDAY">
      <formula>NOT(ISERROR(SEARCH(("WEDNESDAY"),(B172))))</formula>
    </cfRule>
    <cfRule type="containsText" dxfId="68" priority="34" operator="containsText" text="THURSDAY">
      <formula>NOT(ISERROR(SEARCH(("THURSDAY"),(B172))))</formula>
    </cfRule>
    <cfRule type="containsText" dxfId="67" priority="35" operator="containsText" text="FRIDAY">
      <formula>NOT(ISERROR(SEARCH(("FRIDAY"),(B172))))</formula>
    </cfRule>
    <cfRule type="containsText" dxfId="66" priority="36" operator="containsText" text="SATURDAY">
      <formula>NOT(ISERROR(SEARCH(("SATURDAY"),(B172))))</formula>
    </cfRule>
    <cfRule type="containsText" dxfId="65" priority="37" operator="containsText" text="FRIDAY">
      <formula>NOT(ISERROR(SEARCH(("FRIDAY"),(B172))))</formula>
    </cfRule>
    <cfRule type="containsText" dxfId="64" priority="38" operator="containsText" text="SATURDAY">
      <formula>NOT(ISERROR(SEARCH(("SATURDAY"),(B172))))</formula>
    </cfRule>
    <cfRule type="containsText" dxfId="63" priority="39" operator="containsText" text="SUNDAY">
      <formula>NOT(ISERROR(SEARCH(("SUNDAY"),(B172))))</formula>
    </cfRule>
  </conditionalFormatting>
  <conditionalFormatting sqref="C172">
    <cfRule type="containsText" dxfId="62" priority="28" operator="containsText" text="1400-1700 HRS">
      <formula>NOT(ISERROR(SEARCH(("1400-1700 HRS"),(C172))))</formula>
    </cfRule>
    <cfRule type="containsText" dxfId="61" priority="29" operator="containsText" text="0800-1100 HRS">
      <formula>NOT(ISERROR(SEARCH(("0800-1100 HRS"),(C172))))</formula>
    </cfRule>
    <cfRule type="containsText" dxfId="60" priority="30" operator="containsText" text="1100-1400 HRS">
      <formula>NOT(ISERROR(SEARCH(("1100-1400 HRS"),(C172))))</formula>
    </cfRule>
  </conditionalFormatting>
  <conditionalFormatting sqref="B83">
    <cfRule type="containsText" dxfId="59" priority="19" operator="containsText" text="TUESDAY">
      <formula>NOT(ISERROR(SEARCH(("TUESDAY"),(B83))))</formula>
    </cfRule>
    <cfRule type="containsText" dxfId="58" priority="20" operator="containsText" text="MONDAY">
      <formula>NOT(ISERROR(SEARCH(("MONDAY"),(B83))))</formula>
    </cfRule>
    <cfRule type="containsText" dxfId="57" priority="21" operator="containsText" text="WEDNESDAY">
      <formula>NOT(ISERROR(SEARCH(("WEDNESDAY"),(B83))))</formula>
    </cfRule>
    <cfRule type="containsText" dxfId="56" priority="22" operator="containsText" text="THURSDAY">
      <formula>NOT(ISERROR(SEARCH(("THURSDAY"),(B83))))</formula>
    </cfRule>
    <cfRule type="containsText" dxfId="55" priority="23" operator="containsText" text="FRIDAY">
      <formula>NOT(ISERROR(SEARCH(("FRIDAY"),(B83))))</formula>
    </cfRule>
    <cfRule type="containsText" dxfId="54" priority="24" operator="containsText" text="SATURDAY">
      <formula>NOT(ISERROR(SEARCH(("SATURDAY"),(B83))))</formula>
    </cfRule>
    <cfRule type="containsText" dxfId="53" priority="25" operator="containsText" text="FRIDAY">
      <formula>NOT(ISERROR(SEARCH(("FRIDAY"),(B83))))</formula>
    </cfRule>
    <cfRule type="containsText" dxfId="52" priority="26" operator="containsText" text="SATURDAY">
      <formula>NOT(ISERROR(SEARCH(("SATURDAY"),(B83))))</formula>
    </cfRule>
    <cfRule type="containsText" dxfId="51" priority="27" operator="containsText" text="SUNDAY">
      <formula>NOT(ISERROR(SEARCH(("SUNDAY"),(B83))))</formula>
    </cfRule>
  </conditionalFormatting>
  <conditionalFormatting sqref="C83">
    <cfRule type="containsText" dxfId="50" priority="16" operator="containsText" text="1400-1700 HRS">
      <formula>NOT(ISERROR(SEARCH(("1400-1700 HRS"),(C83))))</formula>
    </cfRule>
    <cfRule type="containsText" dxfId="49" priority="17" operator="containsText" text="0800-1100 HRS">
      <formula>NOT(ISERROR(SEARCH(("0800-1100 HRS"),(C83))))</formula>
    </cfRule>
    <cfRule type="containsText" dxfId="48" priority="18" operator="containsText" text="1100-1400 HRS">
      <formula>NOT(ISERROR(SEARCH(("1100-1400 HRS"),(C83))))</formula>
    </cfRule>
  </conditionalFormatting>
  <conditionalFormatting sqref="B61">
    <cfRule type="containsText" dxfId="47" priority="5" operator="containsText" text="TUESDAY">
      <formula>NOT(ISERROR(SEARCH(("TUESDAY"),(B61))))</formula>
    </cfRule>
    <cfRule type="containsText" dxfId="46" priority="6" operator="containsText" text="MONDAY">
      <formula>NOT(ISERROR(SEARCH(("MONDAY"),(B61))))</formula>
    </cfRule>
    <cfRule type="containsText" dxfId="45" priority="7" operator="containsText" text="WEDNESDAY">
      <formula>NOT(ISERROR(SEARCH(("WEDNESDAY"),(B61))))</formula>
    </cfRule>
    <cfRule type="containsText" dxfId="44" priority="8" operator="containsText" text="THURSDAY">
      <formula>NOT(ISERROR(SEARCH(("THURSDAY"),(B61))))</formula>
    </cfRule>
    <cfRule type="containsText" dxfId="43" priority="9" operator="containsText" text="FRIDAY">
      <formula>NOT(ISERROR(SEARCH(("FRIDAY"),(B61))))</formula>
    </cfRule>
    <cfRule type="containsText" dxfId="42" priority="10" operator="containsText" text="SATURDAY">
      <formula>NOT(ISERROR(SEARCH(("SATURDAY"),(B61))))</formula>
    </cfRule>
    <cfRule type="containsText" dxfId="41" priority="11" operator="containsText" text="THURSDAY">
      <formula>NOT(ISERROR(SEARCH(("THURSDAY"),(B61))))</formula>
    </cfRule>
    <cfRule type="containsText" dxfId="40" priority="12" operator="containsText" text="FRIDAY">
      <formula>NOT(ISERROR(SEARCH(("FRIDAY"),(B61))))</formula>
    </cfRule>
    <cfRule type="containsText" dxfId="39" priority="13" operator="containsText" text="SATURDAY">
      <formula>NOT(ISERROR(SEARCH(("SATURDAY"),(B61))))</formula>
    </cfRule>
    <cfRule type="containsText" dxfId="38" priority="14" operator="containsText" text="THURSDAY">
      <formula>NOT(ISERROR(SEARCH(("THURSDAY"),(B61))))</formula>
    </cfRule>
    <cfRule type="containsText" dxfId="37" priority="15" operator="containsText" text="SUNDAY">
      <formula>NOT(ISERROR(SEARCH(("SUNDAY"),(B61))))</formula>
    </cfRule>
  </conditionalFormatting>
  <conditionalFormatting sqref="C61">
    <cfRule type="containsText" dxfId="36" priority="2" operator="containsText" text="1400-1700 HRS">
      <formula>NOT(ISERROR(SEARCH(("1400-1700 HRS"),(C61))))</formula>
    </cfRule>
    <cfRule type="containsText" dxfId="35" priority="3" operator="containsText" text="0800-1100 HRS">
      <formula>NOT(ISERROR(SEARCH(("0800-1100 HRS"),(C61))))</formula>
    </cfRule>
    <cfRule type="containsText" dxfId="34" priority="4" operator="containsText" text="1100-1400 HRS">
      <formula>NOT(ISERROR(SEARCH(("1100-1400 HRS"),(C61))))</formula>
    </cfRule>
  </conditionalFormatting>
  <conditionalFormatting sqref="C10">
    <cfRule type="cellIs" dxfId="33" priority="4939" operator="equal">
      <formula>$C$29</formula>
    </cfRule>
    <cfRule type="cellIs" dxfId="32" priority="4940" operator="equal">
      <formula>$C$43</formula>
    </cfRule>
    <cfRule type="cellIs" dxfId="31" priority="4941" operator="equal">
      <formula>#REF!</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outlinePr summaryBelow="0" summaryRight="0"/>
  </sheetPr>
  <dimension ref="A1:GY1730"/>
  <sheetViews>
    <sheetView showGridLines="0" workbookViewId="0"/>
  </sheetViews>
  <sheetFormatPr defaultColWidth="12.59765625" defaultRowHeight="15" customHeight="1"/>
  <cols>
    <col min="1" max="1" width="36.59765625" customWidth="1"/>
    <col min="3" max="207" width="0.3984375" customWidth="1"/>
  </cols>
  <sheetData>
    <row r="1" spans="1:207" ht="1.5" customHeight="1">
      <c r="A1" s="104"/>
      <c r="B1" s="99" t="s">
        <v>1077</v>
      </c>
      <c r="C1" s="101" t="s">
        <v>1079</v>
      </c>
      <c r="D1" s="100"/>
      <c r="E1" s="100"/>
      <c r="F1" s="102"/>
      <c r="FM1" s="33"/>
      <c r="FN1" s="32"/>
      <c r="FO1" s="33"/>
      <c r="FP1" s="33"/>
      <c r="FQ1" s="33"/>
      <c r="FR1" s="33"/>
      <c r="FS1" s="33"/>
      <c r="FT1" s="33"/>
      <c r="FU1" s="33"/>
      <c r="FV1" s="33"/>
      <c r="FW1" s="33"/>
      <c r="FX1" s="33"/>
      <c r="FY1" s="33"/>
      <c r="FZ1" s="33"/>
      <c r="GA1" s="33"/>
      <c r="GB1" s="33"/>
      <c r="GC1" s="33"/>
      <c r="GD1" s="33"/>
      <c r="GE1" s="33"/>
      <c r="GF1" s="33"/>
      <c r="GG1" s="7"/>
      <c r="GH1" s="7"/>
      <c r="GI1" s="7"/>
      <c r="GJ1" s="7"/>
      <c r="GK1" s="7"/>
      <c r="GL1" s="7"/>
      <c r="GM1" s="7"/>
      <c r="GN1" s="7"/>
      <c r="GO1" s="7"/>
      <c r="GP1" s="7"/>
      <c r="GQ1" s="7"/>
      <c r="GR1" s="7"/>
      <c r="GS1" s="7"/>
      <c r="GT1" s="7"/>
      <c r="GU1" s="7"/>
      <c r="GV1" s="7"/>
      <c r="GW1" s="7"/>
      <c r="GX1" s="7"/>
      <c r="GY1" s="7"/>
    </row>
    <row r="2" spans="1:207" ht="1.5" customHeight="1">
      <c r="A2" s="103"/>
      <c r="B2" s="104">
        <v>6</v>
      </c>
      <c r="C2" s="104">
        <v>7</v>
      </c>
      <c r="D2" s="100"/>
      <c r="E2" s="100"/>
      <c r="F2" s="117" t="s">
        <v>1077</v>
      </c>
      <c r="FM2" s="33"/>
      <c r="FN2" s="34"/>
      <c r="FO2" s="33"/>
      <c r="FP2" s="33"/>
      <c r="FQ2" s="33"/>
      <c r="FR2" s="33"/>
      <c r="FS2" s="33"/>
      <c r="FT2" s="33"/>
      <c r="FU2" s="33"/>
      <c r="FV2" s="33"/>
      <c r="FW2" s="33"/>
      <c r="FX2" s="33"/>
      <c r="FY2" s="33"/>
      <c r="FZ2" s="33"/>
      <c r="GA2" s="33"/>
      <c r="GB2" s="33"/>
      <c r="GC2" s="33"/>
      <c r="GD2" s="33"/>
      <c r="GE2" s="33"/>
      <c r="GF2" s="33"/>
      <c r="GG2" s="7"/>
      <c r="GH2" s="7"/>
      <c r="GI2" s="7"/>
      <c r="GJ2" s="7"/>
      <c r="GK2" s="7"/>
      <c r="GL2" s="7"/>
      <c r="GM2" s="7"/>
      <c r="GN2" s="7"/>
      <c r="GO2" s="7"/>
      <c r="GP2" s="7"/>
      <c r="GQ2" s="7"/>
      <c r="GR2" s="7"/>
      <c r="GS2" s="7"/>
      <c r="GT2" s="7"/>
      <c r="GU2" s="7"/>
      <c r="GV2" s="7"/>
      <c r="GW2" s="7"/>
      <c r="GX2" s="7"/>
      <c r="GY2" s="7"/>
    </row>
    <row r="3" spans="1:207" ht="13.8">
      <c r="A3" s="99" t="s">
        <v>0</v>
      </c>
      <c r="B3" s="104" t="s">
        <v>1678</v>
      </c>
      <c r="C3" s="104" t="s">
        <v>1679</v>
      </c>
      <c r="D3" s="105" t="s">
        <v>1677</v>
      </c>
      <c r="E3" s="105" t="s">
        <v>1678</v>
      </c>
      <c r="F3" s="117" t="s">
        <v>1079</v>
      </c>
      <c r="FM3" s="33"/>
      <c r="FN3" s="35"/>
      <c r="FO3" s="33"/>
      <c r="FP3" s="33"/>
      <c r="FQ3" s="33"/>
      <c r="FR3" s="33"/>
      <c r="FS3" s="33"/>
      <c r="FT3" s="33"/>
      <c r="FU3" s="33"/>
      <c r="FV3" s="33"/>
      <c r="FW3" s="33"/>
      <c r="FX3" s="33"/>
      <c r="FY3" s="33"/>
      <c r="FZ3" s="33"/>
      <c r="GA3" s="33"/>
      <c r="GB3" s="33"/>
      <c r="GC3" s="33"/>
      <c r="GD3" s="33"/>
      <c r="GE3" s="33"/>
      <c r="GF3" s="33"/>
      <c r="GG3" s="7"/>
      <c r="GH3" s="7"/>
      <c r="GI3" s="7"/>
      <c r="GJ3" s="7"/>
      <c r="GK3" s="7"/>
      <c r="GL3" s="7"/>
      <c r="GM3" s="7"/>
      <c r="GN3" s="7"/>
      <c r="GO3" s="7"/>
      <c r="GP3" s="7"/>
      <c r="GQ3" s="7"/>
      <c r="GR3" s="7"/>
      <c r="GS3" s="7"/>
      <c r="GT3" s="7"/>
      <c r="GU3" s="7"/>
      <c r="GV3" s="7"/>
      <c r="GW3" s="7"/>
      <c r="GX3" s="7"/>
      <c r="GY3" s="7"/>
    </row>
    <row r="4" spans="1:207" ht="13.8" hidden="1">
      <c r="A4" s="104" t="s">
        <v>51</v>
      </c>
      <c r="B4" s="104"/>
      <c r="C4" s="100"/>
      <c r="D4" s="100"/>
      <c r="E4" s="100"/>
      <c r="F4" s="102"/>
      <c r="FM4" s="33"/>
      <c r="FN4" s="34"/>
      <c r="FO4" s="33"/>
      <c r="FP4" s="33"/>
      <c r="FQ4" s="33"/>
      <c r="FR4" s="33"/>
      <c r="FS4" s="33"/>
      <c r="FT4" s="33"/>
      <c r="FU4" s="33"/>
      <c r="FV4" s="33"/>
      <c r="FW4" s="33"/>
      <c r="FX4" s="33"/>
      <c r="FY4" s="33"/>
      <c r="FZ4" s="33"/>
      <c r="GA4" s="33"/>
      <c r="GB4" s="33"/>
      <c r="GC4" s="33"/>
      <c r="GD4" s="33"/>
      <c r="GE4" s="33"/>
      <c r="GF4" s="33"/>
      <c r="GG4" s="7"/>
      <c r="GH4" s="7"/>
      <c r="GI4" s="7"/>
      <c r="GJ4" s="7"/>
      <c r="GK4" s="7"/>
      <c r="GL4" s="7"/>
      <c r="GM4" s="7"/>
      <c r="GN4" s="7"/>
      <c r="GO4" s="7"/>
      <c r="GP4" s="7"/>
      <c r="GQ4" s="7"/>
      <c r="GR4" s="7"/>
      <c r="GS4" s="7"/>
      <c r="GT4" s="7"/>
      <c r="GU4" s="7"/>
      <c r="GV4" s="7"/>
      <c r="GW4" s="7"/>
      <c r="GX4" s="7"/>
      <c r="GY4" s="7"/>
    </row>
    <row r="5" spans="1:207" ht="13.8" hidden="1">
      <c r="A5" s="106" t="s">
        <v>52</v>
      </c>
      <c r="B5" s="103"/>
      <c r="C5" s="98"/>
      <c r="D5" s="98"/>
      <c r="E5" s="98"/>
      <c r="F5" s="118"/>
      <c r="FM5" s="33"/>
      <c r="FN5" s="34"/>
      <c r="FO5" s="33"/>
      <c r="FP5" s="33"/>
      <c r="FQ5" s="33"/>
      <c r="FR5" s="33"/>
      <c r="FS5" s="33"/>
      <c r="FT5" s="33"/>
      <c r="FU5" s="33"/>
      <c r="FV5" s="33"/>
      <c r="FW5" s="33"/>
      <c r="FX5" s="33"/>
      <c r="FY5" s="33"/>
      <c r="FZ5" s="33"/>
      <c r="GA5" s="33"/>
      <c r="GB5" s="33"/>
      <c r="GC5" s="33"/>
      <c r="GD5" s="33"/>
      <c r="GE5" s="33"/>
      <c r="GF5" s="33"/>
      <c r="GG5" s="7"/>
      <c r="GH5" s="7"/>
      <c r="GI5" s="7"/>
      <c r="GJ5" s="7"/>
      <c r="GK5" s="7"/>
      <c r="GL5" s="7"/>
      <c r="GM5" s="7"/>
      <c r="GN5" s="7"/>
      <c r="GO5" s="7"/>
      <c r="GP5" s="7"/>
      <c r="GQ5" s="7"/>
      <c r="GR5" s="7"/>
      <c r="GS5" s="7"/>
      <c r="GT5" s="7"/>
      <c r="GU5" s="7"/>
      <c r="GV5" s="7"/>
      <c r="GW5" s="7"/>
      <c r="GX5" s="7"/>
      <c r="GY5" s="7"/>
    </row>
    <row r="6" spans="1:207" ht="13.8" hidden="1">
      <c r="A6" s="106" t="s">
        <v>58</v>
      </c>
      <c r="B6" s="103"/>
      <c r="C6" s="98"/>
      <c r="D6" s="98"/>
      <c r="E6" s="98"/>
      <c r="F6" s="118"/>
      <c r="FM6" s="33"/>
      <c r="FN6" s="34"/>
      <c r="FO6" s="33"/>
      <c r="FP6" s="33"/>
      <c r="FQ6" s="33"/>
      <c r="FR6" s="33"/>
      <c r="FS6" s="33"/>
      <c r="FT6" s="33"/>
      <c r="FU6" s="33"/>
      <c r="FV6" s="33"/>
      <c r="FW6" s="33"/>
      <c r="FX6" s="33"/>
      <c r="FY6" s="33"/>
      <c r="FZ6" s="33"/>
      <c r="GA6" s="33"/>
      <c r="GB6" s="33"/>
      <c r="GC6" s="33"/>
      <c r="GD6" s="33"/>
      <c r="GE6" s="33"/>
      <c r="GF6" s="33"/>
      <c r="GG6" s="7"/>
      <c r="GH6" s="7"/>
      <c r="GI6" s="7"/>
      <c r="GJ6" s="7"/>
      <c r="GK6" s="7"/>
      <c r="GL6" s="7"/>
      <c r="GM6" s="7"/>
      <c r="GN6" s="7"/>
      <c r="GO6" s="7"/>
      <c r="GP6" s="7"/>
      <c r="GQ6" s="7"/>
      <c r="GR6" s="7"/>
      <c r="GS6" s="7"/>
      <c r="GT6" s="7"/>
      <c r="GU6" s="7"/>
      <c r="GV6" s="7"/>
      <c r="GW6" s="7"/>
      <c r="GX6" s="7"/>
      <c r="GY6" s="7"/>
    </row>
    <row r="7" spans="1:207" ht="13.8" hidden="1">
      <c r="A7" s="106" t="s">
        <v>62</v>
      </c>
      <c r="B7" s="103"/>
      <c r="C7" s="98"/>
      <c r="D7" s="98"/>
      <c r="E7" s="98"/>
      <c r="F7" s="118"/>
      <c r="FM7" s="33"/>
      <c r="FN7" s="34"/>
      <c r="FO7" s="33"/>
      <c r="FP7" s="33"/>
      <c r="FQ7" s="33"/>
      <c r="FR7" s="33"/>
      <c r="FS7" s="33"/>
      <c r="FT7" s="33"/>
      <c r="FU7" s="33"/>
      <c r="FV7" s="33"/>
      <c r="FW7" s="33"/>
      <c r="FX7" s="33"/>
      <c r="FY7" s="33"/>
      <c r="FZ7" s="33"/>
      <c r="GA7" s="33"/>
      <c r="GB7" s="33"/>
      <c r="GC7" s="33"/>
      <c r="GD7" s="33"/>
      <c r="GE7" s="33"/>
      <c r="GF7" s="33"/>
      <c r="GG7" s="7"/>
      <c r="GH7" s="7"/>
      <c r="GI7" s="7"/>
      <c r="GJ7" s="7"/>
      <c r="GK7" s="7"/>
      <c r="GL7" s="7"/>
      <c r="GM7" s="7"/>
      <c r="GN7" s="7"/>
      <c r="GO7" s="7"/>
      <c r="GP7" s="7"/>
      <c r="GQ7" s="7"/>
      <c r="GR7" s="7"/>
      <c r="GS7" s="7"/>
      <c r="GT7" s="7"/>
      <c r="GU7" s="7"/>
      <c r="GV7" s="7"/>
      <c r="GW7" s="7"/>
      <c r="GX7" s="7"/>
      <c r="GY7" s="7"/>
    </row>
    <row r="8" spans="1:207" ht="13.8" hidden="1">
      <c r="A8" s="106" t="s">
        <v>65</v>
      </c>
      <c r="B8" s="103"/>
      <c r="C8" s="98"/>
      <c r="D8" s="98"/>
      <c r="E8" s="98"/>
      <c r="F8" s="118"/>
      <c r="FM8" s="33"/>
      <c r="FN8" s="34"/>
      <c r="FO8" s="33"/>
      <c r="FP8" s="33"/>
      <c r="FQ8" s="33"/>
      <c r="FR8" s="33"/>
      <c r="FS8" s="33"/>
      <c r="FT8" s="33"/>
      <c r="FU8" s="33"/>
      <c r="FV8" s="33"/>
      <c r="FW8" s="33"/>
      <c r="FX8" s="33"/>
      <c r="FY8" s="33"/>
      <c r="FZ8" s="33"/>
      <c r="GA8" s="33"/>
      <c r="GB8" s="33"/>
      <c r="GC8" s="33"/>
      <c r="GD8" s="33"/>
      <c r="GE8" s="33"/>
      <c r="GF8" s="33"/>
      <c r="GG8" s="7"/>
      <c r="GH8" s="7"/>
      <c r="GI8" s="7"/>
      <c r="GJ8" s="7"/>
      <c r="GK8" s="7"/>
      <c r="GL8" s="7"/>
      <c r="GM8" s="7"/>
      <c r="GN8" s="7"/>
      <c r="GO8" s="7"/>
      <c r="GP8" s="7"/>
      <c r="GQ8" s="7"/>
      <c r="GR8" s="7"/>
      <c r="GS8" s="7"/>
      <c r="GT8" s="7"/>
      <c r="GU8" s="7"/>
      <c r="GV8" s="7"/>
      <c r="GW8" s="7"/>
      <c r="GX8" s="7"/>
      <c r="GY8" s="7"/>
    </row>
    <row r="9" spans="1:207" ht="13.8" hidden="1">
      <c r="A9" s="106" t="s">
        <v>67</v>
      </c>
      <c r="B9" s="103"/>
      <c r="C9" s="98"/>
      <c r="D9" s="98"/>
      <c r="E9" s="98"/>
      <c r="F9" s="118"/>
      <c r="FM9" s="33"/>
      <c r="FN9" s="34"/>
      <c r="FO9" s="33"/>
      <c r="FP9" s="33"/>
      <c r="FQ9" s="33"/>
      <c r="FR9" s="33"/>
      <c r="FS9" s="33"/>
      <c r="FT9" s="33"/>
      <c r="FU9" s="33"/>
      <c r="FV9" s="33"/>
      <c r="FW9" s="33"/>
      <c r="FX9" s="33"/>
      <c r="FY9" s="33"/>
      <c r="FZ9" s="33"/>
      <c r="GA9" s="33"/>
      <c r="GB9" s="33"/>
      <c r="GC9" s="33"/>
      <c r="GD9" s="33"/>
      <c r="GE9" s="33"/>
      <c r="GF9" s="33"/>
      <c r="GG9" s="7"/>
      <c r="GH9" s="7"/>
      <c r="GI9" s="7"/>
      <c r="GJ9" s="7"/>
      <c r="GK9" s="7"/>
      <c r="GL9" s="7"/>
      <c r="GM9" s="7"/>
      <c r="GN9" s="7"/>
      <c r="GO9" s="7"/>
      <c r="GP9" s="7"/>
      <c r="GQ9" s="7"/>
      <c r="GR9" s="7"/>
      <c r="GS9" s="7"/>
      <c r="GT9" s="7"/>
      <c r="GU9" s="7"/>
      <c r="GV9" s="7"/>
      <c r="GW9" s="7"/>
      <c r="GX9" s="7"/>
      <c r="GY9" s="7"/>
    </row>
    <row r="10" spans="1:207" ht="13.8">
      <c r="A10" s="106" t="s">
        <v>68</v>
      </c>
      <c r="B10" s="103"/>
      <c r="C10" s="98"/>
      <c r="D10" s="98"/>
      <c r="E10" s="98"/>
      <c r="F10" s="118"/>
      <c r="FM10" s="33"/>
      <c r="FN10" s="34"/>
      <c r="FO10" s="33"/>
      <c r="FP10" s="33"/>
      <c r="FQ10" s="33"/>
      <c r="FR10" s="33"/>
      <c r="FS10" s="33"/>
      <c r="FT10" s="33"/>
      <c r="FU10" s="33"/>
      <c r="FV10" s="33"/>
      <c r="FW10" s="33"/>
      <c r="FX10" s="33"/>
      <c r="FY10" s="33"/>
      <c r="FZ10" s="33"/>
      <c r="GA10" s="33"/>
      <c r="GB10" s="33"/>
      <c r="GC10" s="33"/>
      <c r="GD10" s="33"/>
      <c r="GE10" s="33"/>
      <c r="GF10" s="33"/>
      <c r="GG10" s="7"/>
      <c r="GH10" s="7"/>
      <c r="GI10" s="7"/>
      <c r="GJ10" s="7"/>
      <c r="GK10" s="7"/>
      <c r="GL10" s="7"/>
      <c r="GM10" s="7"/>
      <c r="GN10" s="7"/>
      <c r="GO10" s="7"/>
      <c r="GP10" s="7"/>
      <c r="GQ10" s="7"/>
      <c r="GR10" s="7"/>
      <c r="GS10" s="7"/>
      <c r="GT10" s="7"/>
      <c r="GU10" s="7"/>
      <c r="GV10" s="7"/>
      <c r="GW10" s="7"/>
      <c r="GX10" s="7"/>
      <c r="GY10" s="7"/>
    </row>
    <row r="11" spans="1:207" ht="13.8" hidden="1">
      <c r="A11" s="106" t="s">
        <v>69</v>
      </c>
      <c r="B11" s="103"/>
      <c r="C11" s="98"/>
      <c r="D11" s="98"/>
      <c r="E11" s="98"/>
      <c r="F11" s="118"/>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row>
    <row r="12" spans="1:207" ht="13.8" hidden="1">
      <c r="A12" s="106" t="s">
        <v>76</v>
      </c>
      <c r="B12" s="103"/>
      <c r="C12" s="98"/>
      <c r="D12" s="98"/>
      <c r="E12" s="98"/>
      <c r="F12" s="118"/>
      <c r="FM12" s="33"/>
      <c r="FN12" s="34"/>
      <c r="FO12" s="33"/>
      <c r="FP12" s="33"/>
      <c r="FQ12" s="33"/>
      <c r="FR12" s="33"/>
      <c r="FS12" s="33"/>
      <c r="FT12" s="33"/>
      <c r="FU12" s="33"/>
      <c r="FV12" s="33"/>
      <c r="FW12" s="33"/>
      <c r="FX12" s="33"/>
      <c r="FY12" s="33"/>
      <c r="FZ12" s="33"/>
      <c r="GA12" s="33"/>
      <c r="GB12" s="33"/>
      <c r="GC12" s="33"/>
      <c r="GD12" s="33"/>
      <c r="GE12" s="33"/>
      <c r="GF12" s="33"/>
      <c r="GG12" s="7"/>
      <c r="GH12" s="7"/>
      <c r="GI12" s="7"/>
      <c r="GJ12" s="7"/>
      <c r="GK12" s="7"/>
      <c r="GL12" s="7"/>
      <c r="GM12" s="7"/>
      <c r="GN12" s="7"/>
      <c r="GO12" s="7"/>
      <c r="GP12" s="7"/>
      <c r="GQ12" s="7"/>
      <c r="GR12" s="7"/>
      <c r="GS12" s="7"/>
      <c r="GT12" s="7"/>
      <c r="GU12" s="7"/>
      <c r="GV12" s="7"/>
      <c r="GW12" s="7"/>
      <c r="GX12" s="7"/>
      <c r="GY12" s="7"/>
    </row>
    <row r="13" spans="1:207" ht="13.8" hidden="1">
      <c r="A13" s="106" t="s">
        <v>79</v>
      </c>
      <c r="B13" s="103"/>
      <c r="C13" s="98"/>
      <c r="D13" s="98"/>
      <c r="E13" s="98"/>
      <c r="F13" s="118"/>
      <c r="FM13" s="33"/>
      <c r="FN13" s="34"/>
      <c r="FO13" s="33"/>
      <c r="FP13" s="33"/>
      <c r="FQ13" s="33"/>
      <c r="FR13" s="33"/>
      <c r="FS13" s="33"/>
      <c r="FT13" s="33"/>
      <c r="FU13" s="33"/>
      <c r="FV13" s="33"/>
      <c r="FW13" s="33"/>
      <c r="FX13" s="33"/>
      <c r="FY13" s="33"/>
      <c r="FZ13" s="33"/>
      <c r="GA13" s="33"/>
      <c r="GB13" s="33"/>
      <c r="GC13" s="33"/>
      <c r="GD13" s="33"/>
      <c r="GE13" s="33"/>
      <c r="GF13" s="33"/>
      <c r="GG13" s="7"/>
      <c r="GH13" s="7"/>
      <c r="GI13" s="7"/>
      <c r="GJ13" s="7"/>
      <c r="GK13" s="7"/>
      <c r="GL13" s="7"/>
      <c r="GM13" s="7"/>
      <c r="GN13" s="7"/>
      <c r="GO13" s="7"/>
      <c r="GP13" s="7"/>
      <c r="GQ13" s="7"/>
      <c r="GR13" s="7"/>
      <c r="GS13" s="7"/>
      <c r="GT13" s="7"/>
      <c r="GU13" s="7"/>
      <c r="GV13" s="7"/>
      <c r="GW13" s="7"/>
      <c r="GX13" s="7"/>
      <c r="GY13" s="7"/>
    </row>
    <row r="14" spans="1:207" ht="13.8" hidden="1">
      <c r="A14" s="106" t="s">
        <v>81</v>
      </c>
      <c r="B14" s="103"/>
      <c r="C14" s="98"/>
      <c r="D14" s="98"/>
      <c r="E14" s="98"/>
      <c r="F14" s="118"/>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row>
    <row r="15" spans="1:207" ht="13.8">
      <c r="A15" s="106" t="s">
        <v>84</v>
      </c>
      <c r="B15" s="103"/>
      <c r="C15" s="98"/>
      <c r="D15" s="98"/>
      <c r="E15" s="98"/>
      <c r="F15" s="118"/>
      <c r="FM15" s="33"/>
      <c r="FN15" s="34"/>
      <c r="FO15" s="33"/>
      <c r="FP15" s="33"/>
      <c r="FQ15" s="33"/>
      <c r="FR15" s="33"/>
      <c r="FS15" s="33"/>
      <c r="FT15" s="33"/>
      <c r="FU15" s="33"/>
      <c r="FV15" s="33"/>
      <c r="FW15" s="33"/>
      <c r="FX15" s="33"/>
      <c r="FY15" s="33"/>
      <c r="FZ15" s="33"/>
      <c r="GA15" s="33"/>
      <c r="GB15" s="33"/>
      <c r="GC15" s="33"/>
      <c r="GD15" s="33"/>
      <c r="GE15" s="33"/>
      <c r="GF15" s="33"/>
      <c r="GG15" s="7"/>
      <c r="GH15" s="7"/>
      <c r="GI15" s="7"/>
      <c r="GJ15" s="7"/>
      <c r="GK15" s="7"/>
      <c r="GL15" s="7"/>
      <c r="GM15" s="7"/>
      <c r="GN15" s="7"/>
      <c r="GO15" s="7"/>
      <c r="GP15" s="7"/>
      <c r="GQ15" s="7"/>
      <c r="GR15" s="7"/>
      <c r="GS15" s="7"/>
      <c r="GT15" s="7"/>
      <c r="GU15" s="7"/>
      <c r="GV15" s="7"/>
      <c r="GW15" s="7"/>
      <c r="GX15" s="7"/>
      <c r="GY15" s="7"/>
    </row>
    <row r="16" spans="1:207" ht="13.8" hidden="1">
      <c r="A16" s="106" t="s">
        <v>85</v>
      </c>
      <c r="B16" s="103"/>
      <c r="C16" s="98"/>
      <c r="D16" s="98"/>
      <c r="E16" s="98"/>
      <c r="F16" s="118"/>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row>
    <row r="17" spans="1:207" ht="13.8">
      <c r="A17" s="106" t="s">
        <v>87</v>
      </c>
      <c r="B17" s="103"/>
      <c r="C17" s="98"/>
      <c r="D17" s="98"/>
      <c r="E17" s="98"/>
      <c r="F17" s="118"/>
      <c r="FM17" s="33"/>
      <c r="FN17" s="34"/>
      <c r="FO17" s="33"/>
      <c r="FP17" s="33"/>
      <c r="FQ17" s="33"/>
      <c r="FR17" s="33"/>
      <c r="FS17" s="33"/>
      <c r="FT17" s="33"/>
      <c r="FU17" s="33"/>
      <c r="FV17" s="33"/>
      <c r="FW17" s="33"/>
      <c r="FX17" s="33"/>
      <c r="FY17" s="33"/>
      <c r="FZ17" s="33"/>
      <c r="GA17" s="33"/>
      <c r="GB17" s="33"/>
      <c r="GC17" s="33"/>
      <c r="GD17" s="33"/>
      <c r="GE17" s="33"/>
      <c r="GF17" s="33"/>
      <c r="GG17" s="7"/>
      <c r="GH17" s="7"/>
      <c r="GI17" s="7"/>
      <c r="GJ17" s="7"/>
      <c r="GK17" s="7"/>
      <c r="GL17" s="7"/>
      <c r="GM17" s="7"/>
      <c r="GN17" s="7"/>
      <c r="GO17" s="7"/>
      <c r="GP17" s="7"/>
      <c r="GQ17" s="7"/>
      <c r="GR17" s="7"/>
      <c r="GS17" s="7"/>
      <c r="GT17" s="7"/>
      <c r="GU17" s="7"/>
      <c r="GV17" s="7"/>
      <c r="GW17" s="7"/>
      <c r="GX17" s="7"/>
      <c r="GY17" s="7"/>
    </row>
    <row r="18" spans="1:207" ht="13.8" hidden="1">
      <c r="A18" s="106" t="s">
        <v>90</v>
      </c>
      <c r="B18" s="103"/>
      <c r="C18" s="98"/>
      <c r="D18" s="98"/>
      <c r="E18" s="98"/>
      <c r="F18" s="118"/>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row>
    <row r="19" spans="1:207" ht="13.8" hidden="1">
      <c r="A19" s="106" t="s">
        <v>91</v>
      </c>
      <c r="B19" s="103"/>
      <c r="C19" s="98"/>
      <c r="D19" s="98"/>
      <c r="E19" s="98"/>
      <c r="F19" s="118"/>
      <c r="FM19" s="33"/>
      <c r="FN19" s="34"/>
      <c r="FO19" s="33"/>
      <c r="FP19" s="33"/>
      <c r="FQ19" s="33"/>
      <c r="FR19" s="33"/>
      <c r="FS19" s="33"/>
      <c r="FT19" s="33"/>
      <c r="FU19" s="33"/>
      <c r="FV19" s="33"/>
      <c r="FW19" s="33"/>
      <c r="FX19" s="33"/>
      <c r="FY19" s="33"/>
      <c r="FZ19" s="33"/>
      <c r="GA19" s="33"/>
      <c r="GB19" s="33"/>
      <c r="GC19" s="33"/>
      <c r="GD19" s="33"/>
      <c r="GE19" s="33"/>
      <c r="GF19" s="33"/>
      <c r="GG19" s="7"/>
      <c r="GH19" s="7"/>
      <c r="GI19" s="7"/>
      <c r="GJ19" s="7"/>
      <c r="GK19" s="7"/>
      <c r="GL19" s="7"/>
      <c r="GM19" s="7"/>
      <c r="GN19" s="7"/>
      <c r="GO19" s="7"/>
      <c r="GP19" s="7"/>
      <c r="GQ19" s="7"/>
      <c r="GR19" s="7"/>
      <c r="GS19" s="7"/>
      <c r="GT19" s="7"/>
      <c r="GU19" s="7"/>
      <c r="GV19" s="7"/>
      <c r="GW19" s="7"/>
      <c r="GX19" s="7"/>
      <c r="GY19" s="7"/>
    </row>
    <row r="20" spans="1:207" ht="13.8" hidden="1">
      <c r="A20" s="106" t="s">
        <v>93</v>
      </c>
      <c r="B20" s="103"/>
      <c r="C20" s="98"/>
      <c r="D20" s="98"/>
      <c r="E20" s="98"/>
      <c r="F20" s="118"/>
      <c r="FM20" s="33"/>
      <c r="FN20" s="34"/>
      <c r="FO20" s="33"/>
      <c r="FP20" s="33"/>
      <c r="FQ20" s="33"/>
      <c r="FR20" s="33"/>
      <c r="FS20" s="33"/>
      <c r="FT20" s="33"/>
      <c r="FU20" s="33"/>
      <c r="FV20" s="33"/>
      <c r="FW20" s="33"/>
      <c r="FX20" s="33"/>
      <c r="FY20" s="33"/>
      <c r="FZ20" s="33"/>
      <c r="GA20" s="33"/>
      <c r="GB20" s="33"/>
      <c r="GC20" s="33"/>
      <c r="GD20" s="33"/>
      <c r="GE20" s="33"/>
      <c r="GF20" s="33"/>
      <c r="GG20" s="7"/>
      <c r="GH20" s="7"/>
      <c r="GI20" s="7"/>
      <c r="GJ20" s="7"/>
      <c r="GK20" s="7"/>
      <c r="GL20" s="7"/>
      <c r="GM20" s="7"/>
      <c r="GN20" s="7"/>
      <c r="GO20" s="7"/>
      <c r="GP20" s="7"/>
      <c r="GQ20" s="7"/>
      <c r="GR20" s="7"/>
      <c r="GS20" s="7"/>
      <c r="GT20" s="7"/>
      <c r="GU20" s="7"/>
      <c r="GV20" s="7"/>
      <c r="GW20" s="7"/>
      <c r="GX20" s="7"/>
      <c r="GY20" s="7"/>
    </row>
    <row r="21" spans="1:207" ht="13.8">
      <c r="A21" s="106" t="s">
        <v>1039</v>
      </c>
      <c r="B21" s="103"/>
      <c r="C21" s="98"/>
      <c r="D21" s="98"/>
      <c r="E21" s="98"/>
      <c r="F21" s="118"/>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row>
    <row r="22" spans="1:207" ht="13.8">
      <c r="A22" s="106" t="s">
        <v>96</v>
      </c>
      <c r="B22" s="103"/>
      <c r="C22" s="98"/>
      <c r="D22" s="98"/>
      <c r="E22" s="98"/>
      <c r="F22" s="118"/>
      <c r="FM22" s="33"/>
      <c r="FN22" s="34"/>
      <c r="FO22" s="33"/>
      <c r="FP22" s="33"/>
      <c r="FQ22" s="33"/>
      <c r="FR22" s="33"/>
      <c r="FS22" s="33"/>
      <c r="FT22" s="33"/>
      <c r="FU22" s="33"/>
      <c r="FV22" s="33"/>
      <c r="FW22" s="33"/>
      <c r="FX22" s="33"/>
      <c r="FY22" s="33"/>
      <c r="FZ22" s="33"/>
      <c r="GA22" s="33"/>
      <c r="GB22" s="33"/>
      <c r="GC22" s="33"/>
      <c r="GD22" s="33"/>
      <c r="GE22" s="33"/>
      <c r="GF22" s="33"/>
      <c r="GG22" s="7"/>
      <c r="GH22" s="7"/>
      <c r="GI22" s="7"/>
      <c r="GJ22" s="7"/>
      <c r="GK22" s="7"/>
      <c r="GL22" s="7"/>
      <c r="GM22" s="7"/>
      <c r="GN22" s="7"/>
      <c r="GO22" s="7"/>
      <c r="GP22" s="7"/>
      <c r="GQ22" s="7"/>
      <c r="GR22" s="7"/>
      <c r="GS22" s="7"/>
      <c r="GT22" s="7"/>
      <c r="GU22" s="7"/>
      <c r="GV22" s="7"/>
      <c r="GW22" s="7"/>
      <c r="GX22" s="7"/>
      <c r="GY22" s="7"/>
    </row>
    <row r="23" spans="1:207" ht="13.8" hidden="1">
      <c r="A23" s="106" t="s">
        <v>105</v>
      </c>
      <c r="B23" s="103"/>
      <c r="C23" s="98"/>
      <c r="D23" s="98"/>
      <c r="E23" s="98"/>
      <c r="F23" s="118"/>
      <c r="FM23" s="33"/>
      <c r="FN23" s="34"/>
      <c r="FO23" s="33"/>
      <c r="FP23" s="33"/>
      <c r="FQ23" s="33"/>
      <c r="FR23" s="33"/>
      <c r="FS23" s="33"/>
      <c r="FT23" s="33"/>
      <c r="FU23" s="33"/>
      <c r="FV23" s="33"/>
      <c r="FW23" s="33"/>
      <c r="FX23" s="33"/>
      <c r="FY23" s="33"/>
      <c r="FZ23" s="33"/>
      <c r="GA23" s="33"/>
      <c r="GB23" s="33"/>
      <c r="GC23" s="33"/>
      <c r="GD23" s="33"/>
      <c r="GE23" s="33"/>
      <c r="GF23" s="33"/>
      <c r="GG23" s="7"/>
      <c r="GH23" s="7"/>
      <c r="GI23" s="7"/>
      <c r="GJ23" s="7"/>
      <c r="GK23" s="7"/>
      <c r="GL23" s="7"/>
      <c r="GM23" s="7"/>
      <c r="GN23" s="7"/>
      <c r="GO23" s="7"/>
      <c r="GP23" s="7"/>
      <c r="GQ23" s="7"/>
      <c r="GR23" s="7"/>
      <c r="GS23" s="7"/>
      <c r="GT23" s="7"/>
      <c r="GU23" s="7"/>
      <c r="GV23" s="7"/>
      <c r="GW23" s="7"/>
      <c r="GX23" s="7"/>
      <c r="GY23" s="7"/>
    </row>
    <row r="24" spans="1:207" ht="13.8" hidden="1">
      <c r="A24" s="106" t="s">
        <v>106</v>
      </c>
      <c r="B24" s="103"/>
      <c r="C24" s="98"/>
      <c r="D24" s="98"/>
      <c r="E24" s="98"/>
      <c r="F24" s="118"/>
      <c r="FM24" s="33"/>
      <c r="FN24" s="34"/>
      <c r="FO24" s="33"/>
      <c r="FP24" s="33"/>
      <c r="FQ24" s="33"/>
      <c r="FR24" s="33"/>
      <c r="FS24" s="33"/>
      <c r="FT24" s="33"/>
      <c r="FU24" s="33"/>
      <c r="FV24" s="33"/>
      <c r="FW24" s="33"/>
      <c r="FX24" s="33"/>
      <c r="FY24" s="33"/>
      <c r="FZ24" s="33"/>
      <c r="GA24" s="33"/>
      <c r="GB24" s="33"/>
      <c r="GC24" s="33"/>
      <c r="GD24" s="33"/>
      <c r="GE24" s="33"/>
      <c r="GF24" s="33"/>
      <c r="GG24" s="7"/>
      <c r="GH24" s="7"/>
      <c r="GI24" s="7"/>
      <c r="GJ24" s="7"/>
      <c r="GK24" s="7"/>
      <c r="GL24" s="7"/>
      <c r="GM24" s="7"/>
      <c r="GN24" s="7"/>
      <c r="GO24" s="7"/>
      <c r="GP24" s="7"/>
      <c r="GQ24" s="7"/>
      <c r="GR24" s="7"/>
      <c r="GS24" s="7"/>
      <c r="GT24" s="7"/>
      <c r="GU24" s="7"/>
      <c r="GV24" s="7"/>
      <c r="GW24" s="7"/>
      <c r="GX24" s="7"/>
      <c r="GY24" s="7"/>
    </row>
    <row r="25" spans="1:207" ht="13.8" hidden="1">
      <c r="A25" s="106" t="s">
        <v>108</v>
      </c>
      <c r="B25" s="103"/>
      <c r="C25" s="98"/>
      <c r="D25" s="98"/>
      <c r="E25" s="98"/>
      <c r="F25" s="118"/>
      <c r="FM25" s="33"/>
      <c r="FN25" s="34"/>
      <c r="FO25" s="33"/>
      <c r="FP25" s="33"/>
      <c r="FQ25" s="33"/>
      <c r="FR25" s="33"/>
      <c r="FS25" s="33"/>
      <c r="FT25" s="33"/>
      <c r="FU25" s="33"/>
      <c r="FV25" s="33"/>
      <c r="FW25" s="33"/>
      <c r="FX25" s="33"/>
      <c r="FY25" s="33"/>
      <c r="FZ25" s="33"/>
      <c r="GA25" s="33"/>
      <c r="GB25" s="33"/>
      <c r="GC25" s="33"/>
      <c r="GD25" s="33"/>
      <c r="GE25" s="33"/>
      <c r="GF25" s="33"/>
      <c r="GG25" s="7"/>
      <c r="GH25" s="7"/>
      <c r="GI25" s="7"/>
      <c r="GJ25" s="7"/>
      <c r="GK25" s="7"/>
      <c r="GL25" s="7"/>
      <c r="GM25" s="7"/>
      <c r="GN25" s="7"/>
      <c r="GO25" s="7"/>
      <c r="GP25" s="7"/>
      <c r="GQ25" s="7"/>
      <c r="GR25" s="7"/>
      <c r="GS25" s="7"/>
      <c r="GT25" s="7"/>
      <c r="GU25" s="7"/>
      <c r="GV25" s="7"/>
      <c r="GW25" s="7"/>
      <c r="GX25" s="7"/>
      <c r="GY25" s="7"/>
    </row>
    <row r="26" spans="1:207" ht="13.8">
      <c r="A26" s="106" t="s">
        <v>117</v>
      </c>
      <c r="B26" s="103"/>
      <c r="C26" s="98"/>
      <c r="D26" s="98"/>
      <c r="E26" s="98"/>
      <c r="F26" s="118"/>
      <c r="FM26" s="33"/>
      <c r="FN26" s="34"/>
      <c r="FO26" s="33"/>
      <c r="FP26" s="33"/>
      <c r="FQ26" s="33"/>
      <c r="FR26" s="33"/>
      <c r="FS26" s="33"/>
      <c r="FT26" s="33"/>
      <c r="FU26" s="33"/>
      <c r="FV26" s="33"/>
      <c r="FW26" s="33"/>
      <c r="FX26" s="33"/>
      <c r="FY26" s="33"/>
      <c r="FZ26" s="33"/>
      <c r="GA26" s="33"/>
      <c r="GB26" s="33"/>
      <c r="GC26" s="33"/>
      <c r="GD26" s="33"/>
      <c r="GE26" s="33"/>
      <c r="GF26" s="33"/>
      <c r="GG26" s="7"/>
      <c r="GH26" s="7"/>
      <c r="GI26" s="7"/>
      <c r="GJ26" s="7"/>
      <c r="GK26" s="7"/>
      <c r="GL26" s="7"/>
      <c r="GM26" s="7"/>
      <c r="GN26" s="7"/>
      <c r="GO26" s="7"/>
      <c r="GP26" s="7"/>
      <c r="GQ26" s="7"/>
      <c r="GR26" s="7"/>
      <c r="GS26" s="7"/>
      <c r="GT26" s="7"/>
      <c r="GU26" s="7"/>
      <c r="GV26" s="7"/>
      <c r="GW26" s="7"/>
      <c r="GX26" s="7"/>
      <c r="GY26" s="7"/>
    </row>
    <row r="27" spans="1:207" ht="13.8">
      <c r="A27" s="106" t="s">
        <v>120</v>
      </c>
      <c r="B27" s="103"/>
      <c r="C27" s="98"/>
      <c r="D27" s="98"/>
      <c r="E27" s="98"/>
      <c r="F27" s="118"/>
      <c r="FM27" s="33"/>
      <c r="FN27" s="34"/>
      <c r="FO27" s="33"/>
      <c r="FP27" s="33"/>
      <c r="FQ27" s="33"/>
      <c r="FR27" s="33"/>
      <c r="FS27" s="33"/>
      <c r="FT27" s="33"/>
      <c r="FU27" s="33"/>
      <c r="FV27" s="33"/>
      <c r="FW27" s="33"/>
      <c r="FX27" s="33"/>
      <c r="FY27" s="33"/>
      <c r="FZ27" s="33"/>
      <c r="GA27" s="33"/>
      <c r="GB27" s="33"/>
      <c r="GC27" s="33"/>
      <c r="GD27" s="33"/>
      <c r="GE27" s="33"/>
      <c r="GF27" s="33"/>
      <c r="GG27" s="7"/>
      <c r="GH27" s="7"/>
      <c r="GI27" s="7"/>
      <c r="GJ27" s="7"/>
      <c r="GK27" s="7"/>
      <c r="GL27" s="7"/>
      <c r="GM27" s="7"/>
      <c r="GN27" s="7"/>
      <c r="GO27" s="7"/>
      <c r="GP27" s="7"/>
      <c r="GQ27" s="7"/>
      <c r="GR27" s="7"/>
      <c r="GS27" s="7"/>
      <c r="GT27" s="7"/>
      <c r="GU27" s="7"/>
      <c r="GV27" s="7"/>
      <c r="GW27" s="7"/>
      <c r="GX27" s="7"/>
      <c r="GY27" s="7"/>
    </row>
    <row r="28" spans="1:207" ht="13.8" hidden="1">
      <c r="A28" s="106" t="s">
        <v>133</v>
      </c>
      <c r="B28" s="103"/>
      <c r="C28" s="98"/>
      <c r="D28" s="98"/>
      <c r="E28" s="98"/>
      <c r="F28" s="118"/>
      <c r="FM28" s="33"/>
      <c r="FN28" s="34"/>
      <c r="FO28" s="33"/>
      <c r="FP28" s="33"/>
      <c r="FQ28" s="33"/>
      <c r="FR28" s="33"/>
      <c r="FS28" s="33"/>
      <c r="FT28" s="33"/>
      <c r="FU28" s="33"/>
      <c r="FV28" s="33"/>
      <c r="FW28" s="33"/>
      <c r="FX28" s="33"/>
      <c r="FY28" s="33"/>
      <c r="FZ28" s="33"/>
      <c r="GA28" s="33"/>
      <c r="GB28" s="33"/>
      <c r="GC28" s="33"/>
      <c r="GD28" s="33"/>
      <c r="GE28" s="33"/>
      <c r="GF28" s="33"/>
      <c r="GG28" s="7"/>
      <c r="GH28" s="7"/>
      <c r="GI28" s="7"/>
      <c r="GJ28" s="7"/>
      <c r="GK28" s="7"/>
      <c r="GL28" s="7"/>
      <c r="GM28" s="7"/>
      <c r="GN28" s="7"/>
      <c r="GO28" s="7"/>
      <c r="GP28" s="7"/>
      <c r="GQ28" s="7"/>
      <c r="GR28" s="7"/>
      <c r="GS28" s="7"/>
      <c r="GT28" s="7"/>
      <c r="GU28" s="7"/>
      <c r="GV28" s="7"/>
      <c r="GW28" s="7"/>
      <c r="GX28" s="7"/>
      <c r="GY28" s="7"/>
    </row>
    <row r="29" spans="1:207" ht="13.8">
      <c r="A29" s="106" t="s">
        <v>134</v>
      </c>
      <c r="B29" s="103"/>
      <c r="C29" s="98"/>
      <c r="D29" s="98"/>
      <c r="E29" s="98"/>
      <c r="F29" s="118"/>
      <c r="FM29" s="7"/>
      <c r="FN29" s="7"/>
      <c r="FO29" s="7"/>
      <c r="FP29" s="7"/>
      <c r="FQ29" s="7"/>
      <c r="FR29" s="7"/>
      <c r="FS29" s="7"/>
      <c r="FT29" s="7"/>
      <c r="FU29" s="3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row>
    <row r="30" spans="1:207" ht="13.8" hidden="1">
      <c r="A30" s="106" t="s">
        <v>138</v>
      </c>
      <c r="B30" s="103"/>
      <c r="C30" s="98"/>
      <c r="D30" s="98"/>
      <c r="E30" s="98"/>
      <c r="F30" s="118"/>
      <c r="FM30" s="33"/>
      <c r="FN30" s="34"/>
      <c r="FO30" s="33"/>
      <c r="FP30" s="33"/>
      <c r="FQ30" s="33"/>
      <c r="FR30" s="33"/>
      <c r="FS30" s="33"/>
      <c r="FT30" s="33"/>
      <c r="FU30" s="33"/>
      <c r="FV30" s="33"/>
      <c r="FW30" s="33"/>
      <c r="FX30" s="33"/>
      <c r="FY30" s="33"/>
      <c r="FZ30" s="33"/>
      <c r="GA30" s="33"/>
      <c r="GB30" s="33"/>
      <c r="GC30" s="33"/>
      <c r="GD30" s="33"/>
      <c r="GE30" s="33"/>
      <c r="GF30" s="33"/>
      <c r="GG30" s="7"/>
      <c r="GH30" s="7"/>
      <c r="GI30" s="7"/>
      <c r="GJ30" s="7"/>
      <c r="GK30" s="7"/>
      <c r="GL30" s="7"/>
      <c r="GM30" s="7"/>
      <c r="GN30" s="7"/>
      <c r="GO30" s="7"/>
      <c r="GP30" s="7"/>
      <c r="GQ30" s="7"/>
      <c r="GR30" s="7"/>
      <c r="GS30" s="7"/>
      <c r="GT30" s="7"/>
      <c r="GU30" s="7"/>
      <c r="GV30" s="7"/>
      <c r="GW30" s="7"/>
      <c r="GX30" s="7"/>
      <c r="GY30" s="7"/>
    </row>
    <row r="31" spans="1:207" ht="13.8" hidden="1">
      <c r="A31" s="106" t="s">
        <v>1041</v>
      </c>
      <c r="B31" s="103"/>
      <c r="C31" s="98"/>
      <c r="D31" s="98"/>
      <c r="E31" s="98"/>
      <c r="F31" s="118"/>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row>
    <row r="32" spans="1:207" ht="13.8">
      <c r="A32" s="106" t="s">
        <v>149</v>
      </c>
      <c r="B32" s="103"/>
      <c r="C32" s="98"/>
      <c r="D32" s="98"/>
      <c r="E32" s="98"/>
      <c r="F32" s="118"/>
      <c r="FM32" s="33"/>
      <c r="FN32" s="34"/>
      <c r="FO32" s="33"/>
      <c r="FP32" s="33"/>
      <c r="FQ32" s="33"/>
      <c r="FR32" s="33"/>
      <c r="FS32" s="33"/>
      <c r="FT32" s="33"/>
      <c r="FU32" s="33"/>
      <c r="FV32" s="33"/>
      <c r="FW32" s="33"/>
      <c r="FX32" s="33"/>
      <c r="FY32" s="33"/>
      <c r="FZ32" s="33"/>
      <c r="GA32" s="33"/>
      <c r="GB32" s="33"/>
      <c r="GC32" s="33"/>
      <c r="GD32" s="33"/>
      <c r="GE32" s="33"/>
      <c r="GF32" s="33"/>
      <c r="GG32" s="7"/>
      <c r="GH32" s="7"/>
      <c r="GI32" s="7"/>
      <c r="GJ32" s="7"/>
      <c r="GK32" s="7"/>
      <c r="GL32" s="7"/>
      <c r="GM32" s="7"/>
      <c r="GN32" s="7"/>
      <c r="GO32" s="7"/>
      <c r="GP32" s="7"/>
      <c r="GQ32" s="7"/>
      <c r="GR32" s="7"/>
      <c r="GS32" s="7"/>
      <c r="GT32" s="7"/>
      <c r="GU32" s="7"/>
      <c r="GV32" s="7"/>
      <c r="GW32" s="7"/>
      <c r="GX32" s="7"/>
      <c r="GY32" s="7"/>
    </row>
    <row r="33" spans="1:207" ht="13.8" hidden="1">
      <c r="A33" s="106" t="s">
        <v>150</v>
      </c>
      <c r="B33" s="103"/>
      <c r="C33" s="98"/>
      <c r="D33" s="98"/>
      <c r="E33" s="98"/>
      <c r="F33" s="118"/>
      <c r="FM33" s="33"/>
      <c r="FN33" s="34"/>
      <c r="FO33" s="33"/>
      <c r="FP33" s="33"/>
      <c r="FQ33" s="33"/>
      <c r="FR33" s="33"/>
      <c r="FS33" s="33"/>
      <c r="FT33" s="33"/>
      <c r="FU33" s="33"/>
      <c r="FV33" s="33"/>
      <c r="FW33" s="33"/>
      <c r="FX33" s="33"/>
      <c r="FY33" s="33"/>
      <c r="FZ33" s="33"/>
      <c r="GA33" s="33"/>
      <c r="GB33" s="33"/>
      <c r="GC33" s="33"/>
      <c r="GD33" s="33"/>
      <c r="GE33" s="33"/>
      <c r="GF33" s="33"/>
      <c r="GG33" s="7"/>
      <c r="GH33" s="7"/>
      <c r="GI33" s="7"/>
      <c r="GJ33" s="7"/>
      <c r="GK33" s="7"/>
      <c r="GL33" s="7"/>
      <c r="GM33" s="7"/>
      <c r="GN33" s="7"/>
      <c r="GO33" s="7"/>
      <c r="GP33" s="7"/>
      <c r="GQ33" s="7"/>
      <c r="GR33" s="7"/>
      <c r="GS33" s="7"/>
      <c r="GT33" s="7"/>
      <c r="GU33" s="7"/>
      <c r="GV33" s="7"/>
      <c r="GW33" s="7"/>
      <c r="GX33" s="7"/>
      <c r="GY33" s="7"/>
    </row>
    <row r="34" spans="1:207" ht="13.8">
      <c r="A34" s="106" t="s">
        <v>153</v>
      </c>
      <c r="B34" s="103"/>
      <c r="C34" s="98"/>
      <c r="D34" s="98"/>
      <c r="E34" s="98"/>
      <c r="F34" s="118"/>
      <c r="FM34" s="33"/>
      <c r="FN34" s="34"/>
      <c r="FO34" s="33"/>
      <c r="FP34" s="33"/>
      <c r="FQ34" s="33"/>
      <c r="FR34" s="33"/>
      <c r="FS34" s="33"/>
      <c r="FT34" s="33"/>
      <c r="FU34" s="33"/>
      <c r="FV34" s="33"/>
      <c r="FW34" s="33"/>
      <c r="FX34" s="33"/>
      <c r="FY34" s="33"/>
      <c r="FZ34" s="33"/>
      <c r="GA34" s="33"/>
      <c r="GB34" s="33"/>
      <c r="GC34" s="33"/>
      <c r="GD34" s="33"/>
      <c r="GE34" s="33"/>
      <c r="GF34" s="33"/>
      <c r="GG34" s="7"/>
      <c r="GH34" s="7"/>
      <c r="GI34" s="7"/>
      <c r="GJ34" s="7"/>
      <c r="GK34" s="7"/>
      <c r="GL34" s="7"/>
      <c r="GM34" s="7"/>
      <c r="GN34" s="7"/>
      <c r="GO34" s="7"/>
      <c r="GP34" s="7"/>
      <c r="GQ34" s="7"/>
      <c r="GR34" s="7"/>
      <c r="GS34" s="7"/>
      <c r="GT34" s="7"/>
      <c r="GU34" s="7"/>
      <c r="GV34" s="7"/>
      <c r="GW34" s="7"/>
      <c r="GX34" s="7"/>
      <c r="GY34" s="7"/>
    </row>
    <row r="35" spans="1:207" ht="13.8" hidden="1">
      <c r="A35" s="106" t="s">
        <v>156</v>
      </c>
      <c r="B35" s="103"/>
      <c r="C35" s="98"/>
      <c r="D35" s="98"/>
      <c r="E35" s="98"/>
      <c r="F35" s="118"/>
      <c r="FM35" s="7"/>
      <c r="FN35" s="7"/>
      <c r="FO35" s="7"/>
      <c r="FP35" s="7"/>
      <c r="FQ35" s="7"/>
      <c r="FR35" s="7"/>
      <c r="FS35" s="7"/>
      <c r="FT35" s="7"/>
      <c r="FU35" s="33"/>
      <c r="FV35" s="7"/>
      <c r="FW35" s="7"/>
      <c r="FX35" s="7"/>
      <c r="FY35" s="7"/>
      <c r="FZ35" s="7"/>
      <c r="GA35" s="7"/>
      <c r="GB35" s="7"/>
      <c r="GC35" s="38"/>
      <c r="GD35" s="7"/>
      <c r="GE35" s="7"/>
      <c r="GF35" s="7"/>
      <c r="GG35" s="7"/>
      <c r="GH35" s="7"/>
      <c r="GI35" s="7"/>
      <c r="GJ35" s="7"/>
      <c r="GK35" s="7"/>
      <c r="GL35" s="7"/>
      <c r="GM35" s="7"/>
      <c r="GN35" s="7"/>
      <c r="GO35" s="7"/>
      <c r="GP35" s="7"/>
      <c r="GQ35" s="7"/>
      <c r="GR35" s="7"/>
      <c r="GS35" s="7"/>
      <c r="GT35" s="7"/>
      <c r="GU35" s="7"/>
      <c r="GV35" s="7"/>
      <c r="GW35" s="7"/>
      <c r="GX35" s="7"/>
      <c r="GY35" s="7"/>
    </row>
    <row r="36" spans="1:207" ht="13.8" hidden="1">
      <c r="A36" s="106" t="s">
        <v>160</v>
      </c>
      <c r="B36" s="103"/>
      <c r="C36" s="98"/>
      <c r="D36" s="98"/>
      <c r="E36" s="98"/>
      <c r="F36" s="118"/>
      <c r="FM36" s="33"/>
      <c r="FN36" s="34"/>
      <c r="FO36" s="33"/>
      <c r="FP36" s="33"/>
      <c r="FQ36" s="33"/>
      <c r="FR36" s="33"/>
      <c r="FS36" s="33"/>
      <c r="FT36" s="33"/>
      <c r="FU36" s="33"/>
      <c r="FV36" s="33"/>
      <c r="FW36" s="33"/>
      <c r="FX36" s="33"/>
      <c r="FY36" s="33"/>
      <c r="FZ36" s="33"/>
      <c r="GA36" s="33"/>
      <c r="GB36" s="33"/>
      <c r="GC36" s="33"/>
      <c r="GD36" s="33"/>
      <c r="GE36" s="33"/>
      <c r="GF36" s="33"/>
      <c r="GG36" s="7"/>
      <c r="GH36" s="7"/>
      <c r="GI36" s="7"/>
      <c r="GJ36" s="7"/>
      <c r="GK36" s="7"/>
      <c r="GL36" s="7"/>
      <c r="GM36" s="7"/>
      <c r="GN36" s="7"/>
      <c r="GO36" s="7"/>
      <c r="GP36" s="7"/>
      <c r="GQ36" s="7"/>
      <c r="GR36" s="7"/>
      <c r="GS36" s="7"/>
      <c r="GT36" s="7"/>
      <c r="GU36" s="7"/>
      <c r="GV36" s="7"/>
      <c r="GW36" s="7"/>
      <c r="GX36" s="7"/>
      <c r="GY36" s="7"/>
    </row>
    <row r="37" spans="1:207" ht="13.8">
      <c r="A37" s="106" t="s">
        <v>162</v>
      </c>
      <c r="B37" s="103"/>
      <c r="C37" s="98"/>
      <c r="D37" s="98"/>
      <c r="E37" s="98"/>
      <c r="F37" s="118"/>
      <c r="FM37" s="33"/>
      <c r="FN37" s="34"/>
      <c r="FO37" s="33"/>
      <c r="FP37" s="33"/>
      <c r="FQ37" s="33"/>
      <c r="FR37" s="33"/>
      <c r="FS37" s="33"/>
      <c r="FT37" s="33"/>
      <c r="FU37" s="33"/>
      <c r="FV37" s="33"/>
      <c r="FW37" s="33"/>
      <c r="FX37" s="33"/>
      <c r="FY37" s="33"/>
      <c r="FZ37" s="33"/>
      <c r="GA37" s="33"/>
      <c r="GB37" s="33"/>
      <c r="GC37" s="33"/>
      <c r="GD37" s="33"/>
      <c r="GE37" s="33"/>
      <c r="GF37" s="33"/>
      <c r="GG37" s="7"/>
      <c r="GH37" s="7"/>
      <c r="GI37" s="7"/>
      <c r="GJ37" s="7"/>
      <c r="GK37" s="7"/>
      <c r="GL37" s="7"/>
      <c r="GM37" s="7"/>
      <c r="GN37" s="7"/>
      <c r="GO37" s="7"/>
      <c r="GP37" s="7"/>
      <c r="GQ37" s="7"/>
      <c r="GR37" s="7"/>
      <c r="GS37" s="7"/>
      <c r="GT37" s="7"/>
      <c r="GU37" s="7"/>
      <c r="GV37" s="7"/>
      <c r="GW37" s="7"/>
      <c r="GX37" s="7"/>
      <c r="GY37" s="7"/>
    </row>
    <row r="38" spans="1:207" ht="13.8">
      <c r="A38" s="106" t="s">
        <v>1043</v>
      </c>
      <c r="B38" s="103"/>
      <c r="C38" s="98"/>
      <c r="D38" s="98"/>
      <c r="E38" s="98"/>
      <c r="F38" s="118"/>
      <c r="FM38" s="33"/>
      <c r="FN38" s="34"/>
      <c r="FO38" s="33"/>
      <c r="FP38" s="33"/>
      <c r="FQ38" s="33"/>
      <c r="FR38" s="33"/>
      <c r="FS38" s="33"/>
      <c r="FT38" s="33"/>
      <c r="FU38" s="33"/>
      <c r="FV38" s="33"/>
      <c r="FW38" s="33"/>
      <c r="FX38" s="33"/>
      <c r="FY38" s="33"/>
      <c r="FZ38" s="33"/>
      <c r="GA38" s="33"/>
      <c r="GB38" s="33"/>
      <c r="GC38" s="33"/>
      <c r="GD38" s="33"/>
      <c r="GE38" s="33"/>
      <c r="GF38" s="33"/>
      <c r="GG38" s="7"/>
      <c r="GH38" s="7"/>
      <c r="GI38" s="7"/>
      <c r="GJ38" s="7"/>
      <c r="GK38" s="7"/>
      <c r="GL38" s="7"/>
      <c r="GM38" s="7"/>
      <c r="GN38" s="7"/>
      <c r="GO38" s="7"/>
      <c r="GP38" s="7"/>
      <c r="GQ38" s="7"/>
      <c r="GR38" s="7"/>
      <c r="GS38" s="7"/>
      <c r="GT38" s="7"/>
      <c r="GU38" s="7"/>
      <c r="GV38" s="7"/>
      <c r="GW38" s="7"/>
      <c r="GX38" s="7"/>
      <c r="GY38" s="7"/>
    </row>
    <row r="39" spans="1:207" ht="13.8" hidden="1">
      <c r="A39" s="106" t="s">
        <v>177</v>
      </c>
      <c r="B39" s="103"/>
      <c r="C39" s="98"/>
      <c r="D39" s="98"/>
      <c r="E39" s="98"/>
      <c r="F39" s="118"/>
      <c r="FM39" s="7"/>
      <c r="FN39" s="7"/>
      <c r="FO39" s="7"/>
      <c r="FP39" s="7"/>
      <c r="FQ39" s="7"/>
      <c r="FR39" s="7"/>
      <c r="FS39" s="7"/>
      <c r="FT39" s="7"/>
      <c r="FU39" s="33"/>
      <c r="FV39" s="7"/>
      <c r="FW39" s="7"/>
      <c r="FX39" s="7"/>
      <c r="FY39" s="7"/>
      <c r="FZ39" s="7"/>
      <c r="GA39" s="7"/>
      <c r="GB39" s="7"/>
      <c r="GC39" s="38"/>
      <c r="GD39" s="7"/>
      <c r="GE39" s="7"/>
      <c r="GF39" s="7"/>
      <c r="GG39" s="7"/>
      <c r="GH39" s="7"/>
      <c r="GI39" s="7"/>
      <c r="GJ39" s="7"/>
      <c r="GK39" s="7"/>
      <c r="GL39" s="7"/>
      <c r="GM39" s="7"/>
      <c r="GN39" s="7"/>
      <c r="GO39" s="7"/>
      <c r="GP39" s="7"/>
      <c r="GQ39" s="7"/>
      <c r="GR39" s="7"/>
      <c r="GS39" s="7"/>
      <c r="GT39" s="7"/>
      <c r="GU39" s="7"/>
      <c r="GV39" s="7"/>
      <c r="GW39" s="7"/>
      <c r="GX39" s="7"/>
      <c r="GY39" s="7"/>
    </row>
    <row r="40" spans="1:207" ht="13.8" hidden="1">
      <c r="A40" s="106" t="s">
        <v>0</v>
      </c>
      <c r="B40" s="103"/>
      <c r="C40" s="98"/>
      <c r="D40" s="98"/>
      <c r="E40" s="98"/>
      <c r="F40" s="118"/>
      <c r="FM40" s="33"/>
      <c r="FN40" s="34"/>
      <c r="FO40" s="33"/>
      <c r="FP40" s="33"/>
      <c r="FQ40" s="33"/>
      <c r="FR40" s="33"/>
      <c r="FS40" s="33"/>
      <c r="FT40" s="33"/>
      <c r="FU40" s="33"/>
      <c r="FV40" s="33"/>
      <c r="FW40" s="33"/>
      <c r="FX40" s="33"/>
      <c r="FY40" s="33"/>
      <c r="FZ40" s="33"/>
      <c r="GA40" s="33"/>
      <c r="GB40" s="33"/>
      <c r="GC40" s="33"/>
      <c r="GD40" s="33"/>
      <c r="GE40" s="33"/>
      <c r="GF40" s="33"/>
      <c r="GG40" s="7"/>
      <c r="GH40" s="7"/>
      <c r="GI40" s="7"/>
      <c r="GJ40" s="7"/>
      <c r="GK40" s="7"/>
      <c r="GL40" s="7"/>
      <c r="GM40" s="7"/>
      <c r="GN40" s="7"/>
      <c r="GO40" s="7"/>
      <c r="GP40" s="7"/>
      <c r="GQ40" s="7"/>
      <c r="GR40" s="7"/>
      <c r="GS40" s="7"/>
      <c r="GT40" s="7"/>
      <c r="GU40" s="7"/>
      <c r="GV40" s="7"/>
      <c r="GW40" s="7"/>
      <c r="GX40" s="7"/>
      <c r="GY40" s="7"/>
    </row>
    <row r="41" spans="1:207" ht="13.8" hidden="1">
      <c r="A41" s="106" t="s">
        <v>1065</v>
      </c>
      <c r="B41" s="103"/>
      <c r="C41" s="98"/>
      <c r="D41" s="98"/>
      <c r="E41" s="98"/>
      <c r="F41" s="118"/>
      <c r="FM41" s="33"/>
      <c r="FN41" s="34"/>
      <c r="FO41" s="33"/>
      <c r="FP41" s="33"/>
      <c r="FQ41" s="33"/>
      <c r="FR41" s="33"/>
      <c r="FS41" s="33"/>
      <c r="FT41" s="33"/>
      <c r="FU41" s="33"/>
      <c r="FV41" s="33"/>
      <c r="FW41" s="33"/>
      <c r="FX41" s="33"/>
      <c r="FY41" s="33"/>
      <c r="FZ41" s="33"/>
      <c r="GA41" s="33"/>
      <c r="GB41" s="33"/>
      <c r="GC41" s="33"/>
      <c r="GD41" s="33"/>
      <c r="GE41" s="33"/>
      <c r="GF41" s="33"/>
      <c r="GG41" s="7"/>
      <c r="GH41" s="7"/>
      <c r="GI41" s="7"/>
      <c r="GJ41" s="7"/>
      <c r="GK41" s="7"/>
      <c r="GL41" s="7"/>
      <c r="GM41" s="7"/>
      <c r="GN41" s="7"/>
      <c r="GO41" s="7"/>
      <c r="GP41" s="7"/>
      <c r="GQ41" s="7"/>
      <c r="GR41" s="7"/>
      <c r="GS41" s="7"/>
      <c r="GT41" s="7"/>
      <c r="GU41" s="7"/>
      <c r="GV41" s="7"/>
      <c r="GW41" s="7"/>
      <c r="GX41" s="7"/>
      <c r="GY41" s="7"/>
    </row>
    <row r="42" spans="1:207" ht="13.8" hidden="1">
      <c r="A42" s="106" t="s">
        <v>1066</v>
      </c>
      <c r="B42" s="103"/>
      <c r="C42" s="98"/>
      <c r="D42" s="98"/>
      <c r="E42" s="98"/>
      <c r="F42" s="118"/>
      <c r="FM42" s="7"/>
      <c r="FN42" s="7"/>
      <c r="FO42" s="7"/>
      <c r="FP42" s="7"/>
      <c r="FQ42" s="7"/>
      <c r="FR42" s="7"/>
      <c r="FS42" s="7"/>
      <c r="FT42" s="7"/>
      <c r="FU42" s="33"/>
      <c r="FV42" s="7"/>
      <c r="FW42" s="7"/>
      <c r="FX42" s="7"/>
      <c r="FY42" s="7"/>
      <c r="FZ42" s="7"/>
      <c r="GA42" s="7"/>
      <c r="GB42" s="7"/>
      <c r="GC42" s="38"/>
      <c r="GD42" s="7"/>
      <c r="GE42" s="7"/>
      <c r="GF42" s="7"/>
      <c r="GG42" s="7"/>
      <c r="GH42" s="7"/>
      <c r="GI42" s="7"/>
      <c r="GJ42" s="7"/>
      <c r="GK42" s="7"/>
      <c r="GL42" s="7"/>
      <c r="GM42" s="7"/>
      <c r="GN42" s="7"/>
      <c r="GO42" s="7"/>
      <c r="GP42" s="7"/>
      <c r="GQ42" s="7"/>
      <c r="GR42" s="7"/>
      <c r="GS42" s="7"/>
      <c r="GT42" s="7"/>
      <c r="GU42" s="7"/>
      <c r="GV42" s="7"/>
      <c r="GW42" s="7"/>
      <c r="GX42" s="7"/>
      <c r="GY42" s="7"/>
    </row>
    <row r="43" spans="1:207" ht="13.8" hidden="1">
      <c r="A43" s="106" t="s">
        <v>333</v>
      </c>
      <c r="B43" s="103"/>
      <c r="C43" s="98"/>
      <c r="D43" s="98"/>
      <c r="E43" s="98"/>
      <c r="F43" s="118"/>
      <c r="FM43" s="7"/>
      <c r="FN43" s="7"/>
      <c r="FO43" s="7"/>
      <c r="FP43" s="7"/>
      <c r="FQ43" s="7"/>
      <c r="FR43" s="7"/>
      <c r="FS43" s="7"/>
      <c r="FT43" s="7"/>
      <c r="FU43" s="33"/>
      <c r="FV43" s="7"/>
      <c r="FW43" s="7"/>
      <c r="FX43" s="7"/>
      <c r="FY43" s="7"/>
      <c r="FZ43" s="7"/>
      <c r="GA43" s="7"/>
      <c r="GB43" s="7"/>
      <c r="GC43" s="38"/>
      <c r="GD43" s="7"/>
      <c r="GE43" s="7"/>
      <c r="GF43" s="7"/>
      <c r="GG43" s="7"/>
      <c r="GH43" s="7"/>
      <c r="GI43" s="7"/>
      <c r="GJ43" s="7"/>
      <c r="GK43" s="7"/>
      <c r="GL43" s="7"/>
      <c r="GM43" s="7"/>
      <c r="GN43" s="7"/>
      <c r="GO43" s="7"/>
      <c r="GP43" s="7"/>
      <c r="GQ43" s="7"/>
      <c r="GR43" s="7"/>
      <c r="GS43" s="7"/>
      <c r="GT43" s="7"/>
      <c r="GU43" s="7"/>
      <c r="GV43" s="7"/>
      <c r="GW43" s="7"/>
      <c r="GX43" s="7"/>
      <c r="GY43" s="7"/>
    </row>
    <row r="44" spans="1:207" ht="13.8">
      <c r="A44" s="106" t="s">
        <v>334</v>
      </c>
      <c r="B44" s="103"/>
      <c r="C44" s="98"/>
      <c r="D44" s="98"/>
      <c r="E44" s="98"/>
      <c r="F44" s="118"/>
      <c r="FM44" s="33"/>
      <c r="FN44" s="34"/>
      <c r="FO44" s="33"/>
      <c r="FP44" s="33"/>
      <c r="FQ44" s="33"/>
      <c r="FR44" s="33"/>
      <c r="FS44" s="33"/>
      <c r="FT44" s="33"/>
      <c r="FU44" s="33"/>
      <c r="FV44" s="33"/>
      <c r="FW44" s="33"/>
      <c r="FX44" s="33"/>
      <c r="FY44" s="33"/>
      <c r="FZ44" s="33"/>
      <c r="GA44" s="33"/>
      <c r="GB44" s="33"/>
      <c r="GC44" s="33"/>
      <c r="GD44" s="33"/>
      <c r="GE44" s="33"/>
      <c r="GF44" s="33"/>
      <c r="GG44" s="7"/>
      <c r="GH44" s="7"/>
      <c r="GI44" s="7"/>
      <c r="GJ44" s="7"/>
      <c r="GK44" s="7"/>
      <c r="GL44" s="7"/>
      <c r="GM44" s="7"/>
      <c r="GN44" s="7"/>
      <c r="GO44" s="7"/>
      <c r="GP44" s="7"/>
      <c r="GQ44" s="7"/>
      <c r="GR44" s="7"/>
      <c r="GS44" s="7"/>
      <c r="GT44" s="7"/>
      <c r="GU44" s="7"/>
      <c r="GV44" s="7"/>
      <c r="GW44" s="7"/>
      <c r="GX44" s="7"/>
      <c r="GY44" s="7"/>
    </row>
    <row r="45" spans="1:207" ht="13.8" hidden="1">
      <c r="A45" s="119" t="s">
        <v>166</v>
      </c>
      <c r="B45" s="120"/>
      <c r="C45" s="121"/>
      <c r="D45" s="121"/>
      <c r="E45" s="121"/>
      <c r="F45" s="122"/>
      <c r="FM45" s="33"/>
      <c r="FN45" s="34"/>
      <c r="FO45" s="33"/>
      <c r="FP45" s="33"/>
      <c r="FQ45" s="33"/>
      <c r="FR45" s="33"/>
      <c r="FS45" s="33"/>
      <c r="FT45" s="33"/>
      <c r="FU45" s="33"/>
      <c r="FV45" s="33"/>
      <c r="FW45" s="33"/>
      <c r="FX45" s="33"/>
      <c r="FY45" s="33"/>
      <c r="FZ45" s="33"/>
      <c r="GA45" s="33"/>
      <c r="GB45" s="33"/>
      <c r="GC45" s="33"/>
      <c r="GD45" s="33"/>
      <c r="GE45" s="33"/>
      <c r="GF45" s="33"/>
      <c r="GG45" s="7"/>
      <c r="GH45" s="7"/>
      <c r="GI45" s="7"/>
      <c r="GJ45" s="7"/>
      <c r="GK45" s="7"/>
      <c r="GL45" s="7"/>
      <c r="GM45" s="7"/>
      <c r="GN45" s="7"/>
      <c r="GO45" s="7"/>
      <c r="GP45" s="7"/>
      <c r="GQ45" s="7"/>
      <c r="GR45" s="7"/>
      <c r="GS45" s="7"/>
      <c r="GT45" s="7"/>
      <c r="GU45" s="7"/>
      <c r="GV45" s="7"/>
      <c r="GW45" s="7"/>
      <c r="GX45" s="7"/>
      <c r="GY45" s="7"/>
    </row>
    <row r="46" spans="1:207" ht="13.8" hidden="1">
      <c r="FM46" s="33"/>
      <c r="FN46" s="34"/>
      <c r="FO46" s="33"/>
      <c r="FP46" s="33"/>
      <c r="FQ46" s="33"/>
      <c r="FR46" s="33"/>
      <c r="FS46" s="33"/>
      <c r="FT46" s="33"/>
      <c r="FU46" s="33"/>
      <c r="FV46" s="33"/>
      <c r="FW46" s="33"/>
      <c r="FX46" s="33"/>
      <c r="FY46" s="33"/>
      <c r="FZ46" s="33"/>
      <c r="GA46" s="33"/>
      <c r="GB46" s="33"/>
      <c r="GC46" s="33"/>
      <c r="GD46" s="33"/>
      <c r="GE46" s="33"/>
      <c r="GF46" s="33"/>
      <c r="GG46" s="7"/>
      <c r="GH46" s="7"/>
      <c r="GI46" s="7"/>
      <c r="GJ46" s="7"/>
      <c r="GK46" s="7"/>
      <c r="GL46" s="7"/>
      <c r="GM46" s="7"/>
      <c r="GN46" s="7"/>
      <c r="GO46" s="7"/>
      <c r="GP46" s="7"/>
      <c r="GQ46" s="7"/>
      <c r="GR46" s="7"/>
      <c r="GS46" s="7"/>
      <c r="GT46" s="7"/>
      <c r="GU46" s="7"/>
      <c r="GV46" s="7"/>
      <c r="GW46" s="7"/>
      <c r="GX46" s="7"/>
      <c r="GY46" s="7"/>
    </row>
    <row r="47" spans="1:207" ht="13.8" hidden="1">
      <c r="FM47" s="33"/>
      <c r="FN47" s="34"/>
      <c r="FO47" s="33"/>
      <c r="FP47" s="33"/>
      <c r="FQ47" s="33"/>
      <c r="FR47" s="33"/>
      <c r="FS47" s="33"/>
      <c r="FT47" s="33"/>
      <c r="FU47" s="33"/>
      <c r="FV47" s="33"/>
      <c r="FW47" s="33"/>
      <c r="FX47" s="33"/>
      <c r="FY47" s="33"/>
      <c r="FZ47" s="33"/>
      <c r="GA47" s="33"/>
      <c r="GB47" s="33"/>
      <c r="GC47" s="33"/>
      <c r="GD47" s="33"/>
      <c r="GE47" s="33"/>
      <c r="GF47" s="33"/>
      <c r="GG47" s="7"/>
      <c r="GH47" s="7"/>
      <c r="GI47" s="7"/>
      <c r="GJ47" s="7"/>
      <c r="GK47" s="7"/>
      <c r="GL47" s="7"/>
      <c r="GM47" s="7"/>
      <c r="GN47" s="7"/>
      <c r="GO47" s="7"/>
      <c r="GP47" s="7"/>
      <c r="GQ47" s="7"/>
      <c r="GR47" s="7"/>
      <c r="GS47" s="7"/>
      <c r="GT47" s="7"/>
      <c r="GU47" s="7"/>
      <c r="GV47" s="7"/>
      <c r="GW47" s="7"/>
      <c r="GX47" s="7"/>
      <c r="GY47" s="7"/>
    </row>
    <row r="48" spans="1:207" ht="13.8" hidden="1">
      <c r="FM48" s="33"/>
      <c r="FN48" s="34"/>
      <c r="FO48" s="33"/>
      <c r="FP48" s="33"/>
      <c r="FQ48" s="33"/>
      <c r="FR48" s="33"/>
      <c r="FS48" s="33"/>
      <c r="FT48" s="33"/>
      <c r="FU48" s="33"/>
      <c r="FV48" s="33"/>
      <c r="FW48" s="33"/>
      <c r="FX48" s="33"/>
      <c r="FY48" s="33"/>
      <c r="FZ48" s="33"/>
      <c r="GA48" s="33"/>
      <c r="GB48" s="33"/>
      <c r="GC48" s="33"/>
      <c r="GD48" s="33"/>
      <c r="GE48" s="33"/>
      <c r="GF48" s="33"/>
      <c r="GG48" s="7"/>
      <c r="GH48" s="7"/>
      <c r="GI48" s="7"/>
      <c r="GJ48" s="7"/>
      <c r="GK48" s="7"/>
      <c r="GL48" s="7"/>
      <c r="GM48" s="7"/>
      <c r="GN48" s="7"/>
      <c r="GO48" s="7"/>
      <c r="GP48" s="7"/>
      <c r="GQ48" s="7"/>
      <c r="GR48" s="7"/>
      <c r="GS48" s="7"/>
      <c r="GT48" s="7"/>
      <c r="GU48" s="7"/>
      <c r="GV48" s="7"/>
      <c r="GW48" s="7"/>
      <c r="GX48" s="7"/>
      <c r="GY48" s="7"/>
    </row>
    <row r="49" spans="169:207" ht="13.8" hidden="1">
      <c r="FM49" s="33"/>
      <c r="FN49" s="34"/>
      <c r="FO49" s="33"/>
      <c r="FP49" s="33"/>
      <c r="FQ49" s="33"/>
      <c r="FR49" s="33"/>
      <c r="FS49" s="33"/>
      <c r="FT49" s="33"/>
      <c r="FU49" s="33"/>
      <c r="FV49" s="33"/>
      <c r="FW49" s="33"/>
      <c r="FX49" s="33"/>
      <c r="FY49" s="33"/>
      <c r="FZ49" s="33"/>
      <c r="GA49" s="33"/>
      <c r="GB49" s="33"/>
      <c r="GC49" s="33"/>
      <c r="GD49" s="33"/>
      <c r="GE49" s="33"/>
      <c r="GF49" s="33"/>
      <c r="GG49" s="7"/>
      <c r="GH49" s="7"/>
      <c r="GI49" s="7"/>
      <c r="GJ49" s="7"/>
      <c r="GK49" s="7"/>
      <c r="GL49" s="7"/>
      <c r="GM49" s="7"/>
      <c r="GN49" s="7"/>
      <c r="GO49" s="7"/>
      <c r="GP49" s="7"/>
      <c r="GQ49" s="7"/>
      <c r="GR49" s="7"/>
      <c r="GS49" s="7"/>
      <c r="GT49" s="7"/>
      <c r="GU49" s="7"/>
      <c r="GV49" s="7"/>
      <c r="GW49" s="7"/>
      <c r="GX49" s="7"/>
      <c r="GY49" s="7"/>
    </row>
    <row r="50" spans="169:207" ht="13.8" hidden="1">
      <c r="FM50" s="33"/>
      <c r="FN50" s="34"/>
      <c r="FO50" s="33"/>
      <c r="FP50" s="33"/>
      <c r="FQ50" s="33"/>
      <c r="FR50" s="33"/>
      <c r="FS50" s="33"/>
      <c r="FT50" s="33"/>
      <c r="FU50" s="33"/>
      <c r="FV50" s="33"/>
      <c r="FW50" s="33"/>
      <c r="FX50" s="33"/>
      <c r="FY50" s="33"/>
      <c r="FZ50" s="33"/>
      <c r="GA50" s="33"/>
      <c r="GB50" s="33"/>
      <c r="GC50" s="33"/>
      <c r="GD50" s="33"/>
      <c r="GE50" s="33"/>
      <c r="GF50" s="33"/>
      <c r="GG50" s="7"/>
      <c r="GH50" s="7"/>
      <c r="GI50" s="7"/>
      <c r="GJ50" s="7"/>
      <c r="GK50" s="7"/>
      <c r="GL50" s="7"/>
      <c r="GM50" s="7"/>
      <c r="GN50" s="7"/>
      <c r="GO50" s="7"/>
      <c r="GP50" s="7"/>
      <c r="GQ50" s="7"/>
      <c r="GR50" s="7"/>
      <c r="GS50" s="7"/>
      <c r="GT50" s="7"/>
      <c r="GU50" s="7"/>
      <c r="GV50" s="7"/>
      <c r="GW50" s="7"/>
      <c r="GX50" s="7"/>
      <c r="GY50" s="7"/>
    </row>
    <row r="51" spans="169:207" ht="13.8" hidden="1">
      <c r="FM51" s="33"/>
      <c r="FN51" s="34"/>
      <c r="FO51" s="33"/>
      <c r="FP51" s="33"/>
      <c r="FQ51" s="33"/>
      <c r="FR51" s="33"/>
      <c r="FS51" s="33"/>
      <c r="FT51" s="33"/>
      <c r="FU51" s="33"/>
      <c r="FV51" s="33"/>
      <c r="FW51" s="33"/>
      <c r="FX51" s="33"/>
      <c r="FY51" s="33"/>
      <c r="FZ51" s="33"/>
      <c r="GA51" s="33"/>
      <c r="GB51" s="33"/>
      <c r="GC51" s="33"/>
      <c r="GD51" s="33"/>
      <c r="GE51" s="33"/>
      <c r="GF51" s="33"/>
      <c r="GG51" s="7"/>
      <c r="GH51" s="7"/>
      <c r="GI51" s="7"/>
      <c r="GJ51" s="7"/>
      <c r="GK51" s="7"/>
      <c r="GL51" s="7"/>
      <c r="GM51" s="7"/>
      <c r="GN51" s="7"/>
      <c r="GO51" s="7"/>
      <c r="GP51" s="7"/>
      <c r="GQ51" s="7"/>
      <c r="GR51" s="7"/>
      <c r="GS51" s="7"/>
      <c r="GT51" s="7"/>
      <c r="GU51" s="7"/>
      <c r="GV51" s="7"/>
      <c r="GW51" s="7"/>
      <c r="GX51" s="7"/>
      <c r="GY51" s="7"/>
    </row>
    <row r="52" spans="169:207" ht="13.8" hidden="1">
      <c r="FM52" s="33"/>
      <c r="FN52" s="34"/>
      <c r="FO52" s="33"/>
      <c r="FP52" s="33"/>
      <c r="FQ52" s="33"/>
      <c r="FR52" s="33"/>
      <c r="FS52" s="33"/>
      <c r="FT52" s="33"/>
      <c r="FU52" s="33"/>
      <c r="FV52" s="33"/>
      <c r="FW52" s="33"/>
      <c r="FX52" s="33"/>
      <c r="FY52" s="33"/>
      <c r="FZ52" s="33"/>
      <c r="GA52" s="33"/>
      <c r="GB52" s="33"/>
      <c r="GC52" s="33"/>
      <c r="GD52" s="33"/>
      <c r="GE52" s="33"/>
      <c r="GF52" s="33"/>
      <c r="GG52" s="7"/>
      <c r="GH52" s="7"/>
      <c r="GI52" s="7"/>
      <c r="GJ52" s="7"/>
      <c r="GK52" s="7"/>
      <c r="GL52" s="7"/>
      <c r="GM52" s="7"/>
      <c r="GN52" s="7"/>
      <c r="GO52" s="7"/>
      <c r="GP52" s="7"/>
      <c r="GQ52" s="7"/>
      <c r="GR52" s="7"/>
      <c r="GS52" s="7"/>
      <c r="GT52" s="7"/>
      <c r="GU52" s="7"/>
      <c r="GV52" s="7"/>
      <c r="GW52" s="7"/>
      <c r="GX52" s="7"/>
      <c r="GY52" s="7"/>
    </row>
    <row r="53" spans="169:207" ht="13.8" hidden="1">
      <c r="FM53" s="33"/>
      <c r="FN53" s="34"/>
      <c r="FO53" s="33"/>
      <c r="FP53" s="33"/>
      <c r="FQ53" s="33"/>
      <c r="FR53" s="33"/>
      <c r="FS53" s="33"/>
      <c r="FT53" s="33"/>
      <c r="FU53" s="33"/>
      <c r="FV53" s="33"/>
      <c r="FW53" s="33"/>
      <c r="FX53" s="33"/>
      <c r="FY53" s="33"/>
      <c r="FZ53" s="33"/>
      <c r="GA53" s="33"/>
      <c r="GB53" s="33"/>
      <c r="GC53" s="33"/>
      <c r="GD53" s="33"/>
      <c r="GE53" s="33"/>
      <c r="GF53" s="33"/>
      <c r="GG53" s="7"/>
      <c r="GH53" s="7"/>
      <c r="GI53" s="7"/>
      <c r="GJ53" s="7"/>
      <c r="GK53" s="7"/>
      <c r="GL53" s="7"/>
      <c r="GM53" s="7"/>
      <c r="GN53" s="7"/>
      <c r="GO53" s="7"/>
      <c r="GP53" s="7"/>
      <c r="GQ53" s="7"/>
      <c r="GR53" s="7"/>
      <c r="GS53" s="7"/>
      <c r="GT53" s="7"/>
      <c r="GU53" s="7"/>
      <c r="GV53" s="7"/>
      <c r="GW53" s="7"/>
      <c r="GX53" s="7"/>
      <c r="GY53" s="7"/>
    </row>
    <row r="54" spans="169:207" ht="13.8">
      <c r="FM54" s="33"/>
      <c r="FN54" s="34"/>
      <c r="FO54" s="33"/>
      <c r="FP54" s="33"/>
      <c r="FQ54" s="33"/>
      <c r="FR54" s="33"/>
      <c r="FS54" s="33"/>
      <c r="FT54" s="33"/>
      <c r="FU54" s="33"/>
      <c r="FV54" s="33"/>
      <c r="FW54" s="33"/>
      <c r="FX54" s="33"/>
      <c r="FY54" s="33"/>
      <c r="FZ54" s="33"/>
      <c r="GA54" s="33"/>
      <c r="GB54" s="33"/>
      <c r="GC54" s="33"/>
      <c r="GD54" s="33"/>
      <c r="GE54" s="33"/>
      <c r="GF54" s="33"/>
      <c r="GG54" s="7"/>
      <c r="GH54" s="7"/>
      <c r="GI54" s="7"/>
      <c r="GJ54" s="7"/>
      <c r="GK54" s="7"/>
      <c r="GL54" s="7"/>
      <c r="GM54" s="7"/>
      <c r="GN54" s="7"/>
      <c r="GO54" s="7"/>
      <c r="GP54" s="7"/>
      <c r="GQ54" s="7"/>
      <c r="GR54" s="7"/>
      <c r="GS54" s="7"/>
      <c r="GT54" s="7"/>
      <c r="GU54" s="7"/>
      <c r="GV54" s="7"/>
      <c r="GW54" s="7"/>
      <c r="GX54" s="7"/>
      <c r="GY54" s="7"/>
    </row>
    <row r="55" spans="169:207" ht="13.8" hidden="1">
      <c r="FM55" s="33"/>
      <c r="FN55" s="34"/>
      <c r="FO55" s="33"/>
      <c r="FP55" s="33"/>
      <c r="FQ55" s="33"/>
      <c r="FR55" s="33"/>
      <c r="FS55" s="33"/>
      <c r="FT55" s="33"/>
      <c r="FU55" s="33"/>
      <c r="FV55" s="33"/>
      <c r="FW55" s="33"/>
      <c r="FX55" s="33"/>
      <c r="FY55" s="33"/>
      <c r="FZ55" s="33"/>
      <c r="GA55" s="33"/>
      <c r="GB55" s="33"/>
      <c r="GC55" s="33"/>
      <c r="GD55" s="33"/>
      <c r="GE55" s="33"/>
      <c r="GF55" s="33"/>
      <c r="GG55" s="7"/>
      <c r="GH55" s="7"/>
      <c r="GI55" s="7"/>
      <c r="GJ55" s="7"/>
      <c r="GK55" s="7"/>
      <c r="GL55" s="7"/>
      <c r="GM55" s="7"/>
      <c r="GN55" s="7"/>
      <c r="GO55" s="7"/>
      <c r="GP55" s="7"/>
      <c r="GQ55" s="7"/>
      <c r="GR55" s="7"/>
      <c r="GS55" s="7"/>
      <c r="GT55" s="7"/>
      <c r="GU55" s="7"/>
      <c r="GV55" s="7"/>
      <c r="GW55" s="7"/>
      <c r="GX55" s="7"/>
      <c r="GY55" s="7"/>
    </row>
    <row r="56" spans="169:207" ht="13.8" hidden="1">
      <c r="FM56" s="33"/>
      <c r="FN56" s="34"/>
      <c r="FO56" s="33"/>
      <c r="FP56" s="33"/>
      <c r="FQ56" s="33"/>
      <c r="FR56" s="33"/>
      <c r="FS56" s="33"/>
      <c r="FT56" s="33"/>
      <c r="FU56" s="33"/>
      <c r="FV56" s="33"/>
      <c r="FW56" s="33"/>
      <c r="FX56" s="33"/>
      <c r="FY56" s="33"/>
      <c r="FZ56" s="33"/>
      <c r="GA56" s="33"/>
      <c r="GB56" s="33"/>
      <c r="GC56" s="33"/>
      <c r="GD56" s="33"/>
      <c r="GE56" s="33"/>
      <c r="GF56" s="33"/>
      <c r="GG56" s="7"/>
      <c r="GH56" s="7"/>
      <c r="GI56" s="7"/>
      <c r="GJ56" s="7"/>
      <c r="GK56" s="7"/>
      <c r="GL56" s="7"/>
      <c r="GM56" s="7"/>
      <c r="GN56" s="7"/>
      <c r="GO56" s="7"/>
      <c r="GP56" s="7"/>
      <c r="GQ56" s="7"/>
      <c r="GR56" s="7"/>
      <c r="GS56" s="7"/>
      <c r="GT56" s="7"/>
      <c r="GU56" s="7"/>
      <c r="GV56" s="7"/>
      <c r="GW56" s="7"/>
      <c r="GX56" s="7"/>
      <c r="GY56" s="7"/>
    </row>
    <row r="57" spans="169:207" ht="13.8">
      <c r="FM57" s="33"/>
      <c r="FN57" s="34"/>
      <c r="FO57" s="33"/>
      <c r="FP57" s="33"/>
      <c r="FQ57" s="33"/>
      <c r="FR57" s="33"/>
      <c r="FS57" s="33"/>
      <c r="FT57" s="33"/>
      <c r="FU57" s="33"/>
      <c r="FV57" s="33"/>
      <c r="FW57" s="33"/>
      <c r="FX57" s="33"/>
      <c r="FY57" s="33"/>
      <c r="FZ57" s="33"/>
      <c r="GA57" s="33"/>
      <c r="GB57" s="33"/>
      <c r="GC57" s="33"/>
      <c r="GD57" s="33"/>
      <c r="GE57" s="33"/>
      <c r="GF57" s="33"/>
      <c r="GG57" s="7"/>
      <c r="GH57" s="7"/>
      <c r="GI57" s="7"/>
      <c r="GJ57" s="7"/>
      <c r="GK57" s="7"/>
      <c r="GL57" s="7"/>
      <c r="GM57" s="7"/>
      <c r="GN57" s="7"/>
      <c r="GO57" s="7"/>
      <c r="GP57" s="7"/>
      <c r="GQ57" s="7"/>
      <c r="GR57" s="7"/>
      <c r="GS57" s="7"/>
      <c r="GT57" s="7"/>
      <c r="GU57" s="7"/>
      <c r="GV57" s="7"/>
      <c r="GW57" s="7"/>
      <c r="GX57" s="7"/>
      <c r="GY57" s="7"/>
    </row>
    <row r="58" spans="169:207" ht="13.8">
      <c r="FM58" s="33"/>
      <c r="FN58" s="34"/>
      <c r="FO58" s="33"/>
      <c r="FP58" s="33"/>
      <c r="FQ58" s="33"/>
      <c r="FR58" s="33"/>
      <c r="FS58" s="33"/>
      <c r="FT58" s="33"/>
      <c r="FU58" s="33"/>
      <c r="FV58" s="33"/>
      <c r="FW58" s="33"/>
      <c r="FX58" s="33"/>
      <c r="FY58" s="33"/>
      <c r="FZ58" s="33"/>
      <c r="GA58" s="33"/>
      <c r="GB58" s="33"/>
      <c r="GC58" s="33"/>
      <c r="GD58" s="33"/>
      <c r="GE58" s="33"/>
      <c r="GF58" s="33"/>
      <c r="GG58" s="7"/>
      <c r="GH58" s="7"/>
      <c r="GI58" s="7"/>
      <c r="GJ58" s="7"/>
      <c r="GK58" s="7"/>
      <c r="GL58" s="7"/>
      <c r="GM58" s="7"/>
      <c r="GN58" s="7"/>
      <c r="GO58" s="7"/>
      <c r="GP58" s="7"/>
      <c r="GQ58" s="7"/>
      <c r="GR58" s="7"/>
      <c r="GS58" s="7"/>
      <c r="GT58" s="7"/>
      <c r="GU58" s="7"/>
      <c r="GV58" s="7"/>
      <c r="GW58" s="7"/>
      <c r="GX58" s="7"/>
      <c r="GY58" s="7"/>
    </row>
    <row r="59" spans="169:207" ht="13.8">
      <c r="FM59" s="33"/>
      <c r="FN59" s="34"/>
      <c r="FO59" s="33"/>
      <c r="FP59" s="33"/>
      <c r="FQ59" s="33"/>
      <c r="FR59" s="33"/>
      <c r="FS59" s="33"/>
      <c r="FT59" s="33"/>
      <c r="FU59" s="33"/>
      <c r="FV59" s="33"/>
      <c r="FW59" s="33"/>
      <c r="FX59" s="33"/>
      <c r="FY59" s="33"/>
      <c r="FZ59" s="33"/>
      <c r="GA59" s="33"/>
      <c r="GB59" s="33"/>
      <c r="GC59" s="33"/>
      <c r="GD59" s="33"/>
      <c r="GE59" s="33"/>
      <c r="GF59" s="33"/>
      <c r="GG59" s="7"/>
      <c r="GH59" s="7"/>
      <c r="GI59" s="7"/>
      <c r="GJ59" s="7"/>
      <c r="GK59" s="7"/>
      <c r="GL59" s="7"/>
      <c r="GM59" s="7"/>
      <c r="GN59" s="7"/>
      <c r="GO59" s="7"/>
      <c r="GP59" s="7"/>
      <c r="GQ59" s="7"/>
      <c r="GR59" s="7"/>
      <c r="GS59" s="7"/>
      <c r="GT59" s="7"/>
      <c r="GU59" s="7"/>
      <c r="GV59" s="7"/>
      <c r="GW59" s="7"/>
      <c r="GX59" s="7"/>
      <c r="GY59" s="7"/>
    </row>
    <row r="60" spans="169:207" ht="13.8" hidden="1">
      <c r="FM60" s="33"/>
      <c r="FN60" s="34"/>
      <c r="FO60" s="33"/>
      <c r="FP60" s="33"/>
      <c r="FQ60" s="33"/>
      <c r="FR60" s="33"/>
      <c r="FS60" s="33"/>
      <c r="FT60" s="33"/>
      <c r="FU60" s="33"/>
      <c r="FV60" s="33"/>
      <c r="FW60" s="33"/>
      <c r="FX60" s="33"/>
      <c r="FY60" s="33"/>
      <c r="FZ60" s="33"/>
      <c r="GA60" s="33"/>
      <c r="GB60" s="33"/>
      <c r="GC60" s="33"/>
      <c r="GD60" s="33"/>
      <c r="GE60" s="33"/>
      <c r="GF60" s="33"/>
      <c r="GG60" s="7"/>
      <c r="GH60" s="7"/>
      <c r="GI60" s="7"/>
      <c r="GJ60" s="7"/>
      <c r="GK60" s="7"/>
      <c r="GL60" s="7"/>
      <c r="GM60" s="7"/>
      <c r="GN60" s="7"/>
      <c r="GO60" s="7"/>
      <c r="GP60" s="7"/>
      <c r="GQ60" s="7"/>
      <c r="GR60" s="7"/>
      <c r="GS60" s="7"/>
      <c r="GT60" s="7"/>
      <c r="GU60" s="7"/>
      <c r="GV60" s="7"/>
      <c r="GW60" s="7"/>
      <c r="GX60" s="7"/>
      <c r="GY60" s="7"/>
    </row>
    <row r="61" spans="169:207" ht="13.8">
      <c r="FM61" s="33"/>
      <c r="FN61" s="34"/>
      <c r="FO61" s="33"/>
      <c r="FP61" s="33"/>
      <c r="FQ61" s="33"/>
      <c r="FR61" s="33"/>
      <c r="FS61" s="33"/>
      <c r="FT61" s="33"/>
      <c r="FU61" s="33"/>
      <c r="FV61" s="33"/>
      <c r="FW61" s="33"/>
      <c r="FX61" s="33"/>
      <c r="FY61" s="33"/>
      <c r="FZ61" s="33"/>
      <c r="GA61" s="33"/>
      <c r="GB61" s="33"/>
      <c r="GC61" s="33"/>
      <c r="GD61" s="33"/>
      <c r="GE61" s="33"/>
      <c r="GF61" s="33"/>
      <c r="GG61" s="7"/>
      <c r="GH61" s="7"/>
      <c r="GI61" s="7"/>
      <c r="GJ61" s="7"/>
      <c r="GK61" s="7"/>
      <c r="GL61" s="7"/>
      <c r="GM61" s="7"/>
      <c r="GN61" s="7"/>
      <c r="GO61" s="7"/>
      <c r="GP61" s="7"/>
      <c r="GQ61" s="7"/>
      <c r="GR61" s="7"/>
      <c r="GS61" s="7"/>
      <c r="GT61" s="7"/>
      <c r="GU61" s="7"/>
      <c r="GV61" s="7"/>
      <c r="GW61" s="7"/>
      <c r="GX61" s="7"/>
      <c r="GY61" s="7"/>
    </row>
    <row r="62" spans="169:207" ht="13.8" hidden="1">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row>
    <row r="63" spans="169:207" ht="13.8">
      <c r="FM63" s="33"/>
      <c r="FN63" s="34"/>
      <c r="FO63" s="33"/>
      <c r="FP63" s="33"/>
      <c r="FQ63" s="33"/>
      <c r="FR63" s="33"/>
      <c r="FS63" s="33"/>
      <c r="FT63" s="33"/>
      <c r="FU63" s="33"/>
      <c r="FV63" s="33"/>
      <c r="FW63" s="33"/>
      <c r="FX63" s="33"/>
      <c r="FY63" s="33"/>
      <c r="FZ63" s="33"/>
      <c r="GA63" s="33"/>
      <c r="GB63" s="33"/>
      <c r="GC63" s="33"/>
      <c r="GD63" s="33"/>
      <c r="GE63" s="33"/>
      <c r="GF63" s="33"/>
      <c r="GG63" s="7"/>
      <c r="GH63" s="7"/>
      <c r="GI63" s="7"/>
      <c r="GJ63" s="7"/>
      <c r="GK63" s="7"/>
      <c r="GL63" s="7"/>
      <c r="GM63" s="7"/>
      <c r="GN63" s="7"/>
      <c r="GO63" s="7"/>
      <c r="GP63" s="7"/>
      <c r="GQ63" s="7"/>
      <c r="GR63" s="7"/>
      <c r="GS63" s="7"/>
      <c r="GT63" s="7"/>
      <c r="GU63" s="7"/>
      <c r="GV63" s="7"/>
      <c r="GW63" s="7"/>
      <c r="GX63" s="7"/>
      <c r="GY63" s="7"/>
    </row>
    <row r="64" spans="169:207" ht="13.8">
      <c r="FM64" s="33"/>
      <c r="FN64" s="34"/>
      <c r="FO64" s="33"/>
      <c r="FP64" s="33"/>
      <c r="FQ64" s="33"/>
      <c r="FR64" s="33"/>
      <c r="FS64" s="33"/>
      <c r="FT64" s="33"/>
      <c r="FU64" s="33"/>
      <c r="FV64" s="33"/>
      <c r="FW64" s="33"/>
      <c r="FX64" s="33"/>
      <c r="FY64" s="33"/>
      <c r="FZ64" s="33"/>
      <c r="GA64" s="33"/>
      <c r="GB64" s="33"/>
      <c r="GC64" s="33"/>
      <c r="GD64" s="33"/>
      <c r="GE64" s="33"/>
      <c r="GF64" s="33"/>
      <c r="GG64" s="7"/>
      <c r="GH64" s="7"/>
      <c r="GI64" s="7"/>
      <c r="GJ64" s="7"/>
      <c r="GK64" s="7"/>
      <c r="GL64" s="7"/>
      <c r="GM64" s="7"/>
      <c r="GN64" s="7"/>
      <c r="GO64" s="7"/>
      <c r="GP64" s="7"/>
      <c r="GQ64" s="7"/>
      <c r="GR64" s="7"/>
      <c r="GS64" s="7"/>
      <c r="GT64" s="7"/>
      <c r="GU64" s="7"/>
      <c r="GV64" s="7"/>
      <c r="GW64" s="7"/>
      <c r="GX64" s="7"/>
      <c r="GY64" s="7"/>
    </row>
    <row r="65" spans="169:207" ht="13.8" hidden="1">
      <c r="FM65" s="7"/>
      <c r="FN65" s="7"/>
      <c r="FO65" s="7"/>
      <c r="FP65" s="7"/>
      <c r="FQ65" s="7"/>
      <c r="FR65" s="7"/>
      <c r="FS65" s="7"/>
      <c r="FT65" s="7"/>
      <c r="FU65" s="33"/>
      <c r="FV65" s="7"/>
      <c r="FW65" s="7"/>
      <c r="FX65" s="7"/>
      <c r="FY65" s="7"/>
      <c r="FZ65" s="7"/>
      <c r="GA65" s="7"/>
      <c r="GB65" s="7"/>
      <c r="GC65" s="38"/>
      <c r="GD65" s="7"/>
      <c r="GE65" s="7"/>
      <c r="GF65" s="7"/>
      <c r="GG65" s="7"/>
      <c r="GH65" s="7"/>
      <c r="GI65" s="7"/>
      <c r="GJ65" s="7"/>
      <c r="GK65" s="7"/>
      <c r="GL65" s="7"/>
      <c r="GM65" s="7"/>
      <c r="GN65" s="7"/>
      <c r="GO65" s="7"/>
      <c r="GP65" s="7"/>
      <c r="GQ65" s="7"/>
      <c r="GR65" s="7"/>
      <c r="GS65" s="7"/>
      <c r="GT65" s="7"/>
      <c r="GU65" s="7"/>
      <c r="GV65" s="7"/>
      <c r="GW65" s="7"/>
      <c r="GX65" s="7"/>
      <c r="GY65" s="7"/>
    </row>
    <row r="66" spans="169:207" ht="13.8" hidden="1">
      <c r="FM66" s="33"/>
      <c r="FN66" s="34"/>
      <c r="FO66" s="33"/>
      <c r="FP66" s="33"/>
      <c r="FQ66" s="33"/>
      <c r="FR66" s="33"/>
      <c r="FS66" s="33"/>
      <c r="FT66" s="33"/>
      <c r="FU66" s="33"/>
      <c r="FV66" s="33"/>
      <c r="FW66" s="33"/>
      <c r="FX66" s="33"/>
      <c r="FY66" s="33"/>
      <c r="FZ66" s="33"/>
      <c r="GA66" s="33"/>
      <c r="GB66" s="33"/>
      <c r="GC66" s="33"/>
      <c r="GD66" s="33"/>
      <c r="GE66" s="33"/>
      <c r="GF66" s="33"/>
      <c r="GG66" s="7"/>
      <c r="GH66" s="7"/>
      <c r="GI66" s="7"/>
      <c r="GJ66" s="7"/>
      <c r="GK66" s="7"/>
      <c r="GL66" s="7"/>
      <c r="GM66" s="7"/>
      <c r="GN66" s="7"/>
      <c r="GO66" s="7"/>
      <c r="GP66" s="7"/>
      <c r="GQ66" s="7"/>
      <c r="GR66" s="7"/>
      <c r="GS66" s="7"/>
      <c r="GT66" s="7"/>
      <c r="GU66" s="7"/>
      <c r="GV66" s="7"/>
      <c r="GW66" s="7"/>
      <c r="GX66" s="7"/>
      <c r="GY66" s="7"/>
    </row>
    <row r="67" spans="169:207" ht="13.8" hidden="1">
      <c r="FM67" s="33"/>
      <c r="FN67" s="34"/>
      <c r="FO67" s="33"/>
      <c r="FP67" s="33"/>
      <c r="FQ67" s="33"/>
      <c r="FR67" s="33"/>
      <c r="FS67" s="33"/>
      <c r="FT67" s="33"/>
      <c r="FU67" s="33"/>
      <c r="FV67" s="33"/>
      <c r="FW67" s="33"/>
      <c r="FX67" s="33"/>
      <c r="FY67" s="33"/>
      <c r="FZ67" s="33"/>
      <c r="GA67" s="33"/>
      <c r="GB67" s="33"/>
      <c r="GC67" s="33"/>
      <c r="GD67" s="33"/>
      <c r="GE67" s="33"/>
      <c r="GF67" s="33"/>
      <c r="GG67" s="7"/>
      <c r="GH67" s="7"/>
      <c r="GI67" s="7"/>
      <c r="GJ67" s="7"/>
      <c r="GK67" s="7"/>
      <c r="GL67" s="7"/>
      <c r="GM67" s="7"/>
      <c r="GN67" s="7"/>
      <c r="GO67" s="7"/>
      <c r="GP67" s="7"/>
      <c r="GQ67" s="7"/>
      <c r="GR67" s="7"/>
      <c r="GS67" s="7"/>
      <c r="GT67" s="7"/>
      <c r="GU67" s="7"/>
      <c r="GV67" s="7"/>
      <c r="GW67" s="7"/>
      <c r="GX67" s="7"/>
      <c r="GY67" s="7"/>
    </row>
    <row r="68" spans="169:207" ht="13.8" hidden="1">
      <c r="FM68" s="33"/>
      <c r="FN68" s="34"/>
      <c r="FO68" s="33"/>
      <c r="FP68" s="33"/>
      <c r="FQ68" s="33"/>
      <c r="FR68" s="33"/>
      <c r="FS68" s="33"/>
      <c r="FT68" s="33"/>
      <c r="FU68" s="33"/>
      <c r="FV68" s="33"/>
      <c r="FW68" s="33"/>
      <c r="FX68" s="33"/>
      <c r="FY68" s="33"/>
      <c r="FZ68" s="33"/>
      <c r="GA68" s="33"/>
      <c r="GB68" s="33"/>
      <c r="GC68" s="33"/>
      <c r="GD68" s="33"/>
      <c r="GE68" s="33"/>
      <c r="GF68" s="33"/>
      <c r="GG68" s="7"/>
      <c r="GH68" s="7"/>
      <c r="GI68" s="7"/>
      <c r="GJ68" s="7"/>
      <c r="GK68" s="7"/>
      <c r="GL68" s="7"/>
      <c r="GM68" s="7"/>
      <c r="GN68" s="7"/>
      <c r="GO68" s="7"/>
      <c r="GP68" s="7"/>
      <c r="GQ68" s="7"/>
      <c r="GR68" s="7"/>
      <c r="GS68" s="7"/>
      <c r="GT68" s="7"/>
      <c r="GU68" s="7"/>
      <c r="GV68" s="7"/>
      <c r="GW68" s="7"/>
      <c r="GX68" s="7"/>
      <c r="GY68" s="7"/>
    </row>
    <row r="69" spans="169:207" ht="13.8" hidden="1">
      <c r="FM69" s="33"/>
      <c r="FN69" s="34"/>
      <c r="FO69" s="33"/>
      <c r="FP69" s="33"/>
      <c r="FQ69" s="33"/>
      <c r="FR69" s="33"/>
      <c r="FS69" s="33"/>
      <c r="FT69" s="33"/>
      <c r="FU69" s="33"/>
      <c r="FV69" s="33"/>
      <c r="FW69" s="33"/>
      <c r="FX69" s="33"/>
      <c r="FY69" s="33"/>
      <c r="FZ69" s="33"/>
      <c r="GA69" s="33"/>
      <c r="GB69" s="33"/>
      <c r="GC69" s="33"/>
      <c r="GD69" s="33"/>
      <c r="GE69" s="33"/>
      <c r="GF69" s="33"/>
      <c r="GG69" s="7"/>
      <c r="GH69" s="7"/>
      <c r="GI69" s="7"/>
      <c r="GJ69" s="7"/>
      <c r="GK69" s="7"/>
      <c r="GL69" s="7"/>
      <c r="GM69" s="7"/>
      <c r="GN69" s="7"/>
      <c r="GO69" s="7"/>
      <c r="GP69" s="7"/>
      <c r="GQ69" s="7"/>
      <c r="GR69" s="7"/>
      <c r="GS69" s="7"/>
      <c r="GT69" s="7"/>
      <c r="GU69" s="7"/>
      <c r="GV69" s="7"/>
      <c r="GW69" s="7"/>
      <c r="GX69" s="7"/>
      <c r="GY69" s="7"/>
    </row>
    <row r="70" spans="169:207" ht="13.8" hidden="1">
      <c r="FM70" s="33"/>
      <c r="FN70" s="34"/>
      <c r="FO70" s="33"/>
      <c r="FP70" s="33"/>
      <c r="FQ70" s="33"/>
      <c r="FR70" s="33"/>
      <c r="FS70" s="33"/>
      <c r="FT70" s="33"/>
      <c r="FU70" s="33"/>
      <c r="FV70" s="33"/>
      <c r="FW70" s="33"/>
      <c r="FX70" s="33"/>
      <c r="FY70" s="33"/>
      <c r="FZ70" s="33"/>
      <c r="GA70" s="33"/>
      <c r="GB70" s="33"/>
      <c r="GC70" s="33"/>
      <c r="GD70" s="33"/>
      <c r="GE70" s="33"/>
      <c r="GF70" s="33"/>
      <c r="GG70" s="7"/>
      <c r="GH70" s="7"/>
      <c r="GI70" s="7"/>
      <c r="GJ70" s="7"/>
      <c r="GK70" s="7"/>
      <c r="GL70" s="7"/>
      <c r="GM70" s="7"/>
      <c r="GN70" s="7"/>
      <c r="GO70" s="7"/>
      <c r="GP70" s="7"/>
      <c r="GQ70" s="7"/>
      <c r="GR70" s="7"/>
      <c r="GS70" s="7"/>
      <c r="GT70" s="7"/>
      <c r="GU70" s="7"/>
      <c r="GV70" s="7"/>
      <c r="GW70" s="7"/>
      <c r="GX70" s="7"/>
      <c r="GY70" s="7"/>
    </row>
    <row r="71" spans="169:207" ht="13.8">
      <c r="FM71" s="33"/>
      <c r="FN71" s="34"/>
      <c r="FO71" s="33"/>
      <c r="FP71" s="33"/>
      <c r="FQ71" s="33"/>
      <c r="FR71" s="33"/>
      <c r="FS71" s="33"/>
      <c r="FT71" s="33"/>
      <c r="FU71" s="33"/>
      <c r="FV71" s="33"/>
      <c r="FW71" s="33"/>
      <c r="FX71" s="33"/>
      <c r="FY71" s="33"/>
      <c r="FZ71" s="33"/>
      <c r="GA71" s="33"/>
      <c r="GB71" s="33"/>
      <c r="GC71" s="33"/>
      <c r="GD71" s="33"/>
      <c r="GE71" s="33"/>
      <c r="GF71" s="33"/>
      <c r="GG71" s="7"/>
      <c r="GH71" s="7"/>
      <c r="GI71" s="7"/>
      <c r="GJ71" s="7"/>
      <c r="GK71" s="7"/>
      <c r="GL71" s="7"/>
      <c r="GM71" s="7"/>
      <c r="GN71" s="7"/>
      <c r="GO71" s="7"/>
      <c r="GP71" s="7"/>
      <c r="GQ71" s="7"/>
      <c r="GR71" s="7"/>
      <c r="GS71" s="7"/>
      <c r="GT71" s="7"/>
      <c r="GU71" s="7"/>
      <c r="GV71" s="7"/>
      <c r="GW71" s="7"/>
      <c r="GX71" s="7"/>
      <c r="GY71" s="7"/>
    </row>
    <row r="72" spans="169:207" ht="13.8" hidden="1">
      <c r="FM72" s="33"/>
      <c r="FN72" s="34"/>
      <c r="FO72" s="33"/>
      <c r="FP72" s="33"/>
      <c r="FQ72" s="33"/>
      <c r="FR72" s="33"/>
      <c r="FS72" s="33"/>
      <c r="FT72" s="33"/>
      <c r="FU72" s="33"/>
      <c r="FV72" s="33"/>
      <c r="FW72" s="33"/>
      <c r="FX72" s="33"/>
      <c r="FY72" s="33"/>
      <c r="FZ72" s="33"/>
      <c r="GA72" s="33"/>
      <c r="GB72" s="33"/>
      <c r="GC72" s="33"/>
      <c r="GD72" s="33"/>
      <c r="GE72" s="33"/>
      <c r="GF72" s="33"/>
      <c r="GG72" s="7"/>
      <c r="GH72" s="7"/>
      <c r="GI72" s="7"/>
      <c r="GJ72" s="7"/>
      <c r="GK72" s="7"/>
      <c r="GL72" s="7"/>
      <c r="GM72" s="7"/>
      <c r="GN72" s="7"/>
      <c r="GO72" s="7"/>
      <c r="GP72" s="7"/>
      <c r="GQ72" s="7"/>
      <c r="GR72" s="7"/>
      <c r="GS72" s="7"/>
      <c r="GT72" s="7"/>
      <c r="GU72" s="7"/>
      <c r="GV72" s="7"/>
      <c r="GW72" s="7"/>
      <c r="GX72" s="7"/>
      <c r="GY72" s="7"/>
    </row>
    <row r="73" spans="169:207" ht="13.8" hidden="1">
      <c r="FM73" s="33"/>
      <c r="FN73" s="34"/>
      <c r="FO73" s="33"/>
      <c r="FP73" s="33"/>
      <c r="FQ73" s="33"/>
      <c r="FR73" s="33"/>
      <c r="FS73" s="33"/>
      <c r="FT73" s="33"/>
      <c r="FU73" s="33"/>
      <c r="FV73" s="33"/>
      <c r="FW73" s="33"/>
      <c r="FX73" s="33"/>
      <c r="FY73" s="33"/>
      <c r="FZ73" s="33"/>
      <c r="GA73" s="33"/>
      <c r="GB73" s="33"/>
      <c r="GC73" s="33"/>
      <c r="GD73" s="33"/>
      <c r="GE73" s="33"/>
      <c r="GF73" s="33"/>
      <c r="GG73" s="7"/>
      <c r="GH73" s="7"/>
      <c r="GI73" s="7"/>
      <c r="GJ73" s="7"/>
      <c r="GK73" s="7"/>
      <c r="GL73" s="7"/>
      <c r="GM73" s="7"/>
      <c r="GN73" s="7"/>
      <c r="GO73" s="7"/>
      <c r="GP73" s="7"/>
      <c r="GQ73" s="7"/>
      <c r="GR73" s="7"/>
      <c r="GS73" s="7"/>
      <c r="GT73" s="7"/>
      <c r="GU73" s="7"/>
      <c r="GV73" s="7"/>
      <c r="GW73" s="7"/>
      <c r="GX73" s="7"/>
      <c r="GY73" s="7"/>
    </row>
    <row r="74" spans="169:207" ht="13.8" hidden="1">
      <c r="FM74" s="33"/>
      <c r="FN74" s="34"/>
      <c r="FO74" s="33"/>
      <c r="FP74" s="33"/>
      <c r="FQ74" s="33"/>
      <c r="FR74" s="33"/>
      <c r="FS74" s="33"/>
      <c r="FT74" s="33"/>
      <c r="FU74" s="33"/>
      <c r="FV74" s="33"/>
      <c r="FW74" s="33"/>
      <c r="FX74" s="33"/>
      <c r="FY74" s="33"/>
      <c r="FZ74" s="33"/>
      <c r="GA74" s="33"/>
      <c r="GB74" s="33"/>
      <c r="GC74" s="33"/>
      <c r="GD74" s="33"/>
      <c r="GE74" s="33"/>
      <c r="GF74" s="33"/>
      <c r="GG74" s="7"/>
      <c r="GH74" s="7"/>
      <c r="GI74" s="7"/>
      <c r="GJ74" s="7"/>
      <c r="GK74" s="7"/>
      <c r="GL74" s="7"/>
      <c r="GM74" s="7"/>
      <c r="GN74" s="7"/>
      <c r="GO74" s="7"/>
      <c r="GP74" s="7"/>
      <c r="GQ74" s="7"/>
      <c r="GR74" s="7"/>
      <c r="GS74" s="7"/>
      <c r="GT74" s="7"/>
      <c r="GU74" s="7"/>
      <c r="GV74" s="7"/>
      <c r="GW74" s="7"/>
      <c r="GX74" s="7"/>
      <c r="GY74" s="7"/>
    </row>
    <row r="75" spans="169:207" ht="13.8" hidden="1">
      <c r="FM75" s="33"/>
      <c r="FN75" s="34"/>
      <c r="FO75" s="33"/>
      <c r="FP75" s="33"/>
      <c r="FQ75" s="33"/>
      <c r="FR75" s="33"/>
      <c r="FS75" s="33"/>
      <c r="FT75" s="33"/>
      <c r="FU75" s="33"/>
      <c r="FV75" s="33"/>
      <c r="FW75" s="33"/>
      <c r="FX75" s="33"/>
      <c r="FY75" s="33"/>
      <c r="FZ75" s="33"/>
      <c r="GA75" s="33"/>
      <c r="GB75" s="33"/>
      <c r="GC75" s="33"/>
      <c r="GD75" s="33"/>
      <c r="GE75" s="33"/>
      <c r="GF75" s="33"/>
      <c r="GG75" s="7"/>
      <c r="GH75" s="7"/>
      <c r="GI75" s="7"/>
      <c r="GJ75" s="7"/>
      <c r="GK75" s="7"/>
      <c r="GL75" s="7"/>
      <c r="GM75" s="7"/>
      <c r="GN75" s="7"/>
      <c r="GO75" s="7"/>
      <c r="GP75" s="7"/>
      <c r="GQ75" s="7"/>
      <c r="GR75" s="7"/>
      <c r="GS75" s="7"/>
      <c r="GT75" s="7"/>
      <c r="GU75" s="7"/>
      <c r="GV75" s="7"/>
      <c r="GW75" s="7"/>
      <c r="GX75" s="7"/>
      <c r="GY75" s="7"/>
    </row>
    <row r="76" spans="169:207" ht="13.8" hidden="1">
      <c r="FM76" s="33"/>
      <c r="FN76" s="34"/>
      <c r="FO76" s="33"/>
      <c r="FP76" s="33"/>
      <c r="FQ76" s="33"/>
      <c r="FR76" s="33"/>
      <c r="FS76" s="33"/>
      <c r="FT76" s="33"/>
      <c r="FU76" s="33"/>
      <c r="FV76" s="33"/>
      <c r="FW76" s="33"/>
      <c r="FX76" s="33"/>
      <c r="FY76" s="33"/>
      <c r="FZ76" s="33"/>
      <c r="GA76" s="33"/>
      <c r="GB76" s="33"/>
      <c r="GC76" s="33"/>
      <c r="GD76" s="33"/>
      <c r="GE76" s="33"/>
      <c r="GF76" s="33"/>
      <c r="GG76" s="7"/>
      <c r="GH76" s="7"/>
      <c r="GI76" s="7"/>
      <c r="GJ76" s="7"/>
      <c r="GK76" s="7"/>
      <c r="GL76" s="7"/>
      <c r="GM76" s="7"/>
      <c r="GN76" s="7"/>
      <c r="GO76" s="7"/>
      <c r="GP76" s="7"/>
      <c r="GQ76" s="7"/>
      <c r="GR76" s="7"/>
      <c r="GS76" s="7"/>
      <c r="GT76" s="7"/>
      <c r="GU76" s="7"/>
      <c r="GV76" s="7"/>
      <c r="GW76" s="7"/>
      <c r="GX76" s="7"/>
      <c r="GY76" s="7"/>
    </row>
    <row r="77" spans="169:207" ht="13.8" hidden="1">
      <c r="FM77" s="33"/>
      <c r="FN77" s="34"/>
      <c r="FO77" s="33"/>
      <c r="FP77" s="33"/>
      <c r="FQ77" s="33"/>
      <c r="FR77" s="33"/>
      <c r="FS77" s="33"/>
      <c r="FT77" s="33"/>
      <c r="FU77" s="33"/>
      <c r="FV77" s="33"/>
      <c r="FW77" s="33"/>
      <c r="FX77" s="33"/>
      <c r="FY77" s="33"/>
      <c r="FZ77" s="33"/>
      <c r="GA77" s="33"/>
      <c r="GB77" s="33"/>
      <c r="GC77" s="33"/>
      <c r="GD77" s="33"/>
      <c r="GE77" s="33"/>
      <c r="GF77" s="33"/>
      <c r="GG77" s="7"/>
      <c r="GH77" s="7"/>
      <c r="GI77" s="7"/>
      <c r="GJ77" s="7"/>
      <c r="GK77" s="7"/>
      <c r="GL77" s="7"/>
      <c r="GM77" s="7"/>
      <c r="GN77" s="7"/>
      <c r="GO77" s="7"/>
      <c r="GP77" s="7"/>
      <c r="GQ77" s="7"/>
      <c r="GR77" s="7"/>
      <c r="GS77" s="7"/>
      <c r="GT77" s="7"/>
      <c r="GU77" s="7"/>
      <c r="GV77" s="7"/>
      <c r="GW77" s="7"/>
      <c r="GX77" s="7"/>
      <c r="GY77" s="7"/>
    </row>
    <row r="78" spans="169:207" ht="13.8">
      <c r="FM78" s="33"/>
      <c r="FN78" s="34"/>
      <c r="FO78" s="33"/>
      <c r="FP78" s="33"/>
      <c r="FQ78" s="33"/>
      <c r="FR78" s="33"/>
      <c r="FS78" s="33"/>
      <c r="FT78" s="33"/>
      <c r="FU78" s="33"/>
      <c r="FV78" s="33"/>
      <c r="FW78" s="33"/>
      <c r="FX78" s="33"/>
      <c r="FY78" s="33"/>
      <c r="FZ78" s="33"/>
      <c r="GA78" s="33"/>
      <c r="GB78" s="33"/>
      <c r="GC78" s="33"/>
      <c r="GD78" s="33"/>
      <c r="GE78" s="33"/>
      <c r="GF78" s="33"/>
      <c r="GG78" s="7"/>
      <c r="GH78" s="7"/>
      <c r="GI78" s="7"/>
      <c r="GJ78" s="7"/>
      <c r="GK78" s="7"/>
      <c r="GL78" s="7"/>
      <c r="GM78" s="7"/>
      <c r="GN78" s="7"/>
      <c r="GO78" s="7"/>
      <c r="GP78" s="7"/>
      <c r="GQ78" s="7"/>
      <c r="GR78" s="7"/>
      <c r="GS78" s="7"/>
      <c r="GT78" s="7"/>
      <c r="GU78" s="7"/>
      <c r="GV78" s="7"/>
      <c r="GW78" s="7"/>
      <c r="GX78" s="7"/>
      <c r="GY78" s="7"/>
    </row>
    <row r="79" spans="169:207" ht="13.8" hidden="1">
      <c r="FM79" s="7"/>
      <c r="FN79" s="7"/>
      <c r="FO79" s="7"/>
      <c r="FP79" s="7"/>
      <c r="FQ79" s="7"/>
      <c r="FR79" s="7"/>
      <c r="FS79" s="7"/>
      <c r="FT79" s="7"/>
      <c r="FU79" s="33"/>
      <c r="FV79" s="7"/>
      <c r="FW79" s="7"/>
      <c r="FX79" s="7"/>
      <c r="FY79" s="7"/>
      <c r="FZ79" s="7"/>
      <c r="GA79" s="7"/>
      <c r="GB79" s="7"/>
      <c r="GC79" s="38"/>
      <c r="GD79" s="7"/>
      <c r="GE79" s="7"/>
      <c r="GF79" s="7"/>
      <c r="GG79" s="7"/>
      <c r="GH79" s="7"/>
      <c r="GI79" s="7"/>
      <c r="GJ79" s="7"/>
      <c r="GK79" s="7"/>
      <c r="GL79" s="7"/>
      <c r="GM79" s="7"/>
      <c r="GN79" s="7"/>
      <c r="GO79" s="7"/>
      <c r="GP79" s="7"/>
      <c r="GQ79" s="7"/>
      <c r="GR79" s="7"/>
      <c r="GS79" s="7"/>
      <c r="GT79" s="7"/>
      <c r="GU79" s="7"/>
      <c r="GV79" s="7"/>
      <c r="GW79" s="7"/>
      <c r="GX79" s="7"/>
      <c r="GY79" s="7"/>
    </row>
    <row r="80" spans="169:207" ht="13.8" hidden="1">
      <c r="FM80" s="7"/>
      <c r="FN80" s="7"/>
      <c r="FO80" s="7"/>
      <c r="FP80" s="7"/>
      <c r="FQ80" s="7"/>
      <c r="FR80" s="7"/>
      <c r="FS80" s="7"/>
      <c r="FT80" s="7"/>
      <c r="FU80" s="3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row>
    <row r="81" spans="169:207" ht="13.8">
      <c r="FM81" s="33"/>
      <c r="FN81" s="34"/>
      <c r="FO81" s="33"/>
      <c r="FP81" s="33"/>
      <c r="FQ81" s="33"/>
      <c r="FR81" s="33"/>
      <c r="FS81" s="33"/>
      <c r="FT81" s="33"/>
      <c r="FU81" s="33"/>
      <c r="FV81" s="33"/>
      <c r="FW81" s="33"/>
      <c r="FX81" s="33"/>
      <c r="FY81" s="33"/>
      <c r="FZ81" s="33"/>
      <c r="GA81" s="33"/>
      <c r="GB81" s="33"/>
      <c r="GC81" s="33"/>
      <c r="GD81" s="33"/>
      <c r="GE81" s="33"/>
      <c r="GF81" s="33"/>
      <c r="GG81" s="7"/>
      <c r="GH81" s="7"/>
      <c r="GI81" s="7"/>
      <c r="GJ81" s="7"/>
      <c r="GK81" s="7"/>
      <c r="GL81" s="7"/>
      <c r="GM81" s="7"/>
      <c r="GN81" s="7"/>
      <c r="GO81" s="7"/>
      <c r="GP81" s="7"/>
      <c r="GQ81" s="7"/>
      <c r="GR81" s="7"/>
      <c r="GS81" s="7"/>
      <c r="GT81" s="7"/>
      <c r="GU81" s="7"/>
      <c r="GV81" s="7"/>
      <c r="GW81" s="7"/>
      <c r="GX81" s="7"/>
      <c r="GY81" s="7"/>
    </row>
    <row r="82" spans="169:207" ht="13.8" hidden="1">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row>
    <row r="83" spans="169:207" ht="13.8" hidden="1">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row>
    <row r="84" spans="169:207" ht="13.8" hidden="1">
      <c r="FM84" s="33"/>
      <c r="FN84" s="34"/>
      <c r="FO84" s="33"/>
      <c r="FP84" s="33"/>
      <c r="FQ84" s="33"/>
      <c r="FR84" s="33"/>
      <c r="FS84" s="33"/>
      <c r="FT84" s="33"/>
      <c r="FU84" s="33"/>
      <c r="FV84" s="33"/>
      <c r="FW84" s="33"/>
      <c r="FX84" s="33"/>
      <c r="FY84" s="33"/>
      <c r="FZ84" s="33"/>
      <c r="GA84" s="33"/>
      <c r="GB84" s="33"/>
      <c r="GC84" s="33"/>
      <c r="GD84" s="33"/>
      <c r="GE84" s="33"/>
      <c r="GF84" s="33"/>
      <c r="GG84" s="7"/>
      <c r="GH84" s="7"/>
      <c r="GI84" s="7"/>
      <c r="GJ84" s="7"/>
      <c r="GK84" s="7"/>
      <c r="GL84" s="7"/>
      <c r="GM84" s="7"/>
      <c r="GN84" s="7"/>
      <c r="GO84" s="7"/>
      <c r="GP84" s="7"/>
      <c r="GQ84" s="7"/>
      <c r="GR84" s="7"/>
      <c r="GS84" s="7"/>
      <c r="GT84" s="7"/>
      <c r="GU84" s="7"/>
      <c r="GV84" s="7"/>
      <c r="GW84" s="7"/>
      <c r="GX84" s="7"/>
      <c r="GY84" s="7"/>
    </row>
    <row r="85" spans="169:207" ht="13.8" hidden="1">
      <c r="FM85" s="33"/>
      <c r="FN85" s="34"/>
      <c r="FO85" s="33"/>
      <c r="FP85" s="33"/>
      <c r="FQ85" s="33"/>
      <c r="FR85" s="33"/>
      <c r="FS85" s="33"/>
      <c r="FT85" s="33"/>
      <c r="FU85" s="33"/>
      <c r="FV85" s="33"/>
      <c r="FW85" s="33"/>
      <c r="FX85" s="33"/>
      <c r="FY85" s="33"/>
      <c r="FZ85" s="33"/>
      <c r="GA85" s="33"/>
      <c r="GB85" s="33"/>
      <c r="GC85" s="33"/>
      <c r="GD85" s="33"/>
      <c r="GE85" s="33"/>
      <c r="GF85" s="33"/>
      <c r="GG85" s="7"/>
      <c r="GH85" s="7"/>
      <c r="GI85" s="7"/>
      <c r="GJ85" s="7"/>
      <c r="GK85" s="7"/>
      <c r="GL85" s="7"/>
      <c r="GM85" s="7"/>
      <c r="GN85" s="7"/>
      <c r="GO85" s="7"/>
      <c r="GP85" s="7"/>
      <c r="GQ85" s="7"/>
      <c r="GR85" s="7"/>
      <c r="GS85" s="7"/>
      <c r="GT85" s="7"/>
      <c r="GU85" s="7"/>
      <c r="GV85" s="7"/>
      <c r="GW85" s="7"/>
      <c r="GX85" s="7"/>
      <c r="GY85" s="7"/>
    </row>
    <row r="86" spans="169:207" ht="13.8">
      <c r="FM86" s="33"/>
      <c r="FN86" s="34"/>
      <c r="FO86" s="33"/>
      <c r="FP86" s="33"/>
      <c r="FQ86" s="33"/>
      <c r="FR86" s="33"/>
      <c r="FS86" s="33"/>
      <c r="FT86" s="33"/>
      <c r="FU86" s="33"/>
      <c r="FV86" s="33"/>
      <c r="FW86" s="33"/>
      <c r="FX86" s="33"/>
      <c r="FY86" s="33"/>
      <c r="FZ86" s="33"/>
      <c r="GA86" s="33"/>
      <c r="GB86" s="33"/>
      <c r="GC86" s="33"/>
      <c r="GD86" s="33"/>
      <c r="GE86" s="33"/>
      <c r="GF86" s="33"/>
      <c r="GG86" s="7"/>
      <c r="GH86" s="7"/>
      <c r="GI86" s="7"/>
      <c r="GJ86" s="7"/>
      <c r="GK86" s="7"/>
      <c r="GL86" s="7"/>
      <c r="GM86" s="7"/>
      <c r="GN86" s="7"/>
      <c r="GO86" s="7"/>
      <c r="GP86" s="7"/>
      <c r="GQ86" s="7"/>
      <c r="GR86" s="7"/>
      <c r="GS86" s="7"/>
      <c r="GT86" s="7"/>
      <c r="GU86" s="7"/>
      <c r="GV86" s="7"/>
      <c r="GW86" s="7"/>
      <c r="GX86" s="7"/>
      <c r="GY86" s="7"/>
    </row>
    <row r="87" spans="169:207" ht="13.8">
      <c r="FM87" s="33"/>
      <c r="FN87" s="34"/>
      <c r="FO87" s="33"/>
      <c r="FP87" s="33"/>
      <c r="FQ87" s="33"/>
      <c r="FR87" s="33"/>
      <c r="FS87" s="33"/>
      <c r="FT87" s="33"/>
      <c r="FU87" s="33"/>
      <c r="FV87" s="33"/>
      <c r="FW87" s="33"/>
      <c r="FX87" s="33"/>
      <c r="FY87" s="33"/>
      <c r="FZ87" s="33"/>
      <c r="GA87" s="33"/>
      <c r="GB87" s="33"/>
      <c r="GC87" s="33"/>
      <c r="GD87" s="33"/>
      <c r="GE87" s="33"/>
      <c r="GF87" s="33"/>
      <c r="GG87" s="7"/>
      <c r="GH87" s="7"/>
      <c r="GI87" s="7"/>
      <c r="GJ87" s="7"/>
      <c r="GK87" s="7"/>
      <c r="GL87" s="7"/>
      <c r="GM87" s="7"/>
      <c r="GN87" s="7"/>
      <c r="GO87" s="7"/>
      <c r="GP87" s="7"/>
      <c r="GQ87" s="7"/>
      <c r="GR87" s="7"/>
      <c r="GS87" s="7"/>
      <c r="GT87" s="7"/>
      <c r="GU87" s="7"/>
      <c r="GV87" s="7"/>
      <c r="GW87" s="7"/>
      <c r="GX87" s="7"/>
      <c r="GY87" s="7"/>
    </row>
    <row r="88" spans="169:207" ht="13.8" hidden="1">
      <c r="FM88" s="7"/>
      <c r="FN88" s="7"/>
      <c r="FO88" s="7"/>
      <c r="FP88" s="7"/>
      <c r="FQ88" s="7"/>
      <c r="FR88" s="7"/>
      <c r="FS88" s="7"/>
      <c r="FT88" s="7"/>
      <c r="FU88" s="33"/>
      <c r="FV88" s="7"/>
      <c r="FW88" s="7"/>
      <c r="FX88" s="7"/>
      <c r="FY88" s="7"/>
      <c r="FZ88" s="7"/>
      <c r="GA88" s="7"/>
      <c r="GB88" s="7"/>
      <c r="GC88" s="38"/>
      <c r="GD88" s="7"/>
      <c r="GE88" s="7"/>
      <c r="GF88" s="7"/>
      <c r="GG88" s="7"/>
      <c r="GH88" s="7"/>
      <c r="GI88" s="7"/>
      <c r="GJ88" s="7"/>
      <c r="GK88" s="7"/>
      <c r="GL88" s="7"/>
      <c r="GM88" s="7"/>
      <c r="GN88" s="7"/>
      <c r="GO88" s="7"/>
      <c r="GP88" s="7"/>
      <c r="GQ88" s="7"/>
      <c r="GR88" s="7"/>
      <c r="GS88" s="7"/>
      <c r="GT88" s="7"/>
      <c r="GU88" s="7"/>
      <c r="GV88" s="7"/>
      <c r="GW88" s="7"/>
      <c r="GX88" s="7"/>
      <c r="GY88" s="7"/>
    </row>
    <row r="89" spans="169:207" ht="13.8" hidden="1">
      <c r="FM89" s="33"/>
      <c r="FN89" s="34"/>
      <c r="FO89" s="33"/>
      <c r="FP89" s="33"/>
      <c r="FQ89" s="33"/>
      <c r="FR89" s="33"/>
      <c r="FS89" s="33"/>
      <c r="FT89" s="33"/>
      <c r="FU89" s="33"/>
      <c r="FV89" s="33"/>
      <c r="FW89" s="33"/>
      <c r="FX89" s="33"/>
      <c r="FY89" s="33"/>
      <c r="FZ89" s="33"/>
      <c r="GA89" s="33"/>
      <c r="GB89" s="33"/>
      <c r="GC89" s="33"/>
      <c r="GD89" s="33"/>
      <c r="GE89" s="33"/>
      <c r="GF89" s="33"/>
      <c r="GG89" s="7"/>
      <c r="GH89" s="7"/>
      <c r="GI89" s="7"/>
      <c r="GJ89" s="7"/>
      <c r="GK89" s="7"/>
      <c r="GL89" s="7"/>
      <c r="GM89" s="7"/>
      <c r="GN89" s="7"/>
      <c r="GO89" s="7"/>
      <c r="GP89" s="7"/>
      <c r="GQ89" s="7"/>
      <c r="GR89" s="7"/>
      <c r="GS89" s="7"/>
      <c r="GT89" s="7"/>
      <c r="GU89" s="7"/>
      <c r="GV89" s="7"/>
      <c r="GW89" s="7"/>
      <c r="GX89" s="7"/>
      <c r="GY89" s="7"/>
    </row>
    <row r="90" spans="169:207" ht="13.8" hidden="1">
      <c r="FM90" s="33"/>
      <c r="FN90" s="34"/>
      <c r="FO90" s="33"/>
      <c r="FP90" s="33"/>
      <c r="FQ90" s="33"/>
      <c r="FR90" s="33"/>
      <c r="FS90" s="33"/>
      <c r="FT90" s="33"/>
      <c r="FU90" s="33"/>
      <c r="FV90" s="33"/>
      <c r="FW90" s="33"/>
      <c r="FX90" s="33"/>
      <c r="FY90" s="33"/>
      <c r="FZ90" s="33"/>
      <c r="GA90" s="33"/>
      <c r="GB90" s="33"/>
      <c r="GC90" s="33"/>
      <c r="GD90" s="33"/>
      <c r="GE90" s="33"/>
      <c r="GF90" s="33"/>
      <c r="GG90" s="7"/>
      <c r="GH90" s="7"/>
      <c r="GI90" s="7"/>
      <c r="GJ90" s="7"/>
      <c r="GK90" s="7"/>
      <c r="GL90" s="7"/>
      <c r="GM90" s="7"/>
      <c r="GN90" s="7"/>
      <c r="GO90" s="7"/>
      <c r="GP90" s="7"/>
      <c r="GQ90" s="7"/>
      <c r="GR90" s="7"/>
      <c r="GS90" s="7"/>
      <c r="GT90" s="7"/>
      <c r="GU90" s="7"/>
      <c r="GV90" s="7"/>
      <c r="GW90" s="7"/>
      <c r="GX90" s="7"/>
      <c r="GY90" s="7"/>
    </row>
    <row r="91" spans="169:207" ht="13.8" hidden="1">
      <c r="FM91" s="7"/>
      <c r="FN91" s="7"/>
      <c r="FO91" s="7"/>
      <c r="FP91" s="7"/>
      <c r="FQ91" s="7"/>
      <c r="FR91" s="7"/>
      <c r="FS91" s="7"/>
      <c r="FT91" s="7"/>
      <c r="FU91" s="33"/>
      <c r="FV91" s="7"/>
      <c r="FW91" s="7"/>
      <c r="FX91" s="7"/>
      <c r="FY91" s="7"/>
      <c r="FZ91" s="7"/>
      <c r="GA91" s="7"/>
      <c r="GB91" s="7"/>
      <c r="GC91" s="38"/>
      <c r="GD91" s="7"/>
      <c r="GE91" s="7"/>
      <c r="GF91" s="7"/>
      <c r="GG91" s="7"/>
      <c r="GH91" s="7"/>
      <c r="GI91" s="7"/>
      <c r="GJ91" s="7"/>
      <c r="GK91" s="7"/>
      <c r="GL91" s="7"/>
      <c r="GM91" s="7"/>
      <c r="GN91" s="7"/>
      <c r="GO91" s="7"/>
      <c r="GP91" s="7"/>
      <c r="GQ91" s="7"/>
      <c r="GR91" s="7"/>
      <c r="GS91" s="7"/>
      <c r="GT91" s="7"/>
      <c r="GU91" s="7"/>
      <c r="GV91" s="7"/>
      <c r="GW91" s="7"/>
      <c r="GX91" s="7"/>
      <c r="GY91" s="7"/>
    </row>
    <row r="92" spans="169:207" ht="13.8" hidden="1">
      <c r="FM92" s="33"/>
      <c r="FN92" s="34"/>
      <c r="FO92" s="33"/>
      <c r="FP92" s="33"/>
      <c r="FQ92" s="33"/>
      <c r="FR92" s="33"/>
      <c r="FS92" s="33"/>
      <c r="FT92" s="33"/>
      <c r="FU92" s="33"/>
      <c r="FV92" s="33"/>
      <c r="FW92" s="33"/>
      <c r="FX92" s="33"/>
      <c r="FY92" s="33"/>
      <c r="FZ92" s="33"/>
      <c r="GA92" s="33"/>
      <c r="GB92" s="33"/>
      <c r="GC92" s="33"/>
      <c r="GD92" s="33"/>
      <c r="GE92" s="33"/>
      <c r="GF92" s="33"/>
      <c r="GG92" s="7"/>
      <c r="GH92" s="7"/>
      <c r="GI92" s="7"/>
      <c r="GJ92" s="7"/>
      <c r="GK92" s="7"/>
      <c r="GL92" s="7"/>
      <c r="GM92" s="7"/>
      <c r="GN92" s="7"/>
      <c r="GO92" s="7"/>
      <c r="GP92" s="7"/>
      <c r="GQ92" s="7"/>
      <c r="GR92" s="7"/>
      <c r="GS92" s="7"/>
      <c r="GT92" s="7"/>
      <c r="GU92" s="7"/>
      <c r="GV92" s="7"/>
      <c r="GW92" s="7"/>
      <c r="GX92" s="7"/>
      <c r="GY92" s="7"/>
    </row>
    <row r="93" spans="169:207" ht="13.8" hidden="1">
      <c r="FM93" s="33"/>
      <c r="FN93" s="34"/>
      <c r="FO93" s="33"/>
      <c r="FP93" s="33"/>
      <c r="FQ93" s="33"/>
      <c r="FR93" s="33"/>
      <c r="FS93" s="33"/>
      <c r="FT93" s="33"/>
      <c r="FU93" s="33"/>
      <c r="FV93" s="33"/>
      <c r="FW93" s="33"/>
      <c r="FX93" s="33"/>
      <c r="FY93" s="33"/>
      <c r="FZ93" s="33"/>
      <c r="GA93" s="33"/>
      <c r="GB93" s="33"/>
      <c r="GC93" s="33"/>
      <c r="GD93" s="33"/>
      <c r="GE93" s="33"/>
      <c r="GF93" s="33"/>
      <c r="GG93" s="7"/>
      <c r="GH93" s="7"/>
      <c r="GI93" s="7"/>
      <c r="GJ93" s="7"/>
      <c r="GK93" s="7"/>
      <c r="GL93" s="7"/>
      <c r="GM93" s="7"/>
      <c r="GN93" s="7"/>
      <c r="GO93" s="7"/>
      <c r="GP93" s="7"/>
      <c r="GQ93" s="7"/>
      <c r="GR93" s="7"/>
      <c r="GS93" s="7"/>
      <c r="GT93" s="7"/>
      <c r="GU93" s="7"/>
      <c r="GV93" s="7"/>
      <c r="GW93" s="7"/>
      <c r="GX93" s="7"/>
      <c r="GY93" s="7"/>
    </row>
    <row r="94" spans="169:207" ht="13.8">
      <c r="FM94" s="33"/>
      <c r="FN94" s="34"/>
      <c r="FO94" s="33"/>
      <c r="FP94" s="33"/>
      <c r="FQ94" s="33"/>
      <c r="FR94" s="33"/>
      <c r="FS94" s="33"/>
      <c r="FT94" s="33"/>
      <c r="FU94" s="33"/>
      <c r="FV94" s="33"/>
      <c r="FW94" s="33"/>
      <c r="FX94" s="33"/>
      <c r="FY94" s="33"/>
      <c r="FZ94" s="33"/>
      <c r="GA94" s="33"/>
      <c r="GB94" s="33"/>
      <c r="GC94" s="33"/>
      <c r="GD94" s="33"/>
      <c r="GE94" s="33"/>
      <c r="GF94" s="33"/>
      <c r="GG94" s="7"/>
      <c r="GH94" s="7"/>
      <c r="GI94" s="7"/>
      <c r="GJ94" s="7"/>
      <c r="GK94" s="7"/>
      <c r="GL94" s="7"/>
      <c r="GM94" s="7"/>
      <c r="GN94" s="7"/>
      <c r="GO94" s="7"/>
      <c r="GP94" s="7"/>
      <c r="GQ94" s="7"/>
      <c r="GR94" s="7"/>
      <c r="GS94" s="7"/>
      <c r="GT94" s="7"/>
      <c r="GU94" s="7"/>
      <c r="GV94" s="7"/>
      <c r="GW94" s="7"/>
      <c r="GX94" s="7"/>
      <c r="GY94" s="7"/>
    </row>
    <row r="95" spans="169:207" ht="13.8" hidden="1">
      <c r="FM95" s="33"/>
      <c r="FN95" s="34"/>
      <c r="FO95" s="33"/>
      <c r="FP95" s="33"/>
      <c r="FQ95" s="33"/>
      <c r="FR95" s="33"/>
      <c r="FS95" s="33"/>
      <c r="FT95" s="33"/>
      <c r="FU95" s="33"/>
      <c r="FV95" s="33"/>
      <c r="FW95" s="33"/>
      <c r="FX95" s="33"/>
      <c r="FY95" s="33"/>
      <c r="FZ95" s="33"/>
      <c r="GA95" s="33"/>
      <c r="GB95" s="33"/>
      <c r="GC95" s="33"/>
      <c r="GD95" s="33"/>
      <c r="GE95" s="33"/>
      <c r="GF95" s="33"/>
      <c r="GG95" s="7"/>
      <c r="GH95" s="7"/>
      <c r="GI95" s="7"/>
      <c r="GJ95" s="7"/>
      <c r="GK95" s="7"/>
      <c r="GL95" s="7"/>
      <c r="GM95" s="7"/>
      <c r="GN95" s="7"/>
      <c r="GO95" s="7"/>
      <c r="GP95" s="7"/>
      <c r="GQ95" s="7"/>
      <c r="GR95" s="7"/>
      <c r="GS95" s="7"/>
      <c r="GT95" s="7"/>
      <c r="GU95" s="7"/>
      <c r="GV95" s="7"/>
      <c r="GW95" s="7"/>
      <c r="GX95" s="7"/>
      <c r="GY95" s="7"/>
    </row>
    <row r="96" spans="169:207" ht="13.8" hidden="1">
      <c r="FM96" s="33"/>
      <c r="FN96" s="34"/>
      <c r="FO96" s="33"/>
      <c r="FP96" s="33"/>
      <c r="FQ96" s="33"/>
      <c r="FR96" s="33"/>
      <c r="FS96" s="33"/>
      <c r="FT96" s="33"/>
      <c r="FU96" s="33"/>
      <c r="FV96" s="33"/>
      <c r="FW96" s="33"/>
      <c r="FX96" s="33"/>
      <c r="FY96" s="33"/>
      <c r="FZ96" s="33"/>
      <c r="GA96" s="33"/>
      <c r="GB96" s="33"/>
      <c r="GC96" s="33"/>
      <c r="GD96" s="33"/>
      <c r="GE96" s="33"/>
      <c r="GF96" s="33"/>
      <c r="GG96" s="7"/>
      <c r="GH96" s="7"/>
      <c r="GI96" s="7"/>
      <c r="GJ96" s="7"/>
      <c r="GK96" s="7"/>
      <c r="GL96" s="7"/>
      <c r="GM96" s="7"/>
      <c r="GN96" s="7"/>
      <c r="GO96" s="7"/>
      <c r="GP96" s="7"/>
      <c r="GQ96" s="7"/>
      <c r="GR96" s="7"/>
      <c r="GS96" s="7"/>
      <c r="GT96" s="7"/>
      <c r="GU96" s="7"/>
      <c r="GV96" s="7"/>
      <c r="GW96" s="7"/>
      <c r="GX96" s="7"/>
      <c r="GY96" s="7"/>
    </row>
    <row r="97" spans="169:207" ht="13.8" hidden="1">
      <c r="FM97" s="33"/>
      <c r="FN97" s="34"/>
      <c r="FO97" s="33"/>
      <c r="FP97" s="33"/>
      <c r="FQ97" s="33"/>
      <c r="FR97" s="33"/>
      <c r="FS97" s="33"/>
      <c r="FT97" s="33"/>
      <c r="FU97" s="33"/>
      <c r="FV97" s="33"/>
      <c r="FW97" s="33"/>
      <c r="FX97" s="33"/>
      <c r="FY97" s="33"/>
      <c r="FZ97" s="33"/>
      <c r="GA97" s="33"/>
      <c r="GB97" s="33"/>
      <c r="GC97" s="33"/>
      <c r="GD97" s="33"/>
      <c r="GE97" s="33"/>
      <c r="GF97" s="33"/>
      <c r="GG97" s="7"/>
      <c r="GH97" s="7"/>
      <c r="GI97" s="7"/>
      <c r="GJ97" s="7"/>
      <c r="GK97" s="7"/>
      <c r="GL97" s="7"/>
      <c r="GM97" s="7"/>
      <c r="GN97" s="7"/>
      <c r="GO97" s="7"/>
      <c r="GP97" s="7"/>
      <c r="GQ97" s="7"/>
      <c r="GR97" s="7"/>
      <c r="GS97" s="7"/>
      <c r="GT97" s="7"/>
      <c r="GU97" s="7"/>
      <c r="GV97" s="7"/>
      <c r="GW97" s="7"/>
      <c r="GX97" s="7"/>
      <c r="GY97" s="7"/>
    </row>
    <row r="98" spans="169:207" ht="13.8" hidden="1">
      <c r="FM98" s="33"/>
      <c r="FN98" s="34"/>
      <c r="FO98" s="33"/>
      <c r="FP98" s="33"/>
      <c r="FQ98" s="33"/>
      <c r="FR98" s="33"/>
      <c r="FS98" s="33"/>
      <c r="FT98" s="33"/>
      <c r="FU98" s="33"/>
      <c r="FV98" s="33"/>
      <c r="FW98" s="33"/>
      <c r="FX98" s="33"/>
      <c r="FY98" s="33"/>
      <c r="FZ98" s="33"/>
      <c r="GA98" s="33"/>
      <c r="GB98" s="33"/>
      <c r="GC98" s="33"/>
      <c r="GD98" s="33"/>
      <c r="GE98" s="33"/>
      <c r="GF98" s="33"/>
      <c r="GG98" s="7"/>
      <c r="GH98" s="7"/>
      <c r="GI98" s="7"/>
      <c r="GJ98" s="7"/>
      <c r="GK98" s="7"/>
      <c r="GL98" s="7"/>
      <c r="GM98" s="7"/>
      <c r="GN98" s="7"/>
      <c r="GO98" s="7"/>
      <c r="GP98" s="7"/>
      <c r="GQ98" s="7"/>
      <c r="GR98" s="7"/>
      <c r="GS98" s="7"/>
      <c r="GT98" s="7"/>
      <c r="GU98" s="7"/>
      <c r="GV98" s="7"/>
      <c r="GW98" s="7"/>
      <c r="GX98" s="7"/>
      <c r="GY98" s="7"/>
    </row>
    <row r="99" spans="169:207" ht="13.8" hidden="1">
      <c r="FM99" s="33"/>
      <c r="FN99" s="34"/>
      <c r="FO99" s="33"/>
      <c r="FP99" s="33"/>
      <c r="FQ99" s="33"/>
      <c r="FR99" s="33"/>
      <c r="FS99" s="33"/>
      <c r="FT99" s="33"/>
      <c r="FU99" s="33"/>
      <c r="FV99" s="33"/>
      <c r="FW99" s="33"/>
      <c r="FX99" s="33"/>
      <c r="FY99" s="33"/>
      <c r="FZ99" s="33"/>
      <c r="GA99" s="33"/>
      <c r="GB99" s="33"/>
      <c r="GC99" s="33"/>
      <c r="GD99" s="33"/>
      <c r="GE99" s="33"/>
      <c r="GF99" s="33"/>
      <c r="GG99" s="7"/>
      <c r="GH99" s="7"/>
      <c r="GI99" s="7"/>
      <c r="GJ99" s="7"/>
      <c r="GK99" s="7"/>
      <c r="GL99" s="7"/>
      <c r="GM99" s="7"/>
      <c r="GN99" s="7"/>
      <c r="GO99" s="7"/>
      <c r="GP99" s="7"/>
      <c r="GQ99" s="7"/>
      <c r="GR99" s="7"/>
      <c r="GS99" s="7"/>
      <c r="GT99" s="7"/>
      <c r="GU99" s="7"/>
      <c r="GV99" s="7"/>
      <c r="GW99" s="7"/>
      <c r="GX99" s="7"/>
      <c r="GY99" s="7"/>
    </row>
    <row r="100" spans="169:207" ht="13.8" hidden="1">
      <c r="FM100" s="33"/>
      <c r="FN100" s="34"/>
      <c r="FO100" s="33"/>
      <c r="FP100" s="33"/>
      <c r="FQ100" s="33"/>
      <c r="FR100" s="33"/>
      <c r="FS100" s="33"/>
      <c r="FT100" s="33"/>
      <c r="FU100" s="33"/>
      <c r="FV100" s="33"/>
      <c r="FW100" s="33"/>
      <c r="FX100" s="33"/>
      <c r="FY100" s="33"/>
      <c r="FZ100" s="33"/>
      <c r="GA100" s="33"/>
      <c r="GB100" s="33"/>
      <c r="GC100" s="33"/>
      <c r="GD100" s="33"/>
      <c r="GE100" s="33"/>
      <c r="GF100" s="33"/>
      <c r="GG100" s="7"/>
      <c r="GH100" s="7"/>
      <c r="GI100" s="7"/>
      <c r="GJ100" s="7"/>
      <c r="GK100" s="7"/>
      <c r="GL100" s="7"/>
      <c r="GM100" s="7"/>
      <c r="GN100" s="7"/>
      <c r="GO100" s="7"/>
      <c r="GP100" s="7"/>
      <c r="GQ100" s="7"/>
      <c r="GR100" s="7"/>
      <c r="GS100" s="7"/>
      <c r="GT100" s="7"/>
      <c r="GU100" s="7"/>
      <c r="GV100" s="7"/>
      <c r="GW100" s="7"/>
      <c r="GX100" s="7"/>
      <c r="GY100" s="7"/>
    </row>
    <row r="101" spans="169:207" ht="13.8" hidden="1">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row>
    <row r="102" spans="169:207" ht="13.8" hidden="1">
      <c r="FM102" s="33"/>
      <c r="FN102" s="34"/>
      <c r="FO102" s="33"/>
      <c r="FP102" s="33"/>
      <c r="FQ102" s="33"/>
      <c r="FR102" s="33"/>
      <c r="FS102" s="33"/>
      <c r="FT102" s="33"/>
      <c r="FU102" s="33"/>
      <c r="FV102" s="33"/>
      <c r="FW102" s="33"/>
      <c r="FX102" s="33"/>
      <c r="FY102" s="33"/>
      <c r="FZ102" s="33"/>
      <c r="GA102" s="33"/>
      <c r="GB102" s="33"/>
      <c r="GC102" s="33"/>
      <c r="GD102" s="33"/>
      <c r="GE102" s="33"/>
      <c r="GF102" s="33"/>
      <c r="GG102" s="7"/>
      <c r="GH102" s="7"/>
      <c r="GI102" s="7"/>
      <c r="GJ102" s="7"/>
      <c r="GK102" s="7"/>
      <c r="GL102" s="7"/>
      <c r="GM102" s="7"/>
      <c r="GN102" s="7"/>
      <c r="GO102" s="7"/>
      <c r="GP102" s="7"/>
      <c r="GQ102" s="7"/>
      <c r="GR102" s="7"/>
      <c r="GS102" s="7"/>
      <c r="GT102" s="7"/>
      <c r="GU102" s="7"/>
      <c r="GV102" s="7"/>
      <c r="GW102" s="7"/>
      <c r="GX102" s="7"/>
      <c r="GY102" s="7"/>
    </row>
    <row r="103" spans="169:207" ht="13.8" hidden="1">
      <c r="FM103" s="33"/>
      <c r="FN103" s="34"/>
      <c r="FO103" s="33"/>
      <c r="FP103" s="33"/>
      <c r="FQ103" s="33"/>
      <c r="FR103" s="33"/>
      <c r="FS103" s="33"/>
      <c r="FT103" s="33"/>
      <c r="FU103" s="33"/>
      <c r="FV103" s="33"/>
      <c r="FW103" s="33"/>
      <c r="FX103" s="33"/>
      <c r="FY103" s="33"/>
      <c r="FZ103" s="33"/>
      <c r="GA103" s="33"/>
      <c r="GB103" s="33"/>
      <c r="GC103" s="33"/>
      <c r="GD103" s="33"/>
      <c r="GE103" s="33"/>
      <c r="GF103" s="33"/>
      <c r="GG103" s="7"/>
      <c r="GH103" s="7"/>
      <c r="GI103" s="7"/>
      <c r="GJ103" s="7"/>
      <c r="GK103" s="7"/>
      <c r="GL103" s="7"/>
      <c r="GM103" s="7"/>
      <c r="GN103" s="7"/>
      <c r="GO103" s="7"/>
      <c r="GP103" s="7"/>
      <c r="GQ103" s="7"/>
      <c r="GR103" s="7"/>
      <c r="GS103" s="7"/>
      <c r="GT103" s="7"/>
      <c r="GU103" s="7"/>
      <c r="GV103" s="7"/>
      <c r="GW103" s="7"/>
      <c r="GX103" s="7"/>
      <c r="GY103" s="7"/>
    </row>
    <row r="104" spans="169:207" ht="13.8" hidden="1">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row>
    <row r="105" spans="169:207" ht="13.8" hidden="1">
      <c r="FM105" s="33"/>
      <c r="FN105" s="34"/>
      <c r="FO105" s="33"/>
      <c r="FP105" s="33"/>
      <c r="FQ105" s="33"/>
      <c r="FR105" s="33"/>
      <c r="FS105" s="33"/>
      <c r="FT105" s="33"/>
      <c r="FU105" s="33"/>
      <c r="FV105" s="33"/>
      <c r="FW105" s="33"/>
      <c r="FX105" s="33"/>
      <c r="FY105" s="33"/>
      <c r="FZ105" s="33"/>
      <c r="GA105" s="33"/>
      <c r="GB105" s="33"/>
      <c r="GC105" s="33"/>
      <c r="GD105" s="33"/>
      <c r="GE105" s="33"/>
      <c r="GF105" s="33"/>
      <c r="GG105" s="7"/>
      <c r="GH105" s="7"/>
      <c r="GI105" s="7"/>
      <c r="GJ105" s="7"/>
      <c r="GK105" s="7"/>
      <c r="GL105" s="7"/>
      <c r="GM105" s="7"/>
      <c r="GN105" s="7"/>
      <c r="GO105" s="7"/>
      <c r="GP105" s="7"/>
      <c r="GQ105" s="7"/>
      <c r="GR105" s="7"/>
      <c r="GS105" s="7"/>
      <c r="GT105" s="7"/>
      <c r="GU105" s="7"/>
      <c r="GV105" s="7"/>
      <c r="GW105" s="7"/>
      <c r="GX105" s="7"/>
      <c r="GY105" s="7"/>
    </row>
    <row r="106" spans="169:207" ht="13.8" hidden="1">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row>
    <row r="107" spans="169:207" ht="13.8">
      <c r="FM107" s="33"/>
      <c r="FN107" s="34"/>
      <c r="FO107" s="33"/>
      <c r="FP107" s="33"/>
      <c r="FQ107" s="33"/>
      <c r="FR107" s="33"/>
      <c r="FS107" s="33"/>
      <c r="FT107" s="33"/>
      <c r="FU107" s="33"/>
      <c r="FV107" s="33"/>
      <c r="FW107" s="33"/>
      <c r="FX107" s="33"/>
      <c r="FY107" s="33"/>
      <c r="FZ107" s="33"/>
      <c r="GA107" s="33"/>
      <c r="GB107" s="33"/>
      <c r="GC107" s="33"/>
      <c r="GD107" s="33"/>
      <c r="GE107" s="33"/>
      <c r="GF107" s="33"/>
      <c r="GG107" s="7"/>
      <c r="GH107" s="7"/>
      <c r="GI107" s="7"/>
      <c r="GJ107" s="7"/>
      <c r="GK107" s="7"/>
      <c r="GL107" s="7"/>
      <c r="GM107" s="7"/>
      <c r="GN107" s="7"/>
      <c r="GO107" s="7"/>
      <c r="GP107" s="7"/>
      <c r="GQ107" s="7"/>
      <c r="GR107" s="7"/>
      <c r="GS107" s="7"/>
      <c r="GT107" s="7"/>
      <c r="GU107" s="7"/>
      <c r="GV107" s="7"/>
      <c r="GW107" s="7"/>
      <c r="GX107" s="7"/>
      <c r="GY107" s="7"/>
    </row>
    <row r="108" spans="169:207" ht="13.8" hidden="1">
      <c r="FM108" s="33"/>
      <c r="FN108" s="34"/>
      <c r="FO108" s="33"/>
      <c r="FP108" s="33"/>
      <c r="FQ108" s="33"/>
      <c r="FR108" s="33"/>
      <c r="FS108" s="33"/>
      <c r="FT108" s="33"/>
      <c r="FU108" s="33"/>
      <c r="FV108" s="33"/>
      <c r="FW108" s="33"/>
      <c r="FX108" s="33"/>
      <c r="FY108" s="33"/>
      <c r="FZ108" s="33"/>
      <c r="GA108" s="33"/>
      <c r="GB108" s="33"/>
      <c r="GC108" s="33"/>
      <c r="GD108" s="33"/>
      <c r="GE108" s="33"/>
      <c r="GF108" s="33"/>
      <c r="GG108" s="7"/>
      <c r="GH108" s="7"/>
      <c r="GI108" s="7"/>
      <c r="GJ108" s="7"/>
      <c r="GK108" s="7"/>
      <c r="GL108" s="7"/>
      <c r="GM108" s="7"/>
      <c r="GN108" s="7"/>
      <c r="GO108" s="7"/>
      <c r="GP108" s="7"/>
      <c r="GQ108" s="7"/>
      <c r="GR108" s="7"/>
      <c r="GS108" s="7"/>
      <c r="GT108" s="7"/>
      <c r="GU108" s="7"/>
      <c r="GV108" s="7"/>
      <c r="GW108" s="7"/>
      <c r="GX108" s="7"/>
      <c r="GY108" s="7"/>
    </row>
    <row r="109" spans="169:207" ht="13.8" hidden="1">
      <c r="FM109" s="33"/>
      <c r="FN109" s="34"/>
      <c r="FO109" s="33"/>
      <c r="FP109" s="33"/>
      <c r="FQ109" s="33"/>
      <c r="FR109" s="33"/>
      <c r="FS109" s="33"/>
      <c r="FT109" s="33"/>
      <c r="FU109" s="33"/>
      <c r="FV109" s="33"/>
      <c r="FW109" s="33"/>
      <c r="FX109" s="33"/>
      <c r="FY109" s="33"/>
      <c r="FZ109" s="33"/>
      <c r="GA109" s="33"/>
      <c r="GB109" s="33"/>
      <c r="GC109" s="33"/>
      <c r="GD109" s="33"/>
      <c r="GE109" s="33"/>
      <c r="GF109" s="33"/>
      <c r="GG109" s="7"/>
      <c r="GH109" s="7"/>
      <c r="GI109" s="7"/>
      <c r="GJ109" s="7"/>
      <c r="GK109" s="7"/>
      <c r="GL109" s="7"/>
      <c r="GM109" s="7"/>
      <c r="GN109" s="7"/>
      <c r="GO109" s="7"/>
      <c r="GP109" s="7"/>
      <c r="GQ109" s="7"/>
      <c r="GR109" s="7"/>
      <c r="GS109" s="7"/>
      <c r="GT109" s="7"/>
      <c r="GU109" s="7"/>
      <c r="GV109" s="7"/>
      <c r="GW109" s="7"/>
      <c r="GX109" s="7"/>
      <c r="GY109" s="7"/>
    </row>
    <row r="110" spans="169:207" ht="13.8">
      <c r="FM110" s="33"/>
      <c r="FN110" s="34"/>
      <c r="FO110" s="33"/>
      <c r="FP110" s="33"/>
      <c r="FQ110" s="33"/>
      <c r="FR110" s="33"/>
      <c r="FS110" s="33"/>
      <c r="FT110" s="33"/>
      <c r="FU110" s="33"/>
      <c r="FV110" s="33"/>
      <c r="FW110" s="33"/>
      <c r="FX110" s="33"/>
      <c r="FY110" s="33"/>
      <c r="FZ110" s="33"/>
      <c r="GA110" s="33"/>
      <c r="GB110" s="33"/>
      <c r="GC110" s="33"/>
      <c r="GD110" s="33"/>
      <c r="GE110" s="33"/>
      <c r="GF110" s="33"/>
      <c r="GG110" s="7"/>
      <c r="GH110" s="7"/>
      <c r="GI110" s="7"/>
      <c r="GJ110" s="7"/>
      <c r="GK110" s="7"/>
      <c r="GL110" s="7"/>
      <c r="GM110" s="7"/>
      <c r="GN110" s="7"/>
      <c r="GO110" s="7"/>
      <c r="GP110" s="7"/>
      <c r="GQ110" s="7"/>
      <c r="GR110" s="7"/>
      <c r="GS110" s="7"/>
      <c r="GT110" s="7"/>
      <c r="GU110" s="7"/>
      <c r="GV110" s="7"/>
      <c r="GW110" s="7"/>
      <c r="GX110" s="7"/>
      <c r="GY110" s="7"/>
    </row>
    <row r="111" spans="169:207" ht="13.8" hidden="1">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row>
    <row r="112" spans="169:207" ht="13.8">
      <c r="FM112" s="33"/>
      <c r="FN112" s="34"/>
      <c r="FO112" s="33"/>
      <c r="FP112" s="33"/>
      <c r="FQ112" s="33"/>
      <c r="FR112" s="33"/>
      <c r="FS112" s="33"/>
      <c r="FT112" s="33"/>
      <c r="FU112" s="33"/>
      <c r="FV112" s="33"/>
      <c r="FW112" s="33"/>
      <c r="FX112" s="33"/>
      <c r="FY112" s="33"/>
      <c r="FZ112" s="33"/>
      <c r="GA112" s="33"/>
      <c r="GB112" s="33"/>
      <c r="GC112" s="33"/>
      <c r="GD112" s="33"/>
      <c r="GE112" s="33"/>
      <c r="GF112" s="33"/>
      <c r="GG112" s="7"/>
      <c r="GH112" s="7"/>
      <c r="GI112" s="7"/>
      <c r="GJ112" s="7"/>
      <c r="GK112" s="7"/>
      <c r="GL112" s="7"/>
      <c r="GM112" s="7"/>
      <c r="GN112" s="7"/>
      <c r="GO112" s="7"/>
      <c r="GP112" s="7"/>
      <c r="GQ112" s="7"/>
      <c r="GR112" s="7"/>
      <c r="GS112" s="7"/>
      <c r="GT112" s="7"/>
      <c r="GU112" s="7"/>
      <c r="GV112" s="7"/>
      <c r="GW112" s="7"/>
      <c r="GX112" s="7"/>
      <c r="GY112" s="7"/>
    </row>
    <row r="113" spans="169:207" ht="13.8">
      <c r="FM113" s="33"/>
      <c r="FN113" s="34"/>
      <c r="FO113" s="33"/>
      <c r="FP113" s="33"/>
      <c r="FQ113" s="33"/>
      <c r="FR113" s="33"/>
      <c r="FS113" s="33"/>
      <c r="FT113" s="33"/>
      <c r="FU113" s="33"/>
      <c r="FV113" s="33"/>
      <c r="FW113" s="33"/>
      <c r="FX113" s="33"/>
      <c r="FY113" s="33"/>
      <c r="FZ113" s="33"/>
      <c r="GA113" s="33"/>
      <c r="GB113" s="33"/>
      <c r="GC113" s="33"/>
      <c r="GD113" s="33"/>
      <c r="GE113" s="33"/>
      <c r="GF113" s="33"/>
      <c r="GG113" s="7"/>
      <c r="GH113" s="7"/>
      <c r="GI113" s="7"/>
      <c r="GJ113" s="7"/>
      <c r="GK113" s="7"/>
      <c r="GL113" s="7"/>
      <c r="GM113" s="7"/>
      <c r="GN113" s="7"/>
      <c r="GO113" s="7"/>
      <c r="GP113" s="7"/>
      <c r="GQ113" s="7"/>
      <c r="GR113" s="7"/>
      <c r="GS113" s="7"/>
      <c r="GT113" s="7"/>
      <c r="GU113" s="7"/>
      <c r="GV113" s="7"/>
      <c r="GW113" s="7"/>
      <c r="GX113" s="7"/>
      <c r="GY113" s="7"/>
    </row>
    <row r="114" spans="169:207" ht="13.8">
      <c r="FM114" s="33"/>
      <c r="FN114" s="34"/>
      <c r="FO114" s="33"/>
      <c r="FP114" s="33"/>
      <c r="FQ114" s="33"/>
      <c r="FR114" s="33"/>
      <c r="FS114" s="33"/>
      <c r="FT114" s="33"/>
      <c r="FU114" s="33"/>
      <c r="FV114" s="33"/>
      <c r="FW114" s="33"/>
      <c r="FX114" s="33"/>
      <c r="FY114" s="33"/>
      <c r="FZ114" s="33"/>
      <c r="GA114" s="33"/>
      <c r="GB114" s="33"/>
      <c r="GC114" s="33"/>
      <c r="GD114" s="33"/>
      <c r="GE114" s="33"/>
      <c r="GF114" s="33"/>
      <c r="GG114" s="7"/>
      <c r="GH114" s="7"/>
      <c r="GI114" s="7"/>
      <c r="GJ114" s="7"/>
      <c r="GK114" s="7"/>
      <c r="GL114" s="7"/>
      <c r="GM114" s="7"/>
      <c r="GN114" s="7"/>
      <c r="GO114" s="7"/>
      <c r="GP114" s="7"/>
      <c r="GQ114" s="7"/>
      <c r="GR114" s="7"/>
      <c r="GS114" s="7"/>
      <c r="GT114" s="7"/>
      <c r="GU114" s="7"/>
      <c r="GV114" s="7"/>
      <c r="GW114" s="7"/>
      <c r="GX114" s="7"/>
      <c r="GY114" s="7"/>
    </row>
    <row r="115" spans="169:207" ht="13.8" hidden="1">
      <c r="FM115" s="33"/>
      <c r="FN115" s="34"/>
      <c r="FO115" s="33"/>
      <c r="FP115" s="33"/>
      <c r="FQ115" s="33"/>
      <c r="FR115" s="33"/>
      <c r="FS115" s="33"/>
      <c r="FT115" s="33"/>
      <c r="FU115" s="33"/>
      <c r="FV115" s="33"/>
      <c r="FW115" s="33"/>
      <c r="FX115" s="33"/>
      <c r="FY115" s="33"/>
      <c r="FZ115" s="33"/>
      <c r="GA115" s="33"/>
      <c r="GB115" s="33"/>
      <c r="GC115" s="33"/>
      <c r="GD115" s="33"/>
      <c r="GE115" s="33"/>
      <c r="GF115" s="33"/>
      <c r="GG115" s="7"/>
      <c r="GH115" s="7"/>
      <c r="GI115" s="7"/>
      <c r="GJ115" s="7"/>
      <c r="GK115" s="7"/>
      <c r="GL115" s="7"/>
      <c r="GM115" s="7"/>
      <c r="GN115" s="7"/>
      <c r="GO115" s="7"/>
      <c r="GP115" s="7"/>
      <c r="GQ115" s="7"/>
      <c r="GR115" s="7"/>
      <c r="GS115" s="7"/>
      <c r="GT115" s="7"/>
      <c r="GU115" s="7"/>
      <c r="GV115" s="7"/>
      <c r="GW115" s="7"/>
      <c r="GX115" s="7"/>
      <c r="GY115" s="7"/>
    </row>
    <row r="116" spans="169:207" ht="13.8" hidden="1">
      <c r="FM116" s="7"/>
      <c r="FN116" s="7"/>
      <c r="FO116" s="7"/>
      <c r="FP116" s="7"/>
      <c r="FQ116" s="7"/>
      <c r="FR116" s="7"/>
      <c r="FS116" s="7"/>
      <c r="FT116" s="7"/>
      <c r="FU116" s="33"/>
      <c r="FV116" s="7"/>
      <c r="FW116" s="7"/>
      <c r="FX116" s="7"/>
      <c r="FY116" s="7"/>
      <c r="FZ116" s="7"/>
      <c r="GA116" s="7"/>
      <c r="GB116" s="7"/>
      <c r="GC116" s="38"/>
      <c r="GD116" s="7"/>
      <c r="GE116" s="7"/>
      <c r="GF116" s="7"/>
      <c r="GG116" s="7"/>
      <c r="GH116" s="7"/>
      <c r="GI116" s="7"/>
      <c r="GJ116" s="7"/>
      <c r="GK116" s="7"/>
      <c r="GL116" s="7"/>
      <c r="GM116" s="7"/>
      <c r="GN116" s="7"/>
      <c r="GO116" s="7"/>
      <c r="GP116" s="7"/>
      <c r="GQ116" s="7"/>
      <c r="GR116" s="7"/>
      <c r="GS116" s="7"/>
      <c r="GT116" s="7"/>
      <c r="GU116" s="7"/>
      <c r="GV116" s="7"/>
      <c r="GW116" s="7"/>
      <c r="GX116" s="7"/>
      <c r="GY116" s="7"/>
    </row>
    <row r="117" spans="169:207" ht="13.8">
      <c r="FM117" s="33"/>
      <c r="FN117" s="34"/>
      <c r="FO117" s="33"/>
      <c r="FP117" s="33"/>
      <c r="FQ117" s="33"/>
      <c r="FR117" s="33"/>
      <c r="FS117" s="33"/>
      <c r="FT117" s="33"/>
      <c r="FU117" s="33"/>
      <c r="FV117" s="33"/>
      <c r="FW117" s="33"/>
      <c r="FX117" s="33"/>
      <c r="FY117" s="33"/>
      <c r="FZ117" s="33"/>
      <c r="GA117" s="33"/>
      <c r="GB117" s="33"/>
      <c r="GC117" s="33"/>
      <c r="GD117" s="33"/>
      <c r="GE117" s="33"/>
      <c r="GF117" s="33"/>
      <c r="GG117" s="7"/>
      <c r="GH117" s="7"/>
      <c r="GI117" s="7"/>
      <c r="GJ117" s="7"/>
      <c r="GK117" s="7"/>
      <c r="GL117" s="7"/>
      <c r="GM117" s="7"/>
      <c r="GN117" s="7"/>
      <c r="GO117" s="7"/>
      <c r="GP117" s="7"/>
      <c r="GQ117" s="7"/>
      <c r="GR117" s="7"/>
      <c r="GS117" s="7"/>
      <c r="GT117" s="7"/>
      <c r="GU117" s="7"/>
      <c r="GV117" s="7"/>
      <c r="GW117" s="7"/>
      <c r="GX117" s="7"/>
      <c r="GY117" s="7"/>
    </row>
    <row r="118" spans="169:207" ht="13.8" hidden="1">
      <c r="FM118" s="33"/>
      <c r="FN118" s="34"/>
      <c r="FO118" s="33"/>
      <c r="FP118" s="33"/>
      <c r="FQ118" s="33"/>
      <c r="FR118" s="33"/>
      <c r="FS118" s="33"/>
      <c r="FT118" s="33"/>
      <c r="FU118" s="33"/>
      <c r="FV118" s="33"/>
      <c r="FW118" s="33"/>
      <c r="FX118" s="33"/>
      <c r="FY118" s="33"/>
      <c r="FZ118" s="33"/>
      <c r="GA118" s="33"/>
      <c r="GB118" s="33"/>
      <c r="GC118" s="33"/>
      <c r="GD118" s="33"/>
      <c r="GE118" s="33"/>
      <c r="GF118" s="33"/>
      <c r="GG118" s="7"/>
      <c r="GH118" s="7"/>
      <c r="GI118" s="7"/>
      <c r="GJ118" s="7"/>
      <c r="GK118" s="7"/>
      <c r="GL118" s="7"/>
      <c r="GM118" s="7"/>
      <c r="GN118" s="7"/>
      <c r="GO118" s="7"/>
      <c r="GP118" s="7"/>
      <c r="GQ118" s="7"/>
      <c r="GR118" s="7"/>
      <c r="GS118" s="7"/>
      <c r="GT118" s="7"/>
      <c r="GU118" s="7"/>
      <c r="GV118" s="7"/>
      <c r="GW118" s="7"/>
      <c r="GX118" s="7"/>
      <c r="GY118" s="7"/>
    </row>
    <row r="119" spans="169:207" ht="13.8" hidden="1">
      <c r="FM119" s="33"/>
      <c r="FN119" s="34"/>
      <c r="FO119" s="33"/>
      <c r="FP119" s="33"/>
      <c r="FQ119" s="33"/>
      <c r="FR119" s="33"/>
      <c r="FS119" s="33"/>
      <c r="FT119" s="33"/>
      <c r="FU119" s="33"/>
      <c r="FV119" s="33"/>
      <c r="FW119" s="33"/>
      <c r="FX119" s="33"/>
      <c r="FY119" s="33"/>
      <c r="FZ119" s="33"/>
      <c r="GA119" s="33"/>
      <c r="GB119" s="33"/>
      <c r="GC119" s="33"/>
      <c r="GD119" s="33"/>
      <c r="GE119" s="33"/>
      <c r="GF119" s="33"/>
      <c r="GG119" s="7"/>
      <c r="GH119" s="7"/>
      <c r="GI119" s="7"/>
      <c r="GJ119" s="7"/>
      <c r="GK119" s="7"/>
      <c r="GL119" s="7"/>
      <c r="GM119" s="7"/>
      <c r="GN119" s="7"/>
      <c r="GO119" s="7"/>
      <c r="GP119" s="7"/>
      <c r="GQ119" s="7"/>
      <c r="GR119" s="7"/>
      <c r="GS119" s="7"/>
      <c r="GT119" s="7"/>
      <c r="GU119" s="7"/>
      <c r="GV119" s="7"/>
      <c r="GW119" s="7"/>
      <c r="GX119" s="7"/>
      <c r="GY119" s="7"/>
    </row>
    <row r="120" spans="169:207" ht="13.8">
      <c r="FM120" s="33"/>
      <c r="FN120" s="34"/>
      <c r="FO120" s="33"/>
      <c r="FP120" s="33"/>
      <c r="FQ120" s="33"/>
      <c r="FR120" s="33"/>
      <c r="FS120" s="33"/>
      <c r="FT120" s="33"/>
      <c r="FU120" s="33"/>
      <c r="FV120" s="33"/>
      <c r="FW120" s="33"/>
      <c r="FX120" s="33"/>
      <c r="FY120" s="33"/>
      <c r="FZ120" s="33"/>
      <c r="GA120" s="33"/>
      <c r="GB120" s="33"/>
      <c r="GC120" s="33"/>
      <c r="GD120" s="33"/>
      <c r="GE120" s="33"/>
      <c r="GF120" s="33"/>
      <c r="GG120" s="7"/>
      <c r="GH120" s="7"/>
      <c r="GI120" s="7"/>
      <c r="GJ120" s="7"/>
      <c r="GK120" s="7"/>
      <c r="GL120" s="7"/>
      <c r="GM120" s="7"/>
      <c r="GN120" s="7"/>
      <c r="GO120" s="7"/>
      <c r="GP120" s="7"/>
      <c r="GQ120" s="7"/>
      <c r="GR120" s="7"/>
      <c r="GS120" s="7"/>
      <c r="GT120" s="7"/>
      <c r="GU120" s="7"/>
      <c r="GV120" s="7"/>
      <c r="GW120" s="7"/>
      <c r="GX120" s="7"/>
      <c r="GY120" s="7"/>
    </row>
    <row r="121" spans="169:207" ht="13.8">
      <c r="FM121" s="33"/>
      <c r="FN121" s="34"/>
      <c r="FO121" s="33"/>
      <c r="FP121" s="33"/>
      <c r="FQ121" s="33"/>
      <c r="FR121" s="33"/>
      <c r="FS121" s="33"/>
      <c r="FT121" s="33"/>
      <c r="FU121" s="33"/>
      <c r="FV121" s="33"/>
      <c r="FW121" s="33"/>
      <c r="FX121" s="33"/>
      <c r="FY121" s="33"/>
      <c r="FZ121" s="33"/>
      <c r="GA121" s="33"/>
      <c r="GB121" s="33"/>
      <c r="GC121" s="33"/>
      <c r="GD121" s="33"/>
      <c r="GE121" s="33"/>
      <c r="GF121" s="33"/>
      <c r="GG121" s="7"/>
      <c r="GH121" s="7"/>
      <c r="GI121" s="7"/>
      <c r="GJ121" s="7"/>
      <c r="GK121" s="7"/>
      <c r="GL121" s="7"/>
      <c r="GM121" s="7"/>
      <c r="GN121" s="7"/>
      <c r="GO121" s="7"/>
      <c r="GP121" s="7"/>
      <c r="GQ121" s="7"/>
      <c r="GR121" s="7"/>
      <c r="GS121" s="7"/>
      <c r="GT121" s="7"/>
      <c r="GU121" s="7"/>
      <c r="GV121" s="7"/>
      <c r="GW121" s="7"/>
      <c r="GX121" s="7"/>
      <c r="GY121" s="7"/>
    </row>
    <row r="122" spans="169:207" ht="13.8" hidden="1">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row>
    <row r="123" spans="169:207" ht="13.8" hidden="1">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row>
    <row r="124" spans="169:207" ht="13.8" hidden="1">
      <c r="FM124" s="33"/>
      <c r="FN124" s="34"/>
      <c r="FO124" s="33"/>
      <c r="FP124" s="33"/>
      <c r="FQ124" s="33"/>
      <c r="FR124" s="33"/>
      <c r="FS124" s="33"/>
      <c r="FT124" s="33"/>
      <c r="FU124" s="33"/>
      <c r="FV124" s="33"/>
      <c r="FW124" s="33"/>
      <c r="FX124" s="33"/>
      <c r="FY124" s="33"/>
      <c r="FZ124" s="33"/>
      <c r="GA124" s="33"/>
      <c r="GB124" s="33"/>
      <c r="GC124" s="33"/>
      <c r="GD124" s="33"/>
      <c r="GE124" s="33"/>
      <c r="GF124" s="33"/>
      <c r="GG124" s="7"/>
      <c r="GH124" s="7"/>
      <c r="GI124" s="7"/>
      <c r="GJ124" s="7"/>
      <c r="GK124" s="7"/>
      <c r="GL124" s="7"/>
      <c r="GM124" s="7"/>
      <c r="GN124" s="7"/>
      <c r="GO124" s="7"/>
      <c r="GP124" s="7"/>
      <c r="GQ124" s="7"/>
      <c r="GR124" s="7"/>
      <c r="GS124" s="7"/>
      <c r="GT124" s="7"/>
      <c r="GU124" s="7"/>
      <c r="GV124" s="7"/>
      <c r="GW124" s="7"/>
      <c r="GX124" s="7"/>
      <c r="GY124" s="7"/>
    </row>
    <row r="125" spans="169:207" ht="13.8">
      <c r="FM125" s="33"/>
      <c r="FN125" s="34"/>
      <c r="FO125" s="33"/>
      <c r="FP125" s="33"/>
      <c r="FQ125" s="33"/>
      <c r="FR125" s="33"/>
      <c r="FS125" s="33"/>
      <c r="FT125" s="33"/>
      <c r="FU125" s="33"/>
      <c r="FV125" s="33"/>
      <c r="FW125" s="33"/>
      <c r="FX125" s="33"/>
      <c r="FY125" s="33"/>
      <c r="FZ125" s="33"/>
      <c r="GA125" s="33"/>
      <c r="GB125" s="33"/>
      <c r="GC125" s="33"/>
      <c r="GD125" s="33"/>
      <c r="GE125" s="33"/>
      <c r="GF125" s="33"/>
      <c r="GG125" s="7"/>
      <c r="GH125" s="7"/>
      <c r="GI125" s="7"/>
      <c r="GJ125" s="7"/>
      <c r="GK125" s="7"/>
      <c r="GL125" s="7"/>
      <c r="GM125" s="7"/>
      <c r="GN125" s="7"/>
      <c r="GO125" s="7"/>
      <c r="GP125" s="7"/>
      <c r="GQ125" s="7"/>
      <c r="GR125" s="7"/>
      <c r="GS125" s="7"/>
      <c r="GT125" s="7"/>
      <c r="GU125" s="7"/>
      <c r="GV125" s="7"/>
      <c r="GW125" s="7"/>
      <c r="GX125" s="7"/>
      <c r="GY125" s="7"/>
    </row>
    <row r="126" spans="169:207" ht="13.8">
      <c r="FM126" s="33"/>
      <c r="FN126" s="34"/>
      <c r="FO126" s="33"/>
      <c r="FP126" s="33"/>
      <c r="FQ126" s="33"/>
      <c r="FR126" s="33"/>
      <c r="FS126" s="33"/>
      <c r="FT126" s="33"/>
      <c r="FU126" s="33"/>
      <c r="FV126" s="33"/>
      <c r="FW126" s="33"/>
      <c r="FX126" s="33"/>
      <c r="FY126" s="33"/>
      <c r="FZ126" s="33"/>
      <c r="GA126" s="33"/>
      <c r="GB126" s="33"/>
      <c r="GC126" s="33"/>
      <c r="GD126" s="33"/>
      <c r="GE126" s="33"/>
      <c r="GF126" s="33"/>
      <c r="GG126" s="7"/>
      <c r="GH126" s="7"/>
      <c r="GI126" s="7"/>
      <c r="GJ126" s="7"/>
      <c r="GK126" s="7"/>
      <c r="GL126" s="7"/>
      <c r="GM126" s="7"/>
      <c r="GN126" s="7"/>
      <c r="GO126" s="7"/>
      <c r="GP126" s="7"/>
      <c r="GQ126" s="7"/>
      <c r="GR126" s="7"/>
      <c r="GS126" s="7"/>
      <c r="GT126" s="7"/>
      <c r="GU126" s="7"/>
      <c r="GV126" s="7"/>
      <c r="GW126" s="7"/>
      <c r="GX126" s="7"/>
      <c r="GY126" s="7"/>
    </row>
    <row r="127" spans="169:207" ht="13.8" hidden="1">
      <c r="FM127" s="33"/>
      <c r="FN127" s="34"/>
      <c r="FO127" s="33"/>
      <c r="FP127" s="33"/>
      <c r="FQ127" s="33"/>
      <c r="FR127" s="33"/>
      <c r="FS127" s="33"/>
      <c r="FT127" s="33"/>
      <c r="FU127" s="33"/>
      <c r="FV127" s="33"/>
      <c r="FW127" s="33"/>
      <c r="FX127" s="33"/>
      <c r="FY127" s="33"/>
      <c r="FZ127" s="33"/>
      <c r="GA127" s="33"/>
      <c r="GB127" s="33"/>
      <c r="GC127" s="33"/>
      <c r="GD127" s="33"/>
      <c r="GE127" s="33"/>
      <c r="GF127" s="33"/>
      <c r="GG127" s="7"/>
      <c r="GH127" s="7"/>
      <c r="GI127" s="7"/>
      <c r="GJ127" s="7"/>
      <c r="GK127" s="7"/>
      <c r="GL127" s="7"/>
      <c r="GM127" s="7"/>
      <c r="GN127" s="7"/>
      <c r="GO127" s="7"/>
      <c r="GP127" s="7"/>
      <c r="GQ127" s="7"/>
      <c r="GR127" s="7"/>
      <c r="GS127" s="7"/>
      <c r="GT127" s="7"/>
      <c r="GU127" s="7"/>
      <c r="GV127" s="7"/>
      <c r="GW127" s="7"/>
      <c r="GX127" s="7"/>
      <c r="GY127" s="7"/>
    </row>
    <row r="128" spans="169:207" ht="13.8" hidden="1">
      <c r="FM128" s="33"/>
      <c r="FN128" s="34"/>
      <c r="FO128" s="33"/>
      <c r="FP128" s="33"/>
      <c r="FQ128" s="33"/>
      <c r="FR128" s="33"/>
      <c r="FS128" s="33"/>
      <c r="FT128" s="33"/>
      <c r="FU128" s="33"/>
      <c r="FV128" s="33"/>
      <c r="FW128" s="33"/>
      <c r="FX128" s="33"/>
      <c r="FY128" s="33"/>
      <c r="FZ128" s="33"/>
      <c r="GA128" s="33"/>
      <c r="GB128" s="33"/>
      <c r="GC128" s="33"/>
      <c r="GD128" s="33"/>
      <c r="GE128" s="33"/>
      <c r="GF128" s="33"/>
      <c r="GG128" s="7"/>
      <c r="GH128" s="7"/>
      <c r="GI128" s="7"/>
      <c r="GJ128" s="7"/>
      <c r="GK128" s="7"/>
      <c r="GL128" s="7"/>
      <c r="GM128" s="7"/>
      <c r="GN128" s="7"/>
      <c r="GO128" s="7"/>
      <c r="GP128" s="7"/>
      <c r="GQ128" s="7"/>
      <c r="GR128" s="7"/>
      <c r="GS128" s="7"/>
      <c r="GT128" s="7"/>
      <c r="GU128" s="7"/>
      <c r="GV128" s="7"/>
      <c r="GW128" s="7"/>
      <c r="GX128" s="7"/>
      <c r="GY128" s="7"/>
    </row>
    <row r="129" spans="169:207" ht="13.8">
      <c r="FM129" s="33"/>
      <c r="FN129" s="34"/>
      <c r="FO129" s="33"/>
      <c r="FP129" s="33"/>
      <c r="FQ129" s="33"/>
      <c r="FR129" s="33"/>
      <c r="FS129" s="33"/>
      <c r="FT129" s="33"/>
      <c r="FU129" s="33"/>
      <c r="FV129" s="33"/>
      <c r="FW129" s="33"/>
      <c r="FX129" s="33"/>
      <c r="FY129" s="33"/>
      <c r="FZ129" s="33"/>
      <c r="GA129" s="33"/>
      <c r="GB129" s="33"/>
      <c r="GC129" s="33"/>
      <c r="GD129" s="33"/>
      <c r="GE129" s="33"/>
      <c r="GF129" s="33"/>
      <c r="GG129" s="7"/>
      <c r="GH129" s="7"/>
      <c r="GI129" s="7"/>
      <c r="GJ129" s="7"/>
      <c r="GK129" s="7"/>
      <c r="GL129" s="7"/>
      <c r="GM129" s="7"/>
      <c r="GN129" s="7"/>
      <c r="GO129" s="7"/>
      <c r="GP129" s="7"/>
      <c r="GQ129" s="7"/>
      <c r="GR129" s="7"/>
      <c r="GS129" s="7"/>
      <c r="GT129" s="7"/>
      <c r="GU129" s="7"/>
      <c r="GV129" s="7"/>
      <c r="GW129" s="7"/>
      <c r="GX129" s="7"/>
      <c r="GY129" s="7"/>
    </row>
    <row r="130" spans="169:207" ht="13.8">
      <c r="FM130" s="33"/>
      <c r="FN130" s="34"/>
      <c r="FO130" s="33"/>
      <c r="FP130" s="33"/>
      <c r="FQ130" s="33"/>
      <c r="FR130" s="33"/>
      <c r="FS130" s="33"/>
      <c r="FT130" s="33"/>
      <c r="FU130" s="33"/>
      <c r="FV130" s="33"/>
      <c r="FW130" s="33"/>
      <c r="FX130" s="33"/>
      <c r="FY130" s="33"/>
      <c r="FZ130" s="33"/>
      <c r="GA130" s="33"/>
      <c r="GB130" s="33"/>
      <c r="GC130" s="33"/>
      <c r="GD130" s="33"/>
      <c r="GE130" s="33"/>
      <c r="GF130" s="33"/>
      <c r="GG130" s="7"/>
      <c r="GH130" s="7"/>
      <c r="GI130" s="7"/>
      <c r="GJ130" s="7"/>
      <c r="GK130" s="7"/>
      <c r="GL130" s="7"/>
      <c r="GM130" s="7"/>
      <c r="GN130" s="7"/>
      <c r="GO130" s="7"/>
      <c r="GP130" s="7"/>
      <c r="GQ130" s="7"/>
      <c r="GR130" s="7"/>
      <c r="GS130" s="7"/>
      <c r="GT130" s="7"/>
      <c r="GU130" s="7"/>
      <c r="GV130" s="7"/>
      <c r="GW130" s="7"/>
      <c r="GX130" s="7"/>
      <c r="GY130" s="7"/>
    </row>
    <row r="131" spans="169:207" ht="13.8">
      <c r="FM131" s="33"/>
      <c r="FN131" s="34"/>
      <c r="FO131" s="33"/>
      <c r="FP131" s="33"/>
      <c r="FQ131" s="33"/>
      <c r="FR131" s="33"/>
      <c r="FS131" s="33"/>
      <c r="FT131" s="33"/>
      <c r="FU131" s="33"/>
      <c r="FV131" s="33"/>
      <c r="FW131" s="33"/>
      <c r="FX131" s="33"/>
      <c r="FY131" s="33"/>
      <c r="FZ131" s="33"/>
      <c r="GA131" s="33"/>
      <c r="GB131" s="33"/>
      <c r="GC131" s="33"/>
      <c r="GD131" s="33"/>
      <c r="GE131" s="33"/>
      <c r="GF131" s="33"/>
      <c r="GG131" s="7"/>
      <c r="GH131" s="7"/>
      <c r="GI131" s="7"/>
      <c r="GJ131" s="7"/>
      <c r="GK131" s="7"/>
      <c r="GL131" s="7"/>
      <c r="GM131" s="7"/>
      <c r="GN131" s="7"/>
      <c r="GO131" s="7"/>
      <c r="GP131" s="7"/>
      <c r="GQ131" s="7"/>
      <c r="GR131" s="7"/>
      <c r="GS131" s="7"/>
      <c r="GT131" s="7"/>
      <c r="GU131" s="7"/>
      <c r="GV131" s="7"/>
      <c r="GW131" s="7"/>
      <c r="GX131" s="7"/>
      <c r="GY131" s="7"/>
    </row>
    <row r="132" spans="169:207" ht="13.8">
      <c r="FM132" s="33"/>
      <c r="FN132" s="34"/>
      <c r="FO132" s="33"/>
      <c r="FP132" s="33"/>
      <c r="FQ132" s="33"/>
      <c r="FR132" s="33"/>
      <c r="FS132" s="33"/>
      <c r="FT132" s="33"/>
      <c r="FU132" s="33"/>
      <c r="FV132" s="33"/>
      <c r="FW132" s="33"/>
      <c r="FX132" s="33"/>
      <c r="FY132" s="33"/>
      <c r="FZ132" s="33"/>
      <c r="GA132" s="33"/>
      <c r="GB132" s="33"/>
      <c r="GC132" s="33"/>
      <c r="GD132" s="33"/>
      <c r="GE132" s="33"/>
      <c r="GF132" s="33"/>
      <c r="GG132" s="7"/>
      <c r="GH132" s="7"/>
      <c r="GI132" s="7"/>
      <c r="GJ132" s="7"/>
      <c r="GK132" s="7"/>
      <c r="GL132" s="7"/>
      <c r="GM132" s="7"/>
      <c r="GN132" s="7"/>
      <c r="GO132" s="7"/>
      <c r="GP132" s="7"/>
      <c r="GQ132" s="7"/>
      <c r="GR132" s="7"/>
      <c r="GS132" s="7"/>
      <c r="GT132" s="7"/>
      <c r="GU132" s="7"/>
      <c r="GV132" s="7"/>
      <c r="GW132" s="7"/>
      <c r="GX132" s="7"/>
      <c r="GY132" s="7"/>
    </row>
    <row r="133" spans="169:207" ht="13.8" hidden="1">
      <c r="FM133" s="33"/>
      <c r="FN133" s="34"/>
      <c r="FO133" s="33"/>
      <c r="FP133" s="33"/>
      <c r="FQ133" s="33"/>
      <c r="FR133" s="33"/>
      <c r="FS133" s="33"/>
      <c r="FT133" s="33"/>
      <c r="FU133" s="33"/>
      <c r="FV133" s="33"/>
      <c r="FW133" s="33"/>
      <c r="FX133" s="33"/>
      <c r="FY133" s="33"/>
      <c r="FZ133" s="33"/>
      <c r="GA133" s="33"/>
      <c r="GB133" s="33"/>
      <c r="GC133" s="33"/>
      <c r="GD133" s="33"/>
      <c r="GE133" s="33"/>
      <c r="GF133" s="33"/>
      <c r="GG133" s="7"/>
      <c r="GH133" s="7"/>
      <c r="GI133" s="7"/>
      <c r="GJ133" s="7"/>
      <c r="GK133" s="7"/>
      <c r="GL133" s="7"/>
      <c r="GM133" s="7"/>
      <c r="GN133" s="7"/>
      <c r="GO133" s="7"/>
      <c r="GP133" s="7"/>
      <c r="GQ133" s="7"/>
      <c r="GR133" s="7"/>
      <c r="GS133" s="7"/>
      <c r="GT133" s="7"/>
      <c r="GU133" s="7"/>
      <c r="GV133" s="7"/>
      <c r="GW133" s="7"/>
      <c r="GX133" s="7"/>
      <c r="GY133" s="7"/>
    </row>
    <row r="134" spans="169:207" ht="13.8">
      <c r="FM134" s="33"/>
      <c r="FN134" s="34"/>
      <c r="FO134" s="33"/>
      <c r="FP134" s="33"/>
      <c r="FQ134" s="33"/>
      <c r="FR134" s="33"/>
      <c r="FS134" s="33"/>
      <c r="FT134" s="33"/>
      <c r="FU134" s="33"/>
      <c r="FV134" s="33"/>
      <c r="FW134" s="33"/>
      <c r="FX134" s="33"/>
      <c r="FY134" s="33"/>
      <c r="FZ134" s="33"/>
      <c r="GA134" s="33"/>
      <c r="GB134" s="33"/>
      <c r="GC134" s="33"/>
      <c r="GD134" s="33"/>
      <c r="GE134" s="33"/>
      <c r="GF134" s="33"/>
      <c r="GG134" s="7"/>
      <c r="GH134" s="7"/>
      <c r="GI134" s="7"/>
      <c r="GJ134" s="7"/>
      <c r="GK134" s="7"/>
      <c r="GL134" s="7"/>
      <c r="GM134" s="7"/>
      <c r="GN134" s="7"/>
      <c r="GO134" s="7"/>
      <c r="GP134" s="7"/>
      <c r="GQ134" s="7"/>
      <c r="GR134" s="7"/>
      <c r="GS134" s="7"/>
      <c r="GT134" s="7"/>
      <c r="GU134" s="7"/>
      <c r="GV134" s="7"/>
      <c r="GW134" s="7"/>
      <c r="GX134" s="7"/>
      <c r="GY134" s="7"/>
    </row>
    <row r="135" spans="169:207" ht="13.8">
      <c r="FM135" s="33"/>
      <c r="FN135" s="34"/>
      <c r="FO135" s="33"/>
      <c r="FP135" s="33"/>
      <c r="FQ135" s="33"/>
      <c r="FR135" s="33"/>
      <c r="FS135" s="33"/>
      <c r="FT135" s="33"/>
      <c r="FU135" s="33"/>
      <c r="FV135" s="33"/>
      <c r="FW135" s="33"/>
      <c r="FX135" s="33"/>
      <c r="FY135" s="33"/>
      <c r="FZ135" s="33"/>
      <c r="GA135" s="33"/>
      <c r="GB135" s="33"/>
      <c r="GC135" s="33"/>
      <c r="GD135" s="33"/>
      <c r="GE135" s="33"/>
      <c r="GF135" s="33"/>
      <c r="GG135" s="7"/>
      <c r="GH135" s="7"/>
      <c r="GI135" s="7"/>
      <c r="GJ135" s="7"/>
      <c r="GK135" s="7"/>
      <c r="GL135" s="7"/>
      <c r="GM135" s="7"/>
      <c r="GN135" s="7"/>
      <c r="GO135" s="7"/>
      <c r="GP135" s="7"/>
      <c r="GQ135" s="7"/>
      <c r="GR135" s="7"/>
      <c r="GS135" s="7"/>
      <c r="GT135" s="7"/>
      <c r="GU135" s="7"/>
      <c r="GV135" s="7"/>
      <c r="GW135" s="7"/>
      <c r="GX135" s="7"/>
      <c r="GY135" s="7"/>
    </row>
    <row r="136" spans="169:207" ht="13.8">
      <c r="FM136" s="33"/>
      <c r="FN136" s="34"/>
      <c r="FO136" s="33"/>
      <c r="FP136" s="33"/>
      <c r="FQ136" s="33"/>
      <c r="FR136" s="33"/>
      <c r="FS136" s="33"/>
      <c r="FT136" s="33"/>
      <c r="FU136" s="33"/>
      <c r="FV136" s="33"/>
      <c r="FW136" s="33"/>
      <c r="FX136" s="33"/>
      <c r="FY136" s="33"/>
      <c r="FZ136" s="33"/>
      <c r="GA136" s="33"/>
      <c r="GB136" s="33"/>
      <c r="GC136" s="33"/>
      <c r="GD136" s="33"/>
      <c r="GE136" s="33"/>
      <c r="GF136" s="33"/>
      <c r="GG136" s="7"/>
      <c r="GH136" s="7"/>
      <c r="GI136" s="7"/>
      <c r="GJ136" s="7"/>
      <c r="GK136" s="7"/>
      <c r="GL136" s="7"/>
      <c r="GM136" s="7"/>
      <c r="GN136" s="7"/>
      <c r="GO136" s="7"/>
      <c r="GP136" s="7"/>
      <c r="GQ136" s="7"/>
      <c r="GR136" s="7"/>
      <c r="GS136" s="7"/>
      <c r="GT136" s="7"/>
      <c r="GU136" s="7"/>
      <c r="GV136" s="7"/>
      <c r="GW136" s="7"/>
      <c r="GX136" s="7"/>
      <c r="GY136" s="7"/>
    </row>
    <row r="137" spans="169:207" ht="13.8">
      <c r="FM137" s="33"/>
      <c r="FN137" s="34"/>
      <c r="FO137" s="33"/>
      <c r="FP137" s="33"/>
      <c r="FQ137" s="33"/>
      <c r="FR137" s="33"/>
      <c r="FS137" s="33"/>
      <c r="FT137" s="33"/>
      <c r="FU137" s="33"/>
      <c r="FV137" s="33"/>
      <c r="FW137" s="33"/>
      <c r="FX137" s="33"/>
      <c r="FY137" s="33"/>
      <c r="FZ137" s="33"/>
      <c r="GA137" s="33"/>
      <c r="GB137" s="33"/>
      <c r="GC137" s="33"/>
      <c r="GD137" s="33"/>
      <c r="GE137" s="33"/>
      <c r="GF137" s="33"/>
      <c r="GG137" s="7"/>
      <c r="GH137" s="7"/>
      <c r="GI137" s="7"/>
      <c r="GJ137" s="7"/>
      <c r="GK137" s="7"/>
      <c r="GL137" s="7"/>
      <c r="GM137" s="7"/>
      <c r="GN137" s="7"/>
      <c r="GO137" s="7"/>
      <c r="GP137" s="7"/>
      <c r="GQ137" s="7"/>
      <c r="GR137" s="7"/>
      <c r="GS137" s="7"/>
      <c r="GT137" s="7"/>
      <c r="GU137" s="7"/>
      <c r="GV137" s="7"/>
      <c r="GW137" s="7"/>
      <c r="GX137" s="7"/>
      <c r="GY137" s="7"/>
    </row>
    <row r="138" spans="169:207" ht="13.8">
      <c r="FM138" s="33"/>
      <c r="FN138" s="34"/>
      <c r="FO138" s="33"/>
      <c r="FP138" s="33"/>
      <c r="FQ138" s="33"/>
      <c r="FR138" s="33"/>
      <c r="FS138" s="33"/>
      <c r="FT138" s="33"/>
      <c r="FU138" s="33"/>
      <c r="FV138" s="33"/>
      <c r="FW138" s="33"/>
      <c r="FX138" s="33"/>
      <c r="FY138" s="33"/>
      <c r="FZ138" s="33"/>
      <c r="GA138" s="33"/>
      <c r="GB138" s="33"/>
      <c r="GC138" s="33"/>
      <c r="GD138" s="33"/>
      <c r="GE138" s="33"/>
      <c r="GF138" s="33"/>
      <c r="GG138" s="7"/>
      <c r="GH138" s="7"/>
      <c r="GI138" s="7"/>
      <c r="GJ138" s="7"/>
      <c r="GK138" s="7"/>
      <c r="GL138" s="7"/>
      <c r="GM138" s="7"/>
      <c r="GN138" s="7"/>
      <c r="GO138" s="7"/>
      <c r="GP138" s="7"/>
      <c r="GQ138" s="7"/>
      <c r="GR138" s="7"/>
      <c r="GS138" s="7"/>
      <c r="GT138" s="7"/>
      <c r="GU138" s="7"/>
      <c r="GV138" s="7"/>
      <c r="GW138" s="7"/>
      <c r="GX138" s="7"/>
      <c r="GY138" s="7"/>
    </row>
    <row r="139" spans="169:207" ht="13.8" hidden="1">
      <c r="FM139" s="33"/>
      <c r="FN139" s="34"/>
      <c r="FO139" s="33"/>
      <c r="FP139" s="33"/>
      <c r="FQ139" s="33"/>
      <c r="FR139" s="33"/>
      <c r="FS139" s="33"/>
      <c r="FT139" s="33"/>
      <c r="FU139" s="33"/>
      <c r="FV139" s="33"/>
      <c r="FW139" s="33"/>
      <c r="FX139" s="33"/>
      <c r="FY139" s="33"/>
      <c r="FZ139" s="33"/>
      <c r="GA139" s="33"/>
      <c r="GB139" s="33"/>
      <c r="GC139" s="33"/>
      <c r="GD139" s="33"/>
      <c r="GE139" s="33"/>
      <c r="GF139" s="33"/>
      <c r="GG139" s="7"/>
      <c r="GH139" s="7"/>
      <c r="GI139" s="7"/>
      <c r="GJ139" s="7"/>
      <c r="GK139" s="7"/>
      <c r="GL139" s="7"/>
      <c r="GM139" s="7"/>
      <c r="GN139" s="7"/>
      <c r="GO139" s="7"/>
      <c r="GP139" s="7"/>
      <c r="GQ139" s="7"/>
      <c r="GR139" s="7"/>
      <c r="GS139" s="7"/>
      <c r="GT139" s="7"/>
      <c r="GU139" s="7"/>
      <c r="GV139" s="7"/>
      <c r="GW139" s="7"/>
      <c r="GX139" s="7"/>
      <c r="GY139" s="7"/>
    </row>
    <row r="140" spans="169:207" ht="13.8" hidden="1">
      <c r="FM140" s="33"/>
      <c r="FN140" s="34"/>
      <c r="FO140" s="33"/>
      <c r="FP140" s="33"/>
      <c r="FQ140" s="33"/>
      <c r="FR140" s="33"/>
      <c r="FS140" s="33"/>
      <c r="FT140" s="33"/>
      <c r="FU140" s="33"/>
      <c r="FV140" s="33"/>
      <c r="FW140" s="33"/>
      <c r="FX140" s="33"/>
      <c r="FY140" s="33"/>
      <c r="FZ140" s="33"/>
      <c r="GA140" s="33"/>
      <c r="GB140" s="33"/>
      <c r="GC140" s="33"/>
      <c r="GD140" s="33"/>
      <c r="GE140" s="33"/>
      <c r="GF140" s="33"/>
      <c r="GG140" s="7"/>
      <c r="GH140" s="7"/>
      <c r="GI140" s="7"/>
      <c r="GJ140" s="7"/>
      <c r="GK140" s="7"/>
      <c r="GL140" s="7"/>
      <c r="GM140" s="7"/>
      <c r="GN140" s="7"/>
      <c r="GO140" s="7"/>
      <c r="GP140" s="7"/>
      <c r="GQ140" s="7"/>
      <c r="GR140" s="7"/>
      <c r="GS140" s="7"/>
      <c r="GT140" s="7"/>
      <c r="GU140" s="7"/>
      <c r="GV140" s="7"/>
      <c r="GW140" s="7"/>
      <c r="GX140" s="7"/>
      <c r="GY140" s="7"/>
    </row>
    <row r="141" spans="169:207" ht="13.8">
      <c r="FM141" s="33"/>
      <c r="FN141" s="34"/>
      <c r="FO141" s="33"/>
      <c r="FP141" s="33"/>
      <c r="FQ141" s="33"/>
      <c r="FR141" s="33"/>
      <c r="FS141" s="33"/>
      <c r="FT141" s="33"/>
      <c r="FU141" s="33"/>
      <c r="FV141" s="33"/>
      <c r="FW141" s="33"/>
      <c r="FX141" s="33"/>
      <c r="FY141" s="33"/>
      <c r="FZ141" s="33"/>
      <c r="GA141" s="33"/>
      <c r="GB141" s="33"/>
      <c r="GC141" s="33"/>
      <c r="GD141" s="33"/>
      <c r="GE141" s="33"/>
      <c r="GF141" s="33"/>
      <c r="GG141" s="7"/>
      <c r="GH141" s="7"/>
      <c r="GI141" s="7"/>
      <c r="GJ141" s="7"/>
      <c r="GK141" s="7"/>
      <c r="GL141" s="7"/>
      <c r="GM141" s="7"/>
      <c r="GN141" s="7"/>
      <c r="GO141" s="7"/>
      <c r="GP141" s="7"/>
      <c r="GQ141" s="7"/>
      <c r="GR141" s="7"/>
      <c r="GS141" s="7"/>
      <c r="GT141" s="7"/>
      <c r="GU141" s="7"/>
      <c r="GV141" s="7"/>
      <c r="GW141" s="7"/>
      <c r="GX141" s="7"/>
      <c r="GY141" s="7"/>
    </row>
    <row r="142" spans="169:207" ht="13.8">
      <c r="FM142" s="33"/>
      <c r="FN142" s="34"/>
      <c r="FO142" s="33"/>
      <c r="FP142" s="33"/>
      <c r="FQ142" s="33"/>
      <c r="FR142" s="33"/>
      <c r="FS142" s="33"/>
      <c r="FT142" s="33"/>
      <c r="FU142" s="33"/>
      <c r="FV142" s="33"/>
      <c r="FW142" s="33"/>
      <c r="FX142" s="33"/>
      <c r="FY142" s="33"/>
      <c r="FZ142" s="33"/>
      <c r="GA142" s="33"/>
      <c r="GB142" s="33"/>
      <c r="GC142" s="33"/>
      <c r="GD142" s="33"/>
      <c r="GE142" s="33"/>
      <c r="GF142" s="33"/>
      <c r="GG142" s="7"/>
      <c r="GH142" s="7"/>
      <c r="GI142" s="7"/>
      <c r="GJ142" s="7"/>
      <c r="GK142" s="7"/>
      <c r="GL142" s="7"/>
      <c r="GM142" s="7"/>
      <c r="GN142" s="7"/>
      <c r="GO142" s="7"/>
      <c r="GP142" s="7"/>
      <c r="GQ142" s="7"/>
      <c r="GR142" s="7"/>
      <c r="GS142" s="7"/>
      <c r="GT142" s="7"/>
      <c r="GU142" s="7"/>
      <c r="GV142" s="7"/>
      <c r="GW142" s="7"/>
      <c r="GX142" s="7"/>
      <c r="GY142" s="7"/>
    </row>
    <row r="143" spans="169:207" ht="13.8" hidden="1">
      <c r="FM143" s="33"/>
      <c r="FN143" s="34"/>
      <c r="FO143" s="33"/>
      <c r="FP143" s="33"/>
      <c r="FQ143" s="33"/>
      <c r="FR143" s="33"/>
      <c r="FS143" s="33"/>
      <c r="FT143" s="33"/>
      <c r="FU143" s="33"/>
      <c r="FV143" s="33"/>
      <c r="FW143" s="33"/>
      <c r="FX143" s="33"/>
      <c r="FY143" s="33"/>
      <c r="FZ143" s="33"/>
      <c r="GA143" s="33"/>
      <c r="GB143" s="33"/>
      <c r="GC143" s="33"/>
      <c r="GD143" s="33"/>
      <c r="GE143" s="33"/>
      <c r="GF143" s="33"/>
      <c r="GG143" s="7"/>
      <c r="GH143" s="7"/>
      <c r="GI143" s="7"/>
      <c r="GJ143" s="7"/>
      <c r="GK143" s="7"/>
      <c r="GL143" s="7"/>
      <c r="GM143" s="7"/>
      <c r="GN143" s="7"/>
      <c r="GO143" s="7"/>
      <c r="GP143" s="7"/>
      <c r="GQ143" s="7"/>
      <c r="GR143" s="7"/>
      <c r="GS143" s="7"/>
      <c r="GT143" s="7"/>
      <c r="GU143" s="7"/>
      <c r="GV143" s="7"/>
      <c r="GW143" s="7"/>
      <c r="GX143" s="7"/>
      <c r="GY143" s="7"/>
    </row>
    <row r="144" spans="169:207" ht="13.8" hidden="1">
      <c r="FM144" s="33"/>
      <c r="FN144" s="34"/>
      <c r="FO144" s="33"/>
      <c r="FP144" s="33"/>
      <c r="FQ144" s="33"/>
      <c r="FR144" s="33"/>
      <c r="FS144" s="33"/>
      <c r="FT144" s="33"/>
      <c r="FU144" s="33"/>
      <c r="FV144" s="33"/>
      <c r="FW144" s="33"/>
      <c r="FX144" s="33"/>
      <c r="FY144" s="33"/>
      <c r="FZ144" s="33"/>
      <c r="GA144" s="33"/>
      <c r="GB144" s="33"/>
      <c r="GC144" s="33"/>
      <c r="GD144" s="33"/>
      <c r="GE144" s="33"/>
      <c r="GF144" s="33"/>
      <c r="GG144" s="7"/>
      <c r="GH144" s="7"/>
      <c r="GI144" s="7"/>
      <c r="GJ144" s="7"/>
      <c r="GK144" s="7"/>
      <c r="GL144" s="7"/>
      <c r="GM144" s="7"/>
      <c r="GN144" s="7"/>
      <c r="GO144" s="7"/>
      <c r="GP144" s="7"/>
      <c r="GQ144" s="7"/>
      <c r="GR144" s="7"/>
      <c r="GS144" s="7"/>
      <c r="GT144" s="7"/>
      <c r="GU144" s="7"/>
      <c r="GV144" s="7"/>
      <c r="GW144" s="7"/>
      <c r="GX144" s="7"/>
      <c r="GY144" s="7"/>
    </row>
    <row r="145" spans="169:207" ht="14.25" hidden="1" customHeight="1">
      <c r="FM145" s="33"/>
      <c r="FN145" s="34"/>
      <c r="FO145" s="33"/>
      <c r="FP145" s="33"/>
      <c r="FQ145" s="33"/>
      <c r="FR145" s="33"/>
      <c r="FS145" s="33"/>
      <c r="FT145" s="33"/>
      <c r="FU145" s="33"/>
      <c r="FV145" s="33"/>
      <c r="FW145" s="33"/>
      <c r="FX145" s="33"/>
      <c r="FY145" s="33"/>
      <c r="FZ145" s="33"/>
      <c r="GA145" s="33"/>
      <c r="GB145" s="33"/>
      <c r="GC145" s="33"/>
      <c r="GD145" s="33"/>
      <c r="GE145" s="33"/>
      <c r="GF145" s="33"/>
      <c r="GG145" s="7"/>
      <c r="GH145" s="7"/>
      <c r="GI145" s="7"/>
      <c r="GJ145" s="7"/>
      <c r="GK145" s="7"/>
      <c r="GL145" s="7"/>
      <c r="GM145" s="7"/>
      <c r="GN145" s="7"/>
      <c r="GO145" s="7"/>
      <c r="GP145" s="7"/>
      <c r="GQ145" s="7"/>
      <c r="GR145" s="7"/>
      <c r="GS145" s="7"/>
      <c r="GT145" s="7"/>
      <c r="GU145" s="7"/>
      <c r="GV145" s="7"/>
      <c r="GW145" s="7"/>
      <c r="GX145" s="7"/>
      <c r="GY145" s="7"/>
    </row>
    <row r="146" spans="169:207" ht="13.8" hidden="1">
      <c r="FM146" s="33"/>
      <c r="FN146" s="34"/>
      <c r="FO146" s="33"/>
      <c r="FP146" s="33"/>
      <c r="FQ146" s="33"/>
      <c r="FR146" s="33"/>
      <c r="FS146" s="33"/>
      <c r="FT146" s="33"/>
      <c r="FU146" s="33"/>
      <c r="FV146" s="33"/>
      <c r="FW146" s="33"/>
      <c r="FX146" s="33"/>
      <c r="FY146" s="33"/>
      <c r="FZ146" s="33"/>
      <c r="GA146" s="33"/>
      <c r="GB146" s="33"/>
      <c r="GC146" s="33"/>
      <c r="GD146" s="33"/>
      <c r="GE146" s="33"/>
      <c r="GF146" s="33"/>
      <c r="GG146" s="7"/>
      <c r="GH146" s="7"/>
      <c r="GI146" s="7"/>
      <c r="GJ146" s="7"/>
      <c r="GK146" s="7"/>
      <c r="GL146" s="7"/>
      <c r="GM146" s="7"/>
      <c r="GN146" s="7"/>
      <c r="GO146" s="7"/>
      <c r="GP146" s="7"/>
      <c r="GQ146" s="7"/>
      <c r="GR146" s="7"/>
      <c r="GS146" s="7"/>
      <c r="GT146" s="7"/>
      <c r="GU146" s="7"/>
      <c r="GV146" s="7"/>
      <c r="GW146" s="7"/>
      <c r="GX146" s="7"/>
      <c r="GY146" s="7"/>
    </row>
    <row r="147" spans="169:207" ht="13.8" hidden="1">
      <c r="FM147" s="33"/>
      <c r="FN147" s="34"/>
      <c r="FO147" s="33"/>
      <c r="FP147" s="33"/>
      <c r="FQ147" s="33"/>
      <c r="FR147" s="33"/>
      <c r="FS147" s="33"/>
      <c r="FT147" s="33"/>
      <c r="FU147" s="33"/>
      <c r="FV147" s="33"/>
      <c r="FW147" s="33"/>
      <c r="FX147" s="33"/>
      <c r="FY147" s="33"/>
      <c r="FZ147" s="33"/>
      <c r="GA147" s="33"/>
      <c r="GB147" s="33"/>
      <c r="GC147" s="33"/>
      <c r="GD147" s="33"/>
      <c r="GE147" s="33"/>
      <c r="GF147" s="33"/>
      <c r="GG147" s="7"/>
      <c r="GH147" s="7"/>
      <c r="GI147" s="7"/>
      <c r="GJ147" s="7"/>
      <c r="GK147" s="7"/>
      <c r="GL147" s="7"/>
      <c r="GM147" s="7"/>
      <c r="GN147" s="7"/>
      <c r="GO147" s="7"/>
      <c r="GP147" s="7"/>
      <c r="GQ147" s="7"/>
      <c r="GR147" s="7"/>
      <c r="GS147" s="7"/>
      <c r="GT147" s="7"/>
      <c r="GU147" s="7"/>
      <c r="GV147" s="7"/>
      <c r="GW147" s="7"/>
      <c r="GX147" s="7"/>
      <c r="GY147" s="7"/>
    </row>
    <row r="148" spans="169:207" ht="13.8" hidden="1">
      <c r="FM148" s="33"/>
      <c r="FN148" s="34"/>
      <c r="FO148" s="33"/>
      <c r="FP148" s="33"/>
      <c r="FQ148" s="33"/>
      <c r="FR148" s="33"/>
      <c r="FS148" s="33"/>
      <c r="FT148" s="33"/>
      <c r="FU148" s="33"/>
      <c r="FV148" s="33"/>
      <c r="FW148" s="33"/>
      <c r="FX148" s="33"/>
      <c r="FY148" s="33"/>
      <c r="FZ148" s="33"/>
      <c r="GA148" s="33"/>
      <c r="GB148" s="33"/>
      <c r="GC148" s="33"/>
      <c r="GD148" s="33"/>
      <c r="GE148" s="33"/>
      <c r="GF148" s="33"/>
      <c r="GG148" s="7"/>
      <c r="GH148" s="7"/>
      <c r="GI148" s="7"/>
      <c r="GJ148" s="7"/>
      <c r="GK148" s="7"/>
      <c r="GL148" s="7"/>
      <c r="GM148" s="7"/>
      <c r="GN148" s="7"/>
      <c r="GO148" s="7"/>
      <c r="GP148" s="7"/>
      <c r="GQ148" s="7"/>
      <c r="GR148" s="7"/>
      <c r="GS148" s="7"/>
      <c r="GT148" s="7"/>
      <c r="GU148" s="7"/>
      <c r="GV148" s="7"/>
      <c r="GW148" s="7"/>
      <c r="GX148" s="7"/>
      <c r="GY148" s="7"/>
    </row>
    <row r="149" spans="169:207" ht="13.8">
      <c r="FM149" s="33"/>
      <c r="FN149" s="34"/>
      <c r="FO149" s="33"/>
      <c r="FP149" s="33"/>
      <c r="FQ149" s="33"/>
      <c r="FR149" s="33"/>
      <c r="FS149" s="33"/>
      <c r="FT149" s="33"/>
      <c r="FU149" s="33"/>
      <c r="FV149" s="33"/>
      <c r="FW149" s="33"/>
      <c r="FX149" s="33"/>
      <c r="FY149" s="33"/>
      <c r="FZ149" s="33"/>
      <c r="GA149" s="33"/>
      <c r="GB149" s="33"/>
      <c r="GC149" s="33"/>
      <c r="GD149" s="33"/>
      <c r="GE149" s="33"/>
      <c r="GF149" s="33"/>
      <c r="GG149" s="7"/>
      <c r="GH149" s="7"/>
      <c r="GI149" s="7"/>
      <c r="GJ149" s="7"/>
      <c r="GK149" s="7"/>
      <c r="GL149" s="7"/>
      <c r="GM149" s="7"/>
      <c r="GN149" s="7"/>
      <c r="GO149" s="7"/>
      <c r="GP149" s="7"/>
      <c r="GQ149" s="7"/>
      <c r="GR149" s="7"/>
      <c r="GS149" s="7"/>
      <c r="GT149" s="7"/>
      <c r="GU149" s="7"/>
      <c r="GV149" s="7"/>
      <c r="GW149" s="7"/>
      <c r="GX149" s="7"/>
      <c r="GY149" s="7"/>
    </row>
    <row r="150" spans="169:207" ht="13.8" hidden="1">
      <c r="FM150" s="33"/>
      <c r="FN150" s="34"/>
      <c r="FO150" s="33"/>
      <c r="FP150" s="33"/>
      <c r="FQ150" s="33"/>
      <c r="FR150" s="33"/>
      <c r="FS150" s="33"/>
      <c r="FT150" s="33"/>
      <c r="FU150" s="33"/>
      <c r="FV150" s="33"/>
      <c r="FW150" s="33"/>
      <c r="FX150" s="33"/>
      <c r="FY150" s="33"/>
      <c r="FZ150" s="33"/>
      <c r="GA150" s="33"/>
      <c r="GB150" s="33"/>
      <c r="GC150" s="33"/>
      <c r="GD150" s="33"/>
      <c r="GE150" s="33"/>
      <c r="GF150" s="33"/>
      <c r="GG150" s="7"/>
      <c r="GH150" s="7"/>
      <c r="GI150" s="7"/>
      <c r="GJ150" s="7"/>
      <c r="GK150" s="7"/>
      <c r="GL150" s="7"/>
      <c r="GM150" s="7"/>
      <c r="GN150" s="7"/>
      <c r="GO150" s="7"/>
      <c r="GP150" s="7"/>
      <c r="GQ150" s="7"/>
      <c r="GR150" s="7"/>
      <c r="GS150" s="7"/>
      <c r="GT150" s="7"/>
      <c r="GU150" s="7"/>
      <c r="GV150" s="7"/>
      <c r="GW150" s="7"/>
      <c r="GX150" s="7"/>
      <c r="GY150" s="7"/>
    </row>
    <row r="151" spans="169:207" ht="13.8">
      <c r="FM151" s="33"/>
      <c r="FN151" s="34"/>
      <c r="FO151" s="33"/>
      <c r="FP151" s="33"/>
      <c r="FQ151" s="33"/>
      <c r="FR151" s="33"/>
      <c r="FS151" s="33"/>
      <c r="FT151" s="33"/>
      <c r="FU151" s="33"/>
      <c r="FV151" s="33"/>
      <c r="FW151" s="33"/>
      <c r="FX151" s="33"/>
      <c r="FY151" s="33"/>
      <c r="FZ151" s="33"/>
      <c r="GA151" s="33"/>
      <c r="GB151" s="33"/>
      <c r="GC151" s="33"/>
      <c r="GD151" s="33"/>
      <c r="GE151" s="33"/>
      <c r="GF151" s="33"/>
      <c r="GG151" s="7"/>
      <c r="GH151" s="7"/>
      <c r="GI151" s="7"/>
      <c r="GJ151" s="7"/>
      <c r="GK151" s="7"/>
      <c r="GL151" s="7"/>
      <c r="GM151" s="7"/>
      <c r="GN151" s="7"/>
      <c r="GO151" s="7"/>
      <c r="GP151" s="7"/>
      <c r="GQ151" s="7"/>
      <c r="GR151" s="7"/>
      <c r="GS151" s="7"/>
      <c r="GT151" s="7"/>
      <c r="GU151" s="7"/>
      <c r="GV151" s="7"/>
      <c r="GW151" s="7"/>
      <c r="GX151" s="7"/>
      <c r="GY151" s="7"/>
    </row>
    <row r="152" spans="169:207" ht="13.8" hidden="1">
      <c r="FM152" s="33"/>
      <c r="FN152" s="34"/>
      <c r="FO152" s="33"/>
      <c r="FP152" s="33"/>
      <c r="FQ152" s="33"/>
      <c r="FR152" s="33"/>
      <c r="FS152" s="33"/>
      <c r="FT152" s="33"/>
      <c r="FU152" s="33"/>
      <c r="FV152" s="33"/>
      <c r="FW152" s="33"/>
      <c r="FX152" s="33"/>
      <c r="FY152" s="33"/>
      <c r="FZ152" s="33"/>
      <c r="GA152" s="33"/>
      <c r="GB152" s="33"/>
      <c r="GC152" s="33"/>
      <c r="GD152" s="33"/>
      <c r="GE152" s="33"/>
      <c r="GF152" s="33"/>
      <c r="GG152" s="7"/>
      <c r="GH152" s="7"/>
      <c r="GI152" s="7"/>
      <c r="GJ152" s="7"/>
      <c r="GK152" s="7"/>
      <c r="GL152" s="7"/>
      <c r="GM152" s="7"/>
      <c r="GN152" s="7"/>
      <c r="GO152" s="7"/>
      <c r="GP152" s="7"/>
      <c r="GQ152" s="7"/>
      <c r="GR152" s="7"/>
      <c r="GS152" s="7"/>
      <c r="GT152" s="7"/>
      <c r="GU152" s="7"/>
      <c r="GV152" s="7"/>
      <c r="GW152" s="7"/>
      <c r="GX152" s="7"/>
      <c r="GY152" s="7"/>
    </row>
    <row r="153" spans="169:207" ht="13.8" hidden="1">
      <c r="FM153" s="33"/>
      <c r="FN153" s="34"/>
      <c r="FO153" s="33"/>
      <c r="FP153" s="33"/>
      <c r="FQ153" s="33"/>
      <c r="FR153" s="33"/>
      <c r="FS153" s="33"/>
      <c r="FT153" s="33"/>
      <c r="FU153" s="33"/>
      <c r="FV153" s="33"/>
      <c r="FW153" s="33"/>
      <c r="FX153" s="33"/>
      <c r="FY153" s="33"/>
      <c r="FZ153" s="33"/>
      <c r="GA153" s="33"/>
      <c r="GB153" s="33"/>
      <c r="GC153" s="33"/>
      <c r="GD153" s="33"/>
      <c r="GE153" s="33"/>
      <c r="GF153" s="33"/>
      <c r="GG153" s="7"/>
      <c r="GH153" s="7"/>
      <c r="GI153" s="7"/>
      <c r="GJ153" s="7"/>
      <c r="GK153" s="7"/>
      <c r="GL153" s="7"/>
      <c r="GM153" s="7"/>
      <c r="GN153" s="7"/>
      <c r="GO153" s="7"/>
      <c r="GP153" s="7"/>
      <c r="GQ153" s="7"/>
      <c r="GR153" s="7"/>
      <c r="GS153" s="7"/>
      <c r="GT153" s="7"/>
      <c r="GU153" s="7"/>
      <c r="GV153" s="7"/>
      <c r="GW153" s="7"/>
      <c r="GX153" s="7"/>
      <c r="GY153" s="7"/>
    </row>
    <row r="154" spans="169:207" ht="13.8">
      <c r="FM154" s="33"/>
      <c r="FN154" s="34"/>
      <c r="FO154" s="33"/>
      <c r="FP154" s="33"/>
      <c r="FQ154" s="33"/>
      <c r="FR154" s="33"/>
      <c r="FS154" s="33"/>
      <c r="FT154" s="33"/>
      <c r="FU154" s="33"/>
      <c r="FV154" s="33"/>
      <c r="FW154" s="33"/>
      <c r="FX154" s="33"/>
      <c r="FY154" s="33"/>
      <c r="FZ154" s="33"/>
      <c r="GA154" s="33"/>
      <c r="GB154" s="33"/>
      <c r="GC154" s="33"/>
      <c r="GD154" s="33"/>
      <c r="GE154" s="33"/>
      <c r="GF154" s="33"/>
      <c r="GG154" s="7"/>
      <c r="GH154" s="7"/>
      <c r="GI154" s="7"/>
      <c r="GJ154" s="7"/>
      <c r="GK154" s="7"/>
      <c r="GL154" s="7"/>
      <c r="GM154" s="7"/>
      <c r="GN154" s="7"/>
      <c r="GO154" s="7"/>
      <c r="GP154" s="7"/>
      <c r="GQ154" s="7"/>
      <c r="GR154" s="7"/>
      <c r="GS154" s="7"/>
      <c r="GT154" s="7"/>
      <c r="GU154" s="7"/>
      <c r="GV154" s="7"/>
      <c r="GW154" s="7"/>
      <c r="GX154" s="7"/>
      <c r="GY154" s="7"/>
    </row>
    <row r="155" spans="169:207" ht="13.8">
      <c r="FM155" s="33"/>
      <c r="FN155" s="34"/>
      <c r="FO155" s="33"/>
      <c r="FP155" s="33"/>
      <c r="FQ155" s="33"/>
      <c r="FR155" s="33"/>
      <c r="FS155" s="33"/>
      <c r="FT155" s="33"/>
      <c r="FU155" s="33"/>
      <c r="FV155" s="33"/>
      <c r="FW155" s="33"/>
      <c r="FX155" s="33"/>
      <c r="FY155" s="33"/>
      <c r="FZ155" s="33"/>
      <c r="GA155" s="33"/>
      <c r="GB155" s="33"/>
      <c r="GC155" s="33"/>
      <c r="GD155" s="33"/>
      <c r="GE155" s="33"/>
      <c r="GF155" s="33"/>
      <c r="GG155" s="7"/>
      <c r="GH155" s="7"/>
      <c r="GI155" s="7"/>
      <c r="GJ155" s="7"/>
      <c r="GK155" s="7"/>
      <c r="GL155" s="7"/>
      <c r="GM155" s="7"/>
      <c r="GN155" s="7"/>
      <c r="GO155" s="7"/>
      <c r="GP155" s="7"/>
      <c r="GQ155" s="7"/>
      <c r="GR155" s="7"/>
      <c r="GS155" s="7"/>
      <c r="GT155" s="7"/>
      <c r="GU155" s="7"/>
      <c r="GV155" s="7"/>
      <c r="GW155" s="7"/>
      <c r="GX155" s="7"/>
      <c r="GY155" s="7"/>
    </row>
    <row r="156" spans="169:207" ht="13.8">
      <c r="FM156" s="33"/>
      <c r="FN156" s="34"/>
      <c r="FO156" s="33"/>
      <c r="FP156" s="33"/>
      <c r="FQ156" s="33"/>
      <c r="FR156" s="33"/>
      <c r="FS156" s="33"/>
      <c r="FT156" s="33"/>
      <c r="FU156" s="33"/>
      <c r="FV156" s="33"/>
      <c r="FW156" s="33"/>
      <c r="FX156" s="33"/>
      <c r="FY156" s="33"/>
      <c r="FZ156" s="33"/>
      <c r="GA156" s="33"/>
      <c r="GB156" s="33"/>
      <c r="GC156" s="33"/>
      <c r="GD156" s="33"/>
      <c r="GE156" s="33"/>
      <c r="GF156" s="33"/>
      <c r="GG156" s="7"/>
      <c r="GH156" s="7"/>
      <c r="GI156" s="7"/>
      <c r="GJ156" s="7"/>
      <c r="GK156" s="7"/>
      <c r="GL156" s="7"/>
      <c r="GM156" s="7"/>
      <c r="GN156" s="7"/>
      <c r="GO156" s="7"/>
      <c r="GP156" s="7"/>
      <c r="GQ156" s="7"/>
      <c r="GR156" s="7"/>
      <c r="GS156" s="7"/>
      <c r="GT156" s="7"/>
      <c r="GU156" s="7"/>
      <c r="GV156" s="7"/>
      <c r="GW156" s="7"/>
      <c r="GX156" s="7"/>
      <c r="GY156" s="7"/>
    </row>
    <row r="157" spans="169:207" ht="13.8" hidden="1">
      <c r="FM157" s="33"/>
      <c r="FN157" s="34"/>
      <c r="FO157" s="33"/>
      <c r="FP157" s="33"/>
      <c r="FQ157" s="33"/>
      <c r="FR157" s="33"/>
      <c r="FS157" s="33"/>
      <c r="FT157" s="33"/>
      <c r="FU157" s="33"/>
      <c r="FV157" s="33"/>
      <c r="FW157" s="33"/>
      <c r="FX157" s="33"/>
      <c r="FY157" s="33"/>
      <c r="FZ157" s="33"/>
      <c r="GA157" s="33"/>
      <c r="GB157" s="33"/>
      <c r="GC157" s="33"/>
      <c r="GD157" s="33"/>
      <c r="GE157" s="33"/>
      <c r="GF157" s="33"/>
      <c r="GG157" s="7"/>
      <c r="GH157" s="7"/>
      <c r="GI157" s="7"/>
      <c r="GJ157" s="7"/>
      <c r="GK157" s="7"/>
      <c r="GL157" s="7"/>
      <c r="GM157" s="7"/>
      <c r="GN157" s="7"/>
      <c r="GO157" s="7"/>
      <c r="GP157" s="7"/>
      <c r="GQ157" s="7"/>
      <c r="GR157" s="7"/>
      <c r="GS157" s="7"/>
      <c r="GT157" s="7"/>
      <c r="GU157" s="7"/>
      <c r="GV157" s="7"/>
      <c r="GW157" s="7"/>
      <c r="GX157" s="7"/>
      <c r="GY157" s="7"/>
    </row>
    <row r="158" spans="169:207" ht="13.8">
      <c r="FM158" s="33"/>
      <c r="FN158" s="34"/>
      <c r="FO158" s="33"/>
      <c r="FP158" s="33"/>
      <c r="FQ158" s="33"/>
      <c r="FR158" s="33"/>
      <c r="FS158" s="33"/>
      <c r="FT158" s="33"/>
      <c r="FU158" s="33"/>
      <c r="FV158" s="33"/>
      <c r="FW158" s="33"/>
      <c r="FX158" s="33"/>
      <c r="FY158" s="33"/>
      <c r="FZ158" s="33"/>
      <c r="GA158" s="33"/>
      <c r="GB158" s="33"/>
      <c r="GC158" s="33"/>
      <c r="GD158" s="33"/>
      <c r="GE158" s="33"/>
      <c r="GF158" s="33"/>
      <c r="GG158" s="7"/>
      <c r="GH158" s="7"/>
      <c r="GI158" s="7"/>
      <c r="GJ158" s="7"/>
      <c r="GK158" s="7"/>
      <c r="GL158" s="7"/>
      <c r="GM158" s="7"/>
      <c r="GN158" s="7"/>
      <c r="GO158" s="7"/>
      <c r="GP158" s="7"/>
      <c r="GQ158" s="7"/>
      <c r="GR158" s="7"/>
      <c r="GS158" s="7"/>
      <c r="GT158" s="7"/>
      <c r="GU158" s="7"/>
      <c r="GV158" s="7"/>
      <c r="GW158" s="7"/>
      <c r="GX158" s="7"/>
      <c r="GY158" s="7"/>
    </row>
    <row r="159" spans="169:207" ht="13.8" hidden="1">
      <c r="FM159" s="33"/>
      <c r="FN159" s="34"/>
      <c r="FO159" s="33"/>
      <c r="FP159" s="33"/>
      <c r="FQ159" s="33"/>
      <c r="FR159" s="33"/>
      <c r="FS159" s="33"/>
      <c r="FT159" s="33"/>
      <c r="FU159" s="33"/>
      <c r="FV159" s="33"/>
      <c r="FW159" s="33"/>
      <c r="FX159" s="33"/>
      <c r="FY159" s="33"/>
      <c r="FZ159" s="33"/>
      <c r="GA159" s="33"/>
      <c r="GB159" s="33"/>
      <c r="GC159" s="33"/>
      <c r="GD159" s="33"/>
      <c r="GE159" s="33"/>
      <c r="GF159" s="33"/>
      <c r="GG159" s="7"/>
      <c r="GH159" s="7"/>
      <c r="GI159" s="7"/>
      <c r="GJ159" s="7"/>
      <c r="GK159" s="7"/>
      <c r="GL159" s="7"/>
      <c r="GM159" s="7"/>
      <c r="GN159" s="7"/>
      <c r="GO159" s="7"/>
      <c r="GP159" s="7"/>
      <c r="GQ159" s="7"/>
      <c r="GR159" s="7"/>
      <c r="GS159" s="7"/>
      <c r="GT159" s="7"/>
      <c r="GU159" s="7"/>
      <c r="GV159" s="7"/>
      <c r="GW159" s="7"/>
      <c r="GX159" s="7"/>
      <c r="GY159" s="7"/>
    </row>
    <row r="160" spans="169:207" ht="13.8">
      <c r="FM160" s="33"/>
      <c r="FN160" s="34"/>
      <c r="FO160" s="33"/>
      <c r="FP160" s="33"/>
      <c r="FQ160" s="33"/>
      <c r="FR160" s="33"/>
      <c r="FS160" s="33"/>
      <c r="FT160" s="33"/>
      <c r="FU160" s="33"/>
      <c r="FV160" s="33"/>
      <c r="FW160" s="33"/>
      <c r="FX160" s="33"/>
      <c r="FY160" s="33"/>
      <c r="FZ160" s="33"/>
      <c r="GA160" s="33"/>
      <c r="GB160" s="33"/>
      <c r="GC160" s="33"/>
      <c r="GD160" s="33"/>
      <c r="GE160" s="33"/>
      <c r="GF160" s="33"/>
      <c r="GG160" s="7"/>
      <c r="GH160" s="7"/>
      <c r="GI160" s="7"/>
      <c r="GJ160" s="7"/>
      <c r="GK160" s="7"/>
      <c r="GL160" s="7"/>
      <c r="GM160" s="7"/>
      <c r="GN160" s="7"/>
      <c r="GO160" s="7"/>
      <c r="GP160" s="7"/>
      <c r="GQ160" s="7"/>
      <c r="GR160" s="7"/>
      <c r="GS160" s="7"/>
      <c r="GT160" s="7"/>
      <c r="GU160" s="7"/>
      <c r="GV160" s="7"/>
      <c r="GW160" s="7"/>
      <c r="GX160" s="7"/>
      <c r="GY160" s="7"/>
    </row>
    <row r="161" spans="169:207" ht="13.8" hidden="1">
      <c r="FM161" s="33"/>
      <c r="FN161" s="34"/>
      <c r="FO161" s="33"/>
      <c r="FP161" s="33"/>
      <c r="FQ161" s="33"/>
      <c r="FR161" s="33"/>
      <c r="FS161" s="33"/>
      <c r="FT161" s="33"/>
      <c r="FU161" s="33"/>
      <c r="FV161" s="33"/>
      <c r="FW161" s="33"/>
      <c r="FX161" s="33"/>
      <c r="FY161" s="33"/>
      <c r="FZ161" s="33"/>
      <c r="GA161" s="33"/>
      <c r="GB161" s="33"/>
      <c r="GC161" s="33"/>
      <c r="GD161" s="33"/>
      <c r="GE161" s="33"/>
      <c r="GF161" s="33"/>
      <c r="GG161" s="7"/>
      <c r="GH161" s="7"/>
      <c r="GI161" s="7"/>
      <c r="GJ161" s="7"/>
      <c r="GK161" s="7"/>
      <c r="GL161" s="7"/>
      <c r="GM161" s="7"/>
      <c r="GN161" s="7"/>
      <c r="GO161" s="7"/>
      <c r="GP161" s="7"/>
      <c r="GQ161" s="7"/>
      <c r="GR161" s="7"/>
      <c r="GS161" s="7"/>
      <c r="GT161" s="7"/>
      <c r="GU161" s="7"/>
      <c r="GV161" s="7"/>
      <c r="GW161" s="7"/>
      <c r="GX161" s="7"/>
      <c r="GY161" s="7"/>
    </row>
    <row r="162" spans="169:207" ht="13.8">
      <c r="FM162" s="33"/>
      <c r="FN162" s="34"/>
      <c r="FO162" s="33"/>
      <c r="FP162" s="33"/>
      <c r="FQ162" s="33"/>
      <c r="FR162" s="33"/>
      <c r="FS162" s="33"/>
      <c r="FT162" s="33"/>
      <c r="FU162" s="33"/>
      <c r="FV162" s="33"/>
      <c r="FW162" s="33"/>
      <c r="FX162" s="33"/>
      <c r="FY162" s="33"/>
      <c r="FZ162" s="33"/>
      <c r="GA162" s="33"/>
      <c r="GB162" s="33"/>
      <c r="GC162" s="33"/>
      <c r="GD162" s="33"/>
      <c r="GE162" s="33"/>
      <c r="GF162" s="33"/>
      <c r="GG162" s="7"/>
      <c r="GH162" s="7"/>
      <c r="GI162" s="7"/>
      <c r="GJ162" s="7"/>
      <c r="GK162" s="7"/>
      <c r="GL162" s="7"/>
      <c r="GM162" s="7"/>
      <c r="GN162" s="7"/>
      <c r="GO162" s="7"/>
      <c r="GP162" s="7"/>
      <c r="GQ162" s="7"/>
      <c r="GR162" s="7"/>
      <c r="GS162" s="7"/>
      <c r="GT162" s="7"/>
      <c r="GU162" s="7"/>
      <c r="GV162" s="7"/>
      <c r="GW162" s="7"/>
      <c r="GX162" s="7"/>
      <c r="GY162" s="7"/>
    </row>
    <row r="163" spans="169:207" ht="13.8" hidden="1">
      <c r="FM163" s="33"/>
      <c r="FN163" s="34"/>
      <c r="FO163" s="33"/>
      <c r="FP163" s="33"/>
      <c r="FQ163" s="33"/>
      <c r="FR163" s="33"/>
      <c r="FS163" s="33"/>
      <c r="FT163" s="33"/>
      <c r="FU163" s="33"/>
      <c r="FV163" s="33"/>
      <c r="FW163" s="33"/>
      <c r="FX163" s="33"/>
      <c r="FY163" s="33"/>
      <c r="FZ163" s="33"/>
      <c r="GA163" s="33"/>
      <c r="GB163" s="33"/>
      <c r="GC163" s="33"/>
      <c r="GD163" s="33"/>
      <c r="GE163" s="33"/>
      <c r="GF163" s="33"/>
      <c r="GG163" s="7"/>
      <c r="GH163" s="7"/>
      <c r="GI163" s="7"/>
      <c r="GJ163" s="7"/>
      <c r="GK163" s="7"/>
      <c r="GL163" s="7"/>
      <c r="GM163" s="7"/>
      <c r="GN163" s="7"/>
      <c r="GO163" s="7"/>
      <c r="GP163" s="7"/>
      <c r="GQ163" s="7"/>
      <c r="GR163" s="7"/>
      <c r="GS163" s="7"/>
      <c r="GT163" s="7"/>
      <c r="GU163" s="7"/>
      <c r="GV163" s="7"/>
      <c r="GW163" s="7"/>
      <c r="GX163" s="7"/>
      <c r="GY163" s="7"/>
    </row>
    <row r="164" spans="169:207" ht="13.8">
      <c r="FM164" s="33"/>
      <c r="FN164" s="34"/>
      <c r="FO164" s="33"/>
      <c r="FP164" s="33"/>
      <c r="FQ164" s="33"/>
      <c r="FR164" s="33"/>
      <c r="FS164" s="33"/>
      <c r="FT164" s="33"/>
      <c r="FU164" s="33"/>
      <c r="FV164" s="33"/>
      <c r="FW164" s="33"/>
      <c r="FX164" s="33"/>
      <c r="FY164" s="33"/>
      <c r="FZ164" s="33"/>
      <c r="GA164" s="33"/>
      <c r="GB164" s="33"/>
      <c r="GC164" s="33"/>
      <c r="GD164" s="33"/>
      <c r="GE164" s="33"/>
      <c r="GF164" s="33"/>
      <c r="GG164" s="7"/>
      <c r="GH164" s="7"/>
      <c r="GI164" s="7"/>
      <c r="GJ164" s="7"/>
      <c r="GK164" s="7"/>
      <c r="GL164" s="7"/>
      <c r="GM164" s="7"/>
      <c r="GN164" s="7"/>
      <c r="GO164" s="7"/>
      <c r="GP164" s="7"/>
      <c r="GQ164" s="7"/>
      <c r="GR164" s="7"/>
      <c r="GS164" s="7"/>
      <c r="GT164" s="7"/>
      <c r="GU164" s="7"/>
      <c r="GV164" s="7"/>
      <c r="GW164" s="7"/>
      <c r="GX164" s="7"/>
      <c r="GY164" s="7"/>
    </row>
    <row r="165" spans="169:207" ht="13.8">
      <c r="FM165" s="33"/>
      <c r="FN165" s="34"/>
      <c r="FO165" s="33"/>
      <c r="FP165" s="33"/>
      <c r="FQ165" s="33"/>
      <c r="FR165" s="33"/>
      <c r="FS165" s="33"/>
      <c r="FT165" s="33"/>
      <c r="FU165" s="33"/>
      <c r="FV165" s="33"/>
      <c r="FW165" s="33"/>
      <c r="FX165" s="33"/>
      <c r="FY165" s="33"/>
      <c r="FZ165" s="33"/>
      <c r="GA165" s="33"/>
      <c r="GB165" s="33"/>
      <c r="GC165" s="33"/>
      <c r="GD165" s="33"/>
      <c r="GE165" s="33"/>
      <c r="GF165" s="33"/>
      <c r="GG165" s="7"/>
      <c r="GH165" s="7"/>
      <c r="GI165" s="7"/>
      <c r="GJ165" s="7"/>
      <c r="GK165" s="7"/>
      <c r="GL165" s="7"/>
      <c r="GM165" s="7"/>
      <c r="GN165" s="7"/>
      <c r="GO165" s="7"/>
      <c r="GP165" s="7"/>
      <c r="GQ165" s="7"/>
      <c r="GR165" s="7"/>
      <c r="GS165" s="7"/>
      <c r="GT165" s="7"/>
      <c r="GU165" s="7"/>
      <c r="GV165" s="7"/>
      <c r="GW165" s="7"/>
      <c r="GX165" s="7"/>
      <c r="GY165" s="7"/>
    </row>
    <row r="166" spans="169:207" ht="13.8">
      <c r="FM166" s="33"/>
      <c r="FN166" s="34"/>
      <c r="FO166" s="33"/>
      <c r="FP166" s="33"/>
      <c r="FQ166" s="33"/>
      <c r="FR166" s="33"/>
      <c r="FS166" s="33"/>
      <c r="FT166" s="33"/>
      <c r="FU166" s="33"/>
      <c r="FV166" s="33"/>
      <c r="FW166" s="33"/>
      <c r="FX166" s="33"/>
      <c r="FY166" s="33"/>
      <c r="FZ166" s="33"/>
      <c r="GA166" s="33"/>
      <c r="GB166" s="33"/>
      <c r="GC166" s="33"/>
      <c r="GD166" s="33"/>
      <c r="GE166" s="33"/>
      <c r="GF166" s="33"/>
      <c r="GG166" s="7"/>
      <c r="GH166" s="7"/>
      <c r="GI166" s="7"/>
      <c r="GJ166" s="7"/>
      <c r="GK166" s="7"/>
      <c r="GL166" s="7"/>
      <c r="GM166" s="7"/>
      <c r="GN166" s="7"/>
      <c r="GO166" s="7"/>
      <c r="GP166" s="7"/>
      <c r="GQ166" s="7"/>
      <c r="GR166" s="7"/>
      <c r="GS166" s="7"/>
      <c r="GT166" s="7"/>
      <c r="GU166" s="7"/>
      <c r="GV166" s="7"/>
      <c r="GW166" s="7"/>
      <c r="GX166" s="7"/>
      <c r="GY166" s="7"/>
    </row>
    <row r="167" spans="169:207" ht="13.8">
      <c r="FM167" s="33"/>
      <c r="FN167" s="34"/>
      <c r="FO167" s="33"/>
      <c r="FP167" s="33"/>
      <c r="FQ167" s="33"/>
      <c r="FR167" s="33"/>
      <c r="FS167" s="33"/>
      <c r="FT167" s="33"/>
      <c r="FU167" s="33"/>
      <c r="FV167" s="33"/>
      <c r="FW167" s="33"/>
      <c r="FX167" s="33"/>
      <c r="FY167" s="33"/>
      <c r="FZ167" s="33"/>
      <c r="GA167" s="33"/>
      <c r="GB167" s="33"/>
      <c r="GC167" s="33"/>
      <c r="GD167" s="33"/>
      <c r="GE167" s="33"/>
      <c r="GF167" s="33"/>
      <c r="GG167" s="7"/>
      <c r="GH167" s="7"/>
      <c r="GI167" s="7"/>
      <c r="GJ167" s="7"/>
      <c r="GK167" s="7"/>
      <c r="GL167" s="7"/>
      <c r="GM167" s="7"/>
      <c r="GN167" s="7"/>
      <c r="GO167" s="7"/>
      <c r="GP167" s="7"/>
      <c r="GQ167" s="7"/>
      <c r="GR167" s="7"/>
      <c r="GS167" s="7"/>
      <c r="GT167" s="7"/>
      <c r="GU167" s="7"/>
      <c r="GV167" s="7"/>
      <c r="GW167" s="7"/>
      <c r="GX167" s="7"/>
      <c r="GY167" s="7"/>
    </row>
    <row r="168" spans="169:207" ht="13.8" hidden="1">
      <c r="FM168" s="33"/>
      <c r="FN168" s="34"/>
      <c r="FO168" s="33"/>
      <c r="FP168" s="33"/>
      <c r="FQ168" s="33"/>
      <c r="FR168" s="33"/>
      <c r="FS168" s="33"/>
      <c r="FT168" s="33"/>
      <c r="FU168" s="33"/>
      <c r="FV168" s="33"/>
      <c r="FW168" s="33"/>
      <c r="FX168" s="33"/>
      <c r="FY168" s="33"/>
      <c r="FZ168" s="33"/>
      <c r="GA168" s="33"/>
      <c r="GB168" s="33"/>
      <c r="GC168" s="33"/>
      <c r="GD168" s="33"/>
      <c r="GE168" s="33"/>
      <c r="GF168" s="33"/>
      <c r="GG168" s="7"/>
      <c r="GH168" s="7"/>
      <c r="GI168" s="7"/>
      <c r="GJ168" s="7"/>
      <c r="GK168" s="7"/>
      <c r="GL168" s="7"/>
      <c r="GM168" s="7"/>
      <c r="GN168" s="7"/>
      <c r="GO168" s="7"/>
      <c r="GP168" s="7"/>
      <c r="GQ168" s="7"/>
      <c r="GR168" s="7"/>
      <c r="GS168" s="7"/>
      <c r="GT168" s="7"/>
      <c r="GU168" s="7"/>
      <c r="GV168" s="7"/>
      <c r="GW168" s="7"/>
      <c r="GX168" s="7"/>
      <c r="GY168" s="7"/>
    </row>
    <row r="169" spans="169:207" ht="13.8">
      <c r="FM169" s="33"/>
      <c r="FN169" s="34"/>
      <c r="FO169" s="33"/>
      <c r="FP169" s="33"/>
      <c r="FQ169" s="33"/>
      <c r="FR169" s="33"/>
      <c r="FS169" s="33"/>
      <c r="FT169" s="33"/>
      <c r="FU169" s="33"/>
      <c r="FV169" s="33"/>
      <c r="FW169" s="33"/>
      <c r="FX169" s="33"/>
      <c r="FY169" s="33"/>
      <c r="FZ169" s="33"/>
      <c r="GA169" s="33"/>
      <c r="GB169" s="33"/>
      <c r="GC169" s="33"/>
      <c r="GD169" s="33"/>
      <c r="GE169" s="33"/>
      <c r="GF169" s="33"/>
      <c r="GG169" s="7"/>
      <c r="GH169" s="7"/>
      <c r="GI169" s="7"/>
      <c r="GJ169" s="7"/>
      <c r="GK169" s="7"/>
      <c r="GL169" s="7"/>
      <c r="GM169" s="7"/>
      <c r="GN169" s="7"/>
      <c r="GO169" s="7"/>
      <c r="GP169" s="7"/>
      <c r="GQ169" s="7"/>
      <c r="GR169" s="7"/>
      <c r="GS169" s="7"/>
      <c r="GT169" s="7"/>
      <c r="GU169" s="7"/>
      <c r="GV169" s="7"/>
      <c r="GW169" s="7"/>
      <c r="GX169" s="7"/>
      <c r="GY169" s="7"/>
    </row>
    <row r="170" spans="169:207" ht="13.8">
      <c r="FM170" s="33"/>
      <c r="FN170" s="34"/>
      <c r="FO170" s="33"/>
      <c r="FP170" s="33"/>
      <c r="FQ170" s="33"/>
      <c r="FR170" s="33"/>
      <c r="FS170" s="33"/>
      <c r="FT170" s="33"/>
      <c r="FU170" s="33"/>
      <c r="FV170" s="33"/>
      <c r="FW170" s="33"/>
      <c r="FX170" s="33"/>
      <c r="FY170" s="33"/>
      <c r="FZ170" s="33"/>
      <c r="GA170" s="33"/>
      <c r="GB170" s="33"/>
      <c r="GC170" s="33"/>
      <c r="GD170" s="33"/>
      <c r="GE170" s="33"/>
      <c r="GF170" s="33"/>
      <c r="GG170" s="7"/>
      <c r="GH170" s="7"/>
      <c r="GI170" s="7"/>
      <c r="GJ170" s="7"/>
      <c r="GK170" s="7"/>
      <c r="GL170" s="7"/>
      <c r="GM170" s="7"/>
      <c r="GN170" s="7"/>
      <c r="GO170" s="7"/>
      <c r="GP170" s="7"/>
      <c r="GQ170" s="7"/>
      <c r="GR170" s="7"/>
      <c r="GS170" s="7"/>
      <c r="GT170" s="7"/>
      <c r="GU170" s="7"/>
      <c r="GV170" s="7"/>
      <c r="GW170" s="7"/>
      <c r="GX170" s="7"/>
      <c r="GY170" s="7"/>
    </row>
    <row r="171" spans="169:207" ht="13.8" hidden="1">
      <c r="FM171" s="33"/>
      <c r="FN171" s="34"/>
      <c r="FO171" s="33"/>
      <c r="FP171" s="33"/>
      <c r="FQ171" s="33"/>
      <c r="FR171" s="33"/>
      <c r="FS171" s="33"/>
      <c r="FT171" s="33"/>
      <c r="FU171" s="33"/>
      <c r="FV171" s="33"/>
      <c r="FW171" s="33"/>
      <c r="FX171" s="33"/>
      <c r="FY171" s="33"/>
      <c r="FZ171" s="33"/>
      <c r="GA171" s="33"/>
      <c r="GB171" s="33"/>
      <c r="GC171" s="33"/>
      <c r="GD171" s="33"/>
      <c r="GE171" s="33"/>
      <c r="GF171" s="33"/>
      <c r="GG171" s="7"/>
      <c r="GH171" s="7"/>
      <c r="GI171" s="7"/>
      <c r="GJ171" s="7"/>
      <c r="GK171" s="7"/>
      <c r="GL171" s="7"/>
      <c r="GM171" s="7"/>
      <c r="GN171" s="7"/>
      <c r="GO171" s="7"/>
      <c r="GP171" s="7"/>
      <c r="GQ171" s="7"/>
      <c r="GR171" s="7"/>
      <c r="GS171" s="7"/>
      <c r="GT171" s="7"/>
      <c r="GU171" s="7"/>
      <c r="GV171" s="7"/>
      <c r="GW171" s="7"/>
      <c r="GX171" s="7"/>
      <c r="GY171" s="7"/>
    </row>
    <row r="172" spans="169:207" ht="13.8">
      <c r="FM172" s="33"/>
      <c r="FN172" s="34"/>
      <c r="FO172" s="33"/>
      <c r="FP172" s="33"/>
      <c r="FQ172" s="33"/>
      <c r="FR172" s="33"/>
      <c r="FS172" s="33"/>
      <c r="FT172" s="33"/>
      <c r="FU172" s="33"/>
      <c r="FV172" s="33"/>
      <c r="FW172" s="33"/>
      <c r="FX172" s="33"/>
      <c r="FY172" s="33"/>
      <c r="FZ172" s="33"/>
      <c r="GA172" s="33"/>
      <c r="GB172" s="33"/>
      <c r="GC172" s="33"/>
      <c r="GD172" s="33"/>
      <c r="GE172" s="33"/>
      <c r="GF172" s="33"/>
      <c r="GG172" s="7"/>
      <c r="GH172" s="7"/>
      <c r="GI172" s="7"/>
      <c r="GJ172" s="7"/>
      <c r="GK172" s="7"/>
      <c r="GL172" s="7"/>
      <c r="GM172" s="7"/>
      <c r="GN172" s="7"/>
      <c r="GO172" s="7"/>
      <c r="GP172" s="7"/>
      <c r="GQ172" s="7"/>
      <c r="GR172" s="7"/>
      <c r="GS172" s="7"/>
      <c r="GT172" s="7"/>
      <c r="GU172" s="7"/>
      <c r="GV172" s="7"/>
      <c r="GW172" s="7"/>
      <c r="GX172" s="7"/>
      <c r="GY172" s="7"/>
    </row>
    <row r="173" spans="169:207" ht="13.8">
      <c r="FM173" s="33"/>
      <c r="FN173" s="34"/>
      <c r="FO173" s="33"/>
      <c r="FP173" s="33"/>
      <c r="FQ173" s="33"/>
      <c r="FR173" s="33"/>
      <c r="FS173" s="33"/>
      <c r="FT173" s="33"/>
      <c r="FU173" s="33"/>
      <c r="FV173" s="33"/>
      <c r="FW173" s="33"/>
      <c r="FX173" s="33"/>
      <c r="FY173" s="33"/>
      <c r="FZ173" s="33"/>
      <c r="GA173" s="33"/>
      <c r="GB173" s="33"/>
      <c r="GC173" s="33"/>
      <c r="GD173" s="33"/>
      <c r="GE173" s="33"/>
      <c r="GF173" s="33"/>
      <c r="GG173" s="7"/>
      <c r="GH173" s="7"/>
      <c r="GI173" s="7"/>
      <c r="GJ173" s="7"/>
      <c r="GK173" s="7"/>
      <c r="GL173" s="7"/>
      <c r="GM173" s="7"/>
      <c r="GN173" s="7"/>
      <c r="GO173" s="7"/>
      <c r="GP173" s="7"/>
      <c r="GQ173" s="7"/>
      <c r="GR173" s="7"/>
      <c r="GS173" s="7"/>
      <c r="GT173" s="7"/>
      <c r="GU173" s="7"/>
      <c r="GV173" s="7"/>
      <c r="GW173" s="7"/>
      <c r="GX173" s="7"/>
      <c r="GY173" s="7"/>
    </row>
    <row r="174" spans="169:207" ht="13.8" hidden="1">
      <c r="FM174" s="33"/>
      <c r="FN174" s="34"/>
      <c r="FO174" s="33"/>
      <c r="FP174" s="33"/>
      <c r="FQ174" s="33"/>
      <c r="FR174" s="33"/>
      <c r="FS174" s="33"/>
      <c r="FT174" s="33"/>
      <c r="FU174" s="33"/>
      <c r="FV174" s="33"/>
      <c r="FW174" s="33"/>
      <c r="FX174" s="33"/>
      <c r="FY174" s="33"/>
      <c r="FZ174" s="33"/>
      <c r="GA174" s="33"/>
      <c r="GB174" s="33"/>
      <c r="GC174" s="33"/>
      <c r="GD174" s="33"/>
      <c r="GE174" s="33"/>
      <c r="GF174" s="33"/>
      <c r="GG174" s="7"/>
      <c r="GH174" s="7"/>
      <c r="GI174" s="7"/>
      <c r="GJ174" s="7"/>
      <c r="GK174" s="7"/>
      <c r="GL174" s="7"/>
      <c r="GM174" s="7"/>
      <c r="GN174" s="7"/>
      <c r="GO174" s="7"/>
      <c r="GP174" s="7"/>
      <c r="GQ174" s="7"/>
      <c r="GR174" s="7"/>
      <c r="GS174" s="7"/>
      <c r="GT174" s="7"/>
      <c r="GU174" s="7"/>
      <c r="GV174" s="7"/>
      <c r="GW174" s="7"/>
      <c r="GX174" s="7"/>
      <c r="GY174" s="7"/>
    </row>
    <row r="175" spans="169:207" ht="13.8">
      <c r="FM175" s="33"/>
      <c r="FN175" s="34"/>
      <c r="FO175" s="33"/>
      <c r="FP175" s="33"/>
      <c r="FQ175" s="33"/>
      <c r="FR175" s="33"/>
      <c r="FS175" s="33"/>
      <c r="FT175" s="33"/>
      <c r="FU175" s="33"/>
      <c r="FV175" s="33"/>
      <c r="FW175" s="33"/>
      <c r="FX175" s="33"/>
      <c r="FY175" s="33"/>
      <c r="FZ175" s="33"/>
      <c r="GA175" s="33"/>
      <c r="GB175" s="33"/>
      <c r="GC175" s="33"/>
      <c r="GD175" s="33"/>
      <c r="GE175" s="33"/>
      <c r="GF175" s="33"/>
      <c r="GG175" s="7"/>
      <c r="GH175" s="7"/>
      <c r="GI175" s="7"/>
      <c r="GJ175" s="7"/>
      <c r="GK175" s="7"/>
      <c r="GL175" s="7"/>
      <c r="GM175" s="7"/>
      <c r="GN175" s="7"/>
      <c r="GO175" s="7"/>
      <c r="GP175" s="7"/>
      <c r="GQ175" s="7"/>
      <c r="GR175" s="7"/>
      <c r="GS175" s="7"/>
      <c r="GT175" s="7"/>
      <c r="GU175" s="7"/>
      <c r="GV175" s="7"/>
      <c r="GW175" s="7"/>
      <c r="GX175" s="7"/>
      <c r="GY175" s="7"/>
    </row>
    <row r="176" spans="169:207" ht="13.8" hidden="1">
      <c r="FM176" s="33"/>
      <c r="FN176" s="34"/>
      <c r="FO176" s="33"/>
      <c r="FP176" s="33"/>
      <c r="FQ176" s="33"/>
      <c r="FR176" s="33"/>
      <c r="FS176" s="33"/>
      <c r="FT176" s="33"/>
      <c r="FU176" s="33"/>
      <c r="FV176" s="33"/>
      <c r="FW176" s="33"/>
      <c r="FX176" s="33"/>
      <c r="FY176" s="33"/>
      <c r="FZ176" s="33"/>
      <c r="GA176" s="33"/>
      <c r="GB176" s="33"/>
      <c r="GC176" s="33"/>
      <c r="GD176" s="33"/>
      <c r="GE176" s="33"/>
      <c r="GF176" s="33"/>
      <c r="GG176" s="7"/>
      <c r="GH176" s="7"/>
      <c r="GI176" s="7"/>
      <c r="GJ176" s="7"/>
      <c r="GK176" s="7"/>
      <c r="GL176" s="7"/>
      <c r="GM176" s="7"/>
      <c r="GN176" s="7"/>
      <c r="GO176" s="7"/>
      <c r="GP176" s="7"/>
      <c r="GQ176" s="7"/>
      <c r="GR176" s="7"/>
      <c r="GS176" s="7"/>
      <c r="GT176" s="7"/>
      <c r="GU176" s="7"/>
      <c r="GV176" s="7"/>
      <c r="GW176" s="7"/>
      <c r="GX176" s="7"/>
      <c r="GY176" s="7"/>
    </row>
    <row r="177" spans="169:207" ht="13.8">
      <c r="FM177" s="33"/>
      <c r="FN177" s="34"/>
      <c r="FO177" s="33"/>
      <c r="FP177" s="33"/>
      <c r="FQ177" s="33"/>
      <c r="FR177" s="33"/>
      <c r="FS177" s="33"/>
      <c r="FT177" s="33"/>
      <c r="FU177" s="33"/>
      <c r="FV177" s="33"/>
      <c r="FW177" s="33"/>
      <c r="FX177" s="33"/>
      <c r="FY177" s="33"/>
      <c r="FZ177" s="33"/>
      <c r="GA177" s="33"/>
      <c r="GB177" s="33"/>
      <c r="GC177" s="33"/>
      <c r="GD177" s="33"/>
      <c r="GE177" s="33"/>
      <c r="GF177" s="33"/>
      <c r="GG177" s="7"/>
      <c r="GH177" s="7"/>
      <c r="GI177" s="7"/>
      <c r="GJ177" s="7"/>
      <c r="GK177" s="7"/>
      <c r="GL177" s="7"/>
      <c r="GM177" s="7"/>
      <c r="GN177" s="7"/>
      <c r="GO177" s="7"/>
      <c r="GP177" s="7"/>
      <c r="GQ177" s="7"/>
      <c r="GR177" s="7"/>
      <c r="GS177" s="7"/>
      <c r="GT177" s="7"/>
      <c r="GU177" s="7"/>
      <c r="GV177" s="7"/>
      <c r="GW177" s="7"/>
      <c r="GX177" s="7"/>
      <c r="GY177" s="7"/>
    </row>
    <row r="178" spans="169:207" ht="13.8" hidden="1">
      <c r="FM178" s="33"/>
      <c r="FN178" s="34"/>
      <c r="FO178" s="33"/>
      <c r="FP178" s="33"/>
      <c r="FQ178" s="33"/>
      <c r="FR178" s="33"/>
      <c r="FS178" s="33"/>
      <c r="FT178" s="33"/>
      <c r="FU178" s="33"/>
      <c r="FV178" s="33"/>
      <c r="FW178" s="33"/>
      <c r="FX178" s="33"/>
      <c r="FY178" s="33"/>
      <c r="FZ178" s="33"/>
      <c r="GA178" s="33"/>
      <c r="GB178" s="33"/>
      <c r="GC178" s="33"/>
      <c r="GD178" s="33"/>
      <c r="GE178" s="33"/>
      <c r="GF178" s="33"/>
      <c r="GG178" s="7"/>
      <c r="GH178" s="7"/>
      <c r="GI178" s="7"/>
      <c r="GJ178" s="7"/>
      <c r="GK178" s="7"/>
      <c r="GL178" s="7"/>
      <c r="GM178" s="7"/>
      <c r="GN178" s="7"/>
      <c r="GO178" s="7"/>
      <c r="GP178" s="7"/>
      <c r="GQ178" s="7"/>
      <c r="GR178" s="7"/>
      <c r="GS178" s="7"/>
      <c r="GT178" s="7"/>
      <c r="GU178" s="7"/>
      <c r="GV178" s="7"/>
      <c r="GW178" s="7"/>
      <c r="GX178" s="7"/>
      <c r="GY178" s="7"/>
    </row>
    <row r="179" spans="169:207" ht="13.8" hidden="1">
      <c r="FM179" s="33"/>
      <c r="FN179" s="34"/>
      <c r="FO179" s="33"/>
      <c r="FP179" s="33"/>
      <c r="FQ179" s="33"/>
      <c r="FR179" s="33"/>
      <c r="FS179" s="33"/>
      <c r="FT179" s="33"/>
      <c r="FU179" s="33"/>
      <c r="FV179" s="33"/>
      <c r="FW179" s="33"/>
      <c r="FX179" s="33"/>
      <c r="FY179" s="33"/>
      <c r="FZ179" s="33"/>
      <c r="GA179" s="33"/>
      <c r="GB179" s="33"/>
      <c r="GC179" s="33"/>
      <c r="GD179" s="33"/>
      <c r="GE179" s="33"/>
      <c r="GF179" s="33"/>
      <c r="GG179" s="7"/>
      <c r="GH179" s="7"/>
      <c r="GI179" s="7"/>
      <c r="GJ179" s="7"/>
      <c r="GK179" s="7"/>
      <c r="GL179" s="7"/>
      <c r="GM179" s="7"/>
      <c r="GN179" s="7"/>
      <c r="GO179" s="7"/>
      <c r="GP179" s="7"/>
      <c r="GQ179" s="7"/>
      <c r="GR179" s="7"/>
      <c r="GS179" s="7"/>
      <c r="GT179" s="7"/>
      <c r="GU179" s="7"/>
      <c r="GV179" s="7"/>
      <c r="GW179" s="7"/>
      <c r="GX179" s="7"/>
      <c r="GY179" s="7"/>
    </row>
    <row r="180" spans="169:207" ht="13.8" hidden="1">
      <c r="FM180" s="33"/>
      <c r="FN180" s="34"/>
      <c r="FO180" s="33"/>
      <c r="FP180" s="33"/>
      <c r="FQ180" s="33"/>
      <c r="FR180" s="33"/>
      <c r="FS180" s="33"/>
      <c r="FT180" s="33"/>
      <c r="FU180" s="33"/>
      <c r="FV180" s="33"/>
      <c r="FW180" s="33"/>
      <c r="FX180" s="33"/>
      <c r="FY180" s="33"/>
      <c r="FZ180" s="33"/>
      <c r="GA180" s="33"/>
      <c r="GB180" s="33"/>
      <c r="GC180" s="33"/>
      <c r="GD180" s="33"/>
      <c r="GE180" s="33"/>
      <c r="GF180" s="33"/>
      <c r="GG180" s="7"/>
      <c r="GH180" s="7"/>
      <c r="GI180" s="7"/>
      <c r="GJ180" s="7"/>
      <c r="GK180" s="7"/>
      <c r="GL180" s="7"/>
      <c r="GM180" s="7"/>
      <c r="GN180" s="7"/>
      <c r="GO180" s="7"/>
      <c r="GP180" s="7"/>
      <c r="GQ180" s="7"/>
      <c r="GR180" s="7"/>
      <c r="GS180" s="7"/>
      <c r="GT180" s="7"/>
      <c r="GU180" s="7"/>
      <c r="GV180" s="7"/>
      <c r="GW180" s="7"/>
      <c r="GX180" s="7"/>
      <c r="GY180" s="7"/>
    </row>
    <row r="181" spans="169:207" ht="13.8" hidden="1">
      <c r="FM181" s="33"/>
      <c r="FN181" s="34"/>
      <c r="FO181" s="33"/>
      <c r="FP181" s="33"/>
      <c r="FQ181" s="33"/>
      <c r="FR181" s="33"/>
      <c r="FS181" s="33"/>
      <c r="FT181" s="33"/>
      <c r="FU181" s="33"/>
      <c r="FV181" s="33"/>
      <c r="FW181" s="33"/>
      <c r="FX181" s="33"/>
      <c r="FY181" s="33"/>
      <c r="FZ181" s="33"/>
      <c r="GA181" s="33"/>
      <c r="GB181" s="33"/>
      <c r="GC181" s="33"/>
      <c r="GD181" s="33"/>
      <c r="GE181" s="33"/>
      <c r="GF181" s="33"/>
      <c r="GG181" s="7"/>
      <c r="GH181" s="7"/>
      <c r="GI181" s="7"/>
      <c r="GJ181" s="7"/>
      <c r="GK181" s="7"/>
      <c r="GL181" s="7"/>
      <c r="GM181" s="7"/>
      <c r="GN181" s="7"/>
      <c r="GO181" s="7"/>
      <c r="GP181" s="7"/>
      <c r="GQ181" s="7"/>
      <c r="GR181" s="7"/>
      <c r="GS181" s="7"/>
      <c r="GT181" s="7"/>
      <c r="GU181" s="7"/>
      <c r="GV181" s="7"/>
      <c r="GW181" s="7"/>
      <c r="GX181" s="7"/>
      <c r="GY181" s="7"/>
    </row>
    <row r="182" spans="169:207" ht="13.8" hidden="1">
      <c r="FM182" s="33"/>
      <c r="FN182" s="34"/>
      <c r="FO182" s="33"/>
      <c r="FP182" s="33"/>
      <c r="FQ182" s="33"/>
      <c r="FR182" s="33"/>
      <c r="FS182" s="33"/>
      <c r="FT182" s="33"/>
      <c r="FU182" s="33"/>
      <c r="FV182" s="33"/>
      <c r="FW182" s="33"/>
      <c r="FX182" s="33"/>
      <c r="FY182" s="33"/>
      <c r="FZ182" s="33"/>
      <c r="GA182" s="33"/>
      <c r="GB182" s="33"/>
      <c r="GC182" s="33"/>
      <c r="GD182" s="33"/>
      <c r="GE182" s="33"/>
      <c r="GF182" s="33"/>
      <c r="GG182" s="7"/>
      <c r="GH182" s="7"/>
      <c r="GI182" s="7"/>
      <c r="GJ182" s="7"/>
      <c r="GK182" s="7"/>
      <c r="GL182" s="7"/>
      <c r="GM182" s="7"/>
      <c r="GN182" s="7"/>
      <c r="GO182" s="7"/>
      <c r="GP182" s="7"/>
      <c r="GQ182" s="7"/>
      <c r="GR182" s="7"/>
      <c r="GS182" s="7"/>
      <c r="GT182" s="7"/>
      <c r="GU182" s="7"/>
      <c r="GV182" s="7"/>
      <c r="GW182" s="7"/>
      <c r="GX182" s="7"/>
      <c r="GY182" s="7"/>
    </row>
    <row r="183" spans="169:207" ht="13.8">
      <c r="FM183" s="33"/>
      <c r="FN183" s="34"/>
      <c r="FO183" s="33"/>
      <c r="FP183" s="33"/>
      <c r="FQ183" s="33"/>
      <c r="FR183" s="33"/>
      <c r="FS183" s="33"/>
      <c r="FT183" s="33"/>
      <c r="FU183" s="33"/>
      <c r="FV183" s="33"/>
      <c r="FW183" s="33"/>
      <c r="FX183" s="33"/>
      <c r="FY183" s="33"/>
      <c r="FZ183" s="33"/>
      <c r="GA183" s="33"/>
      <c r="GB183" s="33"/>
      <c r="GC183" s="33"/>
      <c r="GD183" s="33"/>
      <c r="GE183" s="33"/>
      <c r="GF183" s="33"/>
      <c r="GG183" s="7"/>
      <c r="GH183" s="7"/>
      <c r="GI183" s="7"/>
      <c r="GJ183" s="7"/>
      <c r="GK183" s="7"/>
      <c r="GL183" s="7"/>
      <c r="GM183" s="7"/>
      <c r="GN183" s="7"/>
      <c r="GO183" s="7"/>
      <c r="GP183" s="7"/>
      <c r="GQ183" s="7"/>
      <c r="GR183" s="7"/>
      <c r="GS183" s="7"/>
      <c r="GT183" s="7"/>
      <c r="GU183" s="7"/>
      <c r="GV183" s="7"/>
      <c r="GW183" s="7"/>
      <c r="GX183" s="7"/>
      <c r="GY183" s="7"/>
    </row>
    <row r="184" spans="169:207" ht="13.8" hidden="1">
      <c r="FM184" s="33"/>
      <c r="FN184" s="34"/>
      <c r="FO184" s="33"/>
      <c r="FP184" s="33"/>
      <c r="FQ184" s="33"/>
      <c r="FR184" s="33"/>
      <c r="FS184" s="33"/>
      <c r="FT184" s="33"/>
      <c r="FU184" s="33"/>
      <c r="FV184" s="33"/>
      <c r="FW184" s="33"/>
      <c r="FX184" s="33"/>
      <c r="FY184" s="33"/>
      <c r="FZ184" s="33"/>
      <c r="GA184" s="33"/>
      <c r="GB184" s="33"/>
      <c r="GC184" s="33"/>
      <c r="GD184" s="33"/>
      <c r="GE184" s="33"/>
      <c r="GF184" s="33"/>
      <c r="GG184" s="7"/>
      <c r="GH184" s="7"/>
      <c r="GI184" s="7"/>
      <c r="GJ184" s="7"/>
      <c r="GK184" s="7"/>
      <c r="GL184" s="7"/>
      <c r="GM184" s="7"/>
      <c r="GN184" s="7"/>
      <c r="GO184" s="7"/>
      <c r="GP184" s="7"/>
      <c r="GQ184" s="7"/>
      <c r="GR184" s="7"/>
      <c r="GS184" s="7"/>
      <c r="GT184" s="7"/>
      <c r="GU184" s="7"/>
      <c r="GV184" s="7"/>
      <c r="GW184" s="7"/>
      <c r="GX184" s="7"/>
      <c r="GY184" s="7"/>
    </row>
    <row r="185" spans="169:207" ht="13.8">
      <c r="FM185" s="33"/>
      <c r="FN185" s="34"/>
      <c r="FO185" s="33"/>
      <c r="FP185" s="33"/>
      <c r="FQ185" s="33"/>
      <c r="FR185" s="33"/>
      <c r="FS185" s="33"/>
      <c r="FT185" s="33"/>
      <c r="FU185" s="33"/>
      <c r="FV185" s="33"/>
      <c r="FW185" s="33"/>
      <c r="FX185" s="33"/>
      <c r="FY185" s="33"/>
      <c r="FZ185" s="33"/>
      <c r="GA185" s="33"/>
      <c r="GB185" s="33"/>
      <c r="GC185" s="33"/>
      <c r="GD185" s="33"/>
      <c r="GE185" s="33"/>
      <c r="GF185" s="33"/>
      <c r="GG185" s="7"/>
      <c r="GH185" s="7"/>
      <c r="GI185" s="7"/>
      <c r="GJ185" s="7"/>
      <c r="GK185" s="7"/>
      <c r="GL185" s="7"/>
      <c r="GM185" s="7"/>
      <c r="GN185" s="7"/>
      <c r="GO185" s="7"/>
      <c r="GP185" s="7"/>
      <c r="GQ185" s="7"/>
      <c r="GR185" s="7"/>
      <c r="GS185" s="7"/>
      <c r="GT185" s="7"/>
      <c r="GU185" s="7"/>
      <c r="GV185" s="7"/>
      <c r="GW185" s="7"/>
      <c r="GX185" s="7"/>
      <c r="GY185" s="7"/>
    </row>
    <row r="186" spans="169:207" ht="13.8" hidden="1">
      <c r="FM186" s="33"/>
      <c r="FN186" s="34"/>
      <c r="FO186" s="33"/>
      <c r="FP186" s="33"/>
      <c r="FQ186" s="33"/>
      <c r="FR186" s="33"/>
      <c r="FS186" s="33"/>
      <c r="FT186" s="33"/>
      <c r="FU186" s="33"/>
      <c r="FV186" s="33"/>
      <c r="FW186" s="33"/>
      <c r="FX186" s="33"/>
      <c r="FY186" s="33"/>
      <c r="FZ186" s="33"/>
      <c r="GA186" s="33"/>
      <c r="GB186" s="33"/>
      <c r="GC186" s="33"/>
      <c r="GD186" s="33"/>
      <c r="GE186" s="33"/>
      <c r="GF186" s="33"/>
      <c r="GG186" s="7"/>
      <c r="GH186" s="7"/>
      <c r="GI186" s="7"/>
      <c r="GJ186" s="7"/>
      <c r="GK186" s="7"/>
      <c r="GL186" s="7"/>
      <c r="GM186" s="7"/>
      <c r="GN186" s="7"/>
      <c r="GO186" s="7"/>
      <c r="GP186" s="7"/>
      <c r="GQ186" s="7"/>
      <c r="GR186" s="7"/>
      <c r="GS186" s="7"/>
      <c r="GT186" s="7"/>
      <c r="GU186" s="7"/>
      <c r="GV186" s="7"/>
      <c r="GW186" s="7"/>
      <c r="GX186" s="7"/>
      <c r="GY186" s="7"/>
    </row>
    <row r="187" spans="169:207" ht="13.8">
      <c r="FM187" s="33"/>
      <c r="FN187" s="34"/>
      <c r="FO187" s="33"/>
      <c r="FP187" s="33"/>
      <c r="FQ187" s="33"/>
      <c r="FR187" s="33"/>
      <c r="FS187" s="33"/>
      <c r="FT187" s="33"/>
      <c r="FU187" s="33"/>
      <c r="FV187" s="33"/>
      <c r="FW187" s="33"/>
      <c r="FX187" s="33"/>
      <c r="FY187" s="33"/>
      <c r="FZ187" s="33"/>
      <c r="GA187" s="33"/>
      <c r="GB187" s="33"/>
      <c r="GC187" s="33"/>
      <c r="GD187" s="33"/>
      <c r="GE187" s="33"/>
      <c r="GF187" s="33"/>
      <c r="GG187" s="7"/>
      <c r="GH187" s="7"/>
      <c r="GI187" s="7"/>
      <c r="GJ187" s="7"/>
      <c r="GK187" s="7"/>
      <c r="GL187" s="7"/>
      <c r="GM187" s="7"/>
      <c r="GN187" s="7"/>
      <c r="GO187" s="7"/>
      <c r="GP187" s="7"/>
      <c r="GQ187" s="7"/>
      <c r="GR187" s="7"/>
      <c r="GS187" s="7"/>
      <c r="GT187" s="7"/>
      <c r="GU187" s="7"/>
      <c r="GV187" s="7"/>
      <c r="GW187" s="7"/>
      <c r="GX187" s="7"/>
      <c r="GY187" s="7"/>
    </row>
    <row r="188" spans="169:207" ht="13.8">
      <c r="FM188" s="33"/>
      <c r="FN188" s="34"/>
      <c r="FO188" s="33"/>
      <c r="FP188" s="33"/>
      <c r="FQ188" s="33"/>
      <c r="FR188" s="33"/>
      <c r="FS188" s="33"/>
      <c r="FT188" s="33"/>
      <c r="FU188" s="33"/>
      <c r="FV188" s="33"/>
      <c r="FW188" s="33"/>
      <c r="FX188" s="33"/>
      <c r="FY188" s="33"/>
      <c r="FZ188" s="33"/>
      <c r="GA188" s="33"/>
      <c r="GB188" s="33"/>
      <c r="GC188" s="33"/>
      <c r="GD188" s="33"/>
      <c r="GE188" s="33"/>
      <c r="GF188" s="33"/>
      <c r="GG188" s="7"/>
      <c r="GH188" s="7"/>
      <c r="GI188" s="7"/>
      <c r="GJ188" s="7"/>
      <c r="GK188" s="7"/>
      <c r="GL188" s="7"/>
      <c r="GM188" s="7"/>
      <c r="GN188" s="7"/>
      <c r="GO188" s="7"/>
      <c r="GP188" s="7"/>
      <c r="GQ188" s="7"/>
      <c r="GR188" s="7"/>
      <c r="GS188" s="7"/>
      <c r="GT188" s="7"/>
      <c r="GU188" s="7"/>
      <c r="GV188" s="7"/>
      <c r="GW188" s="7"/>
      <c r="GX188" s="7"/>
      <c r="GY188" s="7"/>
    </row>
    <row r="189" spans="169:207" ht="13.8">
      <c r="FM189" s="33"/>
      <c r="FN189" s="34"/>
      <c r="FO189" s="33"/>
      <c r="FP189" s="33"/>
      <c r="FQ189" s="33"/>
      <c r="FR189" s="33"/>
      <c r="FS189" s="33"/>
      <c r="FT189" s="33"/>
      <c r="FU189" s="33"/>
      <c r="FV189" s="33"/>
      <c r="FW189" s="33"/>
      <c r="FX189" s="33"/>
      <c r="FY189" s="33"/>
      <c r="FZ189" s="33"/>
      <c r="GA189" s="33"/>
      <c r="GB189" s="33"/>
      <c r="GC189" s="33"/>
      <c r="GD189" s="33"/>
      <c r="GE189" s="33"/>
      <c r="GF189" s="33"/>
      <c r="GG189" s="7"/>
      <c r="GH189" s="7"/>
      <c r="GI189" s="7"/>
      <c r="GJ189" s="7"/>
      <c r="GK189" s="7"/>
      <c r="GL189" s="7"/>
      <c r="GM189" s="7"/>
      <c r="GN189" s="7"/>
      <c r="GO189" s="7"/>
      <c r="GP189" s="7"/>
      <c r="GQ189" s="7"/>
      <c r="GR189" s="7"/>
      <c r="GS189" s="7"/>
      <c r="GT189" s="7"/>
      <c r="GU189" s="7"/>
      <c r="GV189" s="7"/>
      <c r="GW189" s="7"/>
      <c r="GX189" s="7"/>
      <c r="GY189" s="7"/>
    </row>
    <row r="190" spans="169:207" ht="13.8">
      <c r="FM190" s="33"/>
      <c r="FN190" s="34"/>
      <c r="FO190" s="33"/>
      <c r="FP190" s="33"/>
      <c r="FQ190" s="33"/>
      <c r="FR190" s="33"/>
      <c r="FS190" s="33"/>
      <c r="FT190" s="33"/>
      <c r="FU190" s="33"/>
      <c r="FV190" s="33"/>
      <c r="FW190" s="33"/>
      <c r="FX190" s="33"/>
      <c r="FY190" s="33"/>
      <c r="FZ190" s="33"/>
      <c r="GA190" s="33"/>
      <c r="GB190" s="33"/>
      <c r="GC190" s="33"/>
      <c r="GD190" s="33"/>
      <c r="GE190" s="33"/>
      <c r="GF190" s="33"/>
      <c r="GG190" s="7"/>
      <c r="GH190" s="7"/>
      <c r="GI190" s="7"/>
      <c r="GJ190" s="7"/>
      <c r="GK190" s="7"/>
      <c r="GL190" s="7"/>
      <c r="GM190" s="7"/>
      <c r="GN190" s="7"/>
      <c r="GO190" s="7"/>
      <c r="GP190" s="7"/>
      <c r="GQ190" s="7"/>
      <c r="GR190" s="7"/>
      <c r="GS190" s="7"/>
      <c r="GT190" s="7"/>
      <c r="GU190" s="7"/>
      <c r="GV190" s="7"/>
      <c r="GW190" s="7"/>
      <c r="GX190" s="7"/>
      <c r="GY190" s="7"/>
    </row>
    <row r="191" spans="169:207" ht="13.8" hidden="1">
      <c r="FM191" s="33"/>
      <c r="FN191" s="34"/>
      <c r="FO191" s="33"/>
      <c r="FP191" s="33"/>
      <c r="FQ191" s="33"/>
      <c r="FR191" s="33"/>
      <c r="FS191" s="33"/>
      <c r="FT191" s="33"/>
      <c r="FU191" s="33"/>
      <c r="FV191" s="33"/>
      <c r="FW191" s="33"/>
      <c r="FX191" s="33"/>
      <c r="FY191" s="33"/>
      <c r="FZ191" s="33"/>
      <c r="GA191" s="33"/>
      <c r="GB191" s="33"/>
      <c r="GC191" s="33"/>
      <c r="GD191" s="33"/>
      <c r="GE191" s="33"/>
      <c r="GF191" s="33"/>
      <c r="GG191" s="7"/>
      <c r="GH191" s="7"/>
      <c r="GI191" s="7"/>
      <c r="GJ191" s="7"/>
      <c r="GK191" s="7"/>
      <c r="GL191" s="7"/>
      <c r="GM191" s="7"/>
      <c r="GN191" s="7"/>
      <c r="GO191" s="7"/>
      <c r="GP191" s="7"/>
      <c r="GQ191" s="7"/>
      <c r="GR191" s="7"/>
      <c r="GS191" s="7"/>
      <c r="GT191" s="7"/>
      <c r="GU191" s="7"/>
      <c r="GV191" s="7"/>
      <c r="GW191" s="7"/>
      <c r="GX191" s="7"/>
      <c r="GY191" s="7"/>
    </row>
    <row r="192" spans="169:207" ht="13.8" hidden="1">
      <c r="FM192" s="33"/>
      <c r="FN192" s="34"/>
      <c r="FO192" s="33"/>
      <c r="FP192" s="33"/>
      <c r="FQ192" s="33"/>
      <c r="FR192" s="33"/>
      <c r="FS192" s="33"/>
      <c r="FT192" s="33"/>
      <c r="FU192" s="33"/>
      <c r="FV192" s="33"/>
      <c r="FW192" s="33"/>
      <c r="FX192" s="33"/>
      <c r="FY192" s="33"/>
      <c r="FZ192" s="33"/>
      <c r="GA192" s="33"/>
      <c r="GB192" s="33"/>
      <c r="GC192" s="33"/>
      <c r="GD192" s="33"/>
      <c r="GE192" s="33"/>
      <c r="GF192" s="33"/>
      <c r="GG192" s="7"/>
      <c r="GH192" s="7"/>
      <c r="GI192" s="7"/>
      <c r="GJ192" s="7"/>
      <c r="GK192" s="7"/>
      <c r="GL192" s="7"/>
      <c r="GM192" s="7"/>
      <c r="GN192" s="7"/>
      <c r="GO192" s="7"/>
      <c r="GP192" s="7"/>
      <c r="GQ192" s="7"/>
      <c r="GR192" s="7"/>
      <c r="GS192" s="7"/>
      <c r="GT192" s="7"/>
      <c r="GU192" s="7"/>
      <c r="GV192" s="7"/>
      <c r="GW192" s="7"/>
      <c r="GX192" s="7"/>
      <c r="GY192" s="7"/>
    </row>
    <row r="193" spans="169:207" ht="13.8" hidden="1">
      <c r="FM193" s="33"/>
      <c r="FN193" s="34"/>
      <c r="FO193" s="33"/>
      <c r="FP193" s="33"/>
      <c r="FQ193" s="33"/>
      <c r="FR193" s="33"/>
      <c r="FS193" s="33"/>
      <c r="FT193" s="33"/>
      <c r="FU193" s="33"/>
      <c r="FV193" s="33"/>
      <c r="FW193" s="33"/>
      <c r="FX193" s="33"/>
      <c r="FY193" s="33"/>
      <c r="FZ193" s="33"/>
      <c r="GA193" s="33"/>
      <c r="GB193" s="33"/>
      <c r="GC193" s="33"/>
      <c r="GD193" s="33"/>
      <c r="GE193" s="33"/>
      <c r="GF193" s="33"/>
      <c r="GG193" s="7"/>
      <c r="GH193" s="7"/>
      <c r="GI193" s="7"/>
      <c r="GJ193" s="7"/>
      <c r="GK193" s="7"/>
      <c r="GL193" s="7"/>
      <c r="GM193" s="7"/>
      <c r="GN193" s="7"/>
      <c r="GO193" s="7"/>
      <c r="GP193" s="7"/>
      <c r="GQ193" s="7"/>
      <c r="GR193" s="7"/>
      <c r="GS193" s="7"/>
      <c r="GT193" s="7"/>
      <c r="GU193" s="7"/>
      <c r="GV193" s="7"/>
      <c r="GW193" s="7"/>
      <c r="GX193" s="7"/>
      <c r="GY193" s="7"/>
    </row>
    <row r="194" spans="169:207" ht="13.8" hidden="1">
      <c r="FM194" s="33"/>
      <c r="FN194" s="34"/>
      <c r="FO194" s="33"/>
      <c r="FP194" s="33"/>
      <c r="FQ194" s="33"/>
      <c r="FR194" s="33"/>
      <c r="FS194" s="33"/>
      <c r="FT194" s="33"/>
      <c r="FU194" s="33"/>
      <c r="FV194" s="33"/>
      <c r="FW194" s="33"/>
      <c r="FX194" s="33"/>
      <c r="FY194" s="33"/>
      <c r="FZ194" s="33"/>
      <c r="GA194" s="33"/>
      <c r="GB194" s="33"/>
      <c r="GC194" s="33"/>
      <c r="GD194" s="33"/>
      <c r="GE194" s="33"/>
      <c r="GF194" s="33"/>
      <c r="GG194" s="7"/>
      <c r="GH194" s="7"/>
      <c r="GI194" s="7"/>
      <c r="GJ194" s="7"/>
      <c r="GK194" s="7"/>
      <c r="GL194" s="7"/>
      <c r="GM194" s="7"/>
      <c r="GN194" s="7"/>
      <c r="GO194" s="7"/>
      <c r="GP194" s="7"/>
      <c r="GQ194" s="7"/>
      <c r="GR194" s="7"/>
      <c r="GS194" s="7"/>
      <c r="GT194" s="7"/>
      <c r="GU194" s="7"/>
      <c r="GV194" s="7"/>
      <c r="GW194" s="7"/>
      <c r="GX194" s="7"/>
      <c r="GY194" s="7"/>
    </row>
    <row r="195" spans="169:207" ht="13.8">
      <c r="FM195" s="33"/>
      <c r="FN195" s="34"/>
      <c r="FO195" s="33"/>
      <c r="FP195" s="33"/>
      <c r="FQ195" s="33"/>
      <c r="FR195" s="33"/>
      <c r="FS195" s="33"/>
      <c r="FT195" s="33"/>
      <c r="FU195" s="33"/>
      <c r="FV195" s="33"/>
      <c r="FW195" s="33"/>
      <c r="FX195" s="33"/>
      <c r="FY195" s="33"/>
      <c r="FZ195" s="33"/>
      <c r="GA195" s="33"/>
      <c r="GB195" s="33"/>
      <c r="GC195" s="33"/>
      <c r="GD195" s="33"/>
      <c r="GE195" s="33"/>
      <c r="GF195" s="33"/>
      <c r="GG195" s="7"/>
      <c r="GH195" s="7"/>
      <c r="GI195" s="7"/>
      <c r="GJ195" s="7"/>
      <c r="GK195" s="7"/>
      <c r="GL195" s="7"/>
      <c r="GM195" s="7"/>
      <c r="GN195" s="7"/>
      <c r="GO195" s="7"/>
      <c r="GP195" s="7"/>
      <c r="GQ195" s="7"/>
      <c r="GR195" s="7"/>
      <c r="GS195" s="7"/>
      <c r="GT195" s="7"/>
      <c r="GU195" s="7"/>
      <c r="GV195" s="7"/>
      <c r="GW195" s="7"/>
      <c r="GX195" s="7"/>
      <c r="GY195" s="7"/>
    </row>
    <row r="196" spans="169:207" ht="13.8" hidden="1">
      <c r="FM196" s="33"/>
      <c r="FN196" s="34"/>
      <c r="FO196" s="33"/>
      <c r="FP196" s="33"/>
      <c r="FQ196" s="33"/>
      <c r="FR196" s="33"/>
      <c r="FS196" s="33"/>
      <c r="FT196" s="33"/>
      <c r="FU196" s="33"/>
      <c r="FV196" s="33"/>
      <c r="FW196" s="33"/>
      <c r="FX196" s="33"/>
      <c r="FY196" s="33"/>
      <c r="FZ196" s="33"/>
      <c r="GA196" s="33"/>
      <c r="GB196" s="33"/>
      <c r="GC196" s="33"/>
      <c r="GD196" s="33"/>
      <c r="GE196" s="33"/>
      <c r="GF196" s="33"/>
      <c r="GG196" s="7"/>
      <c r="GH196" s="7"/>
      <c r="GI196" s="7"/>
      <c r="GJ196" s="7"/>
      <c r="GK196" s="7"/>
      <c r="GL196" s="7"/>
      <c r="GM196" s="7"/>
      <c r="GN196" s="7"/>
      <c r="GO196" s="7"/>
      <c r="GP196" s="7"/>
      <c r="GQ196" s="7"/>
      <c r="GR196" s="7"/>
      <c r="GS196" s="7"/>
      <c r="GT196" s="7"/>
      <c r="GU196" s="7"/>
      <c r="GV196" s="7"/>
      <c r="GW196" s="7"/>
      <c r="GX196" s="7"/>
      <c r="GY196" s="7"/>
    </row>
    <row r="197" spans="169:207" ht="13.8" hidden="1">
      <c r="FM197" s="33"/>
      <c r="FN197" s="34"/>
      <c r="FO197" s="33"/>
      <c r="FP197" s="33"/>
      <c r="FQ197" s="33"/>
      <c r="FR197" s="33"/>
      <c r="FS197" s="33"/>
      <c r="FT197" s="33"/>
      <c r="FU197" s="33"/>
      <c r="FV197" s="33"/>
      <c r="FW197" s="33"/>
      <c r="FX197" s="33"/>
      <c r="FY197" s="33"/>
      <c r="FZ197" s="33"/>
      <c r="GA197" s="33"/>
      <c r="GB197" s="33"/>
      <c r="GC197" s="33"/>
      <c r="GD197" s="33"/>
      <c r="GE197" s="33"/>
      <c r="GF197" s="33"/>
      <c r="GG197" s="7"/>
      <c r="GH197" s="7"/>
      <c r="GI197" s="7"/>
      <c r="GJ197" s="7"/>
      <c r="GK197" s="7"/>
      <c r="GL197" s="7"/>
      <c r="GM197" s="7"/>
      <c r="GN197" s="7"/>
      <c r="GO197" s="7"/>
      <c r="GP197" s="7"/>
      <c r="GQ197" s="7"/>
      <c r="GR197" s="7"/>
      <c r="GS197" s="7"/>
      <c r="GT197" s="7"/>
      <c r="GU197" s="7"/>
      <c r="GV197" s="7"/>
      <c r="GW197" s="7"/>
      <c r="GX197" s="7"/>
      <c r="GY197" s="7"/>
    </row>
    <row r="198" spans="169:207" ht="13.8" hidden="1">
      <c r="FM198" s="33"/>
      <c r="FN198" s="34"/>
      <c r="FO198" s="33"/>
      <c r="FP198" s="33"/>
      <c r="FQ198" s="33"/>
      <c r="FR198" s="33"/>
      <c r="FS198" s="33"/>
      <c r="FT198" s="33"/>
      <c r="FU198" s="33"/>
      <c r="FV198" s="33"/>
      <c r="FW198" s="33"/>
      <c r="FX198" s="33"/>
      <c r="FY198" s="33"/>
      <c r="FZ198" s="33"/>
      <c r="GA198" s="33"/>
      <c r="GB198" s="33"/>
      <c r="GC198" s="33"/>
      <c r="GD198" s="33"/>
      <c r="GE198" s="33"/>
      <c r="GF198" s="33"/>
      <c r="GG198" s="7"/>
      <c r="GH198" s="7"/>
      <c r="GI198" s="7"/>
      <c r="GJ198" s="7"/>
      <c r="GK198" s="7"/>
      <c r="GL198" s="7"/>
      <c r="GM198" s="7"/>
      <c r="GN198" s="7"/>
      <c r="GO198" s="7"/>
      <c r="GP198" s="7"/>
      <c r="GQ198" s="7"/>
      <c r="GR198" s="7"/>
      <c r="GS198" s="7"/>
      <c r="GT198" s="7"/>
      <c r="GU198" s="7"/>
      <c r="GV198" s="7"/>
      <c r="GW198" s="7"/>
      <c r="GX198" s="7"/>
      <c r="GY198" s="7"/>
    </row>
    <row r="199" spans="169:207" ht="13.8" hidden="1">
      <c r="FM199" s="33"/>
      <c r="FN199" s="34"/>
      <c r="FO199" s="33"/>
      <c r="FP199" s="33"/>
      <c r="FQ199" s="33"/>
      <c r="FR199" s="33"/>
      <c r="FS199" s="33"/>
      <c r="FT199" s="33"/>
      <c r="FU199" s="33"/>
      <c r="FV199" s="33"/>
      <c r="FW199" s="33"/>
      <c r="FX199" s="33"/>
      <c r="FY199" s="33"/>
      <c r="FZ199" s="33"/>
      <c r="GA199" s="33"/>
      <c r="GB199" s="33"/>
      <c r="GC199" s="33"/>
      <c r="GD199" s="33"/>
      <c r="GE199" s="33"/>
      <c r="GF199" s="33"/>
      <c r="GG199" s="7"/>
      <c r="GH199" s="7"/>
      <c r="GI199" s="7"/>
      <c r="GJ199" s="7"/>
      <c r="GK199" s="7"/>
      <c r="GL199" s="7"/>
      <c r="GM199" s="7"/>
      <c r="GN199" s="7"/>
      <c r="GO199" s="7"/>
      <c r="GP199" s="7"/>
      <c r="GQ199" s="7"/>
      <c r="GR199" s="7"/>
      <c r="GS199" s="7"/>
      <c r="GT199" s="7"/>
      <c r="GU199" s="7"/>
      <c r="GV199" s="7"/>
      <c r="GW199" s="7"/>
      <c r="GX199" s="7"/>
      <c r="GY199" s="7"/>
    </row>
    <row r="200" spans="169:207" ht="13.8" hidden="1">
      <c r="FM200" s="33"/>
      <c r="FN200" s="34"/>
      <c r="FO200" s="33"/>
      <c r="FP200" s="33"/>
      <c r="FQ200" s="33"/>
      <c r="FR200" s="33"/>
      <c r="FS200" s="33"/>
      <c r="FT200" s="33"/>
      <c r="FU200" s="33"/>
      <c r="FV200" s="33"/>
      <c r="FW200" s="33"/>
      <c r="FX200" s="33"/>
      <c r="FY200" s="33"/>
      <c r="FZ200" s="33"/>
      <c r="GA200" s="33"/>
      <c r="GB200" s="33"/>
      <c r="GC200" s="33"/>
      <c r="GD200" s="33"/>
      <c r="GE200" s="33"/>
      <c r="GF200" s="33"/>
      <c r="GG200" s="7"/>
      <c r="GH200" s="7"/>
      <c r="GI200" s="7"/>
      <c r="GJ200" s="7"/>
      <c r="GK200" s="7"/>
      <c r="GL200" s="7"/>
      <c r="GM200" s="7"/>
      <c r="GN200" s="7"/>
      <c r="GO200" s="7"/>
      <c r="GP200" s="7"/>
      <c r="GQ200" s="7"/>
      <c r="GR200" s="7"/>
      <c r="GS200" s="7"/>
      <c r="GT200" s="7"/>
      <c r="GU200" s="7"/>
      <c r="GV200" s="7"/>
      <c r="GW200" s="7"/>
      <c r="GX200" s="7"/>
      <c r="GY200" s="7"/>
    </row>
    <row r="201" spans="169:207" ht="13.8">
      <c r="FM201" s="33"/>
      <c r="FN201" s="34"/>
      <c r="FO201" s="33"/>
      <c r="FP201" s="33"/>
      <c r="FQ201" s="33"/>
      <c r="FR201" s="33"/>
      <c r="FS201" s="33"/>
      <c r="FT201" s="33"/>
      <c r="FU201" s="33"/>
      <c r="FV201" s="33"/>
      <c r="FW201" s="33"/>
      <c r="FX201" s="33"/>
      <c r="FY201" s="33"/>
      <c r="FZ201" s="33"/>
      <c r="GA201" s="33"/>
      <c r="GB201" s="33"/>
      <c r="GC201" s="33"/>
      <c r="GD201" s="33"/>
      <c r="GE201" s="33"/>
      <c r="GF201" s="33"/>
      <c r="GG201" s="7"/>
      <c r="GH201" s="7"/>
      <c r="GI201" s="7"/>
      <c r="GJ201" s="7"/>
      <c r="GK201" s="7"/>
      <c r="GL201" s="7"/>
      <c r="GM201" s="7"/>
      <c r="GN201" s="7"/>
      <c r="GO201" s="7"/>
      <c r="GP201" s="7"/>
      <c r="GQ201" s="7"/>
      <c r="GR201" s="7"/>
      <c r="GS201" s="7"/>
      <c r="GT201" s="7"/>
      <c r="GU201" s="7"/>
      <c r="GV201" s="7"/>
      <c r="GW201" s="7"/>
      <c r="GX201" s="7"/>
      <c r="GY201" s="7"/>
    </row>
    <row r="202" spans="169:207" ht="13.8" hidden="1">
      <c r="FM202" s="33"/>
      <c r="FN202" s="34"/>
      <c r="FO202" s="33"/>
      <c r="FP202" s="33"/>
      <c r="FQ202" s="33"/>
      <c r="FR202" s="33"/>
      <c r="FS202" s="33"/>
      <c r="FT202" s="33"/>
      <c r="FU202" s="33"/>
      <c r="FV202" s="33"/>
      <c r="FW202" s="33"/>
      <c r="FX202" s="33"/>
      <c r="FY202" s="33"/>
      <c r="FZ202" s="33"/>
      <c r="GA202" s="33"/>
      <c r="GB202" s="33"/>
      <c r="GC202" s="33"/>
      <c r="GD202" s="33"/>
      <c r="GE202" s="33"/>
      <c r="GF202" s="33"/>
      <c r="GG202" s="7"/>
      <c r="GH202" s="7"/>
      <c r="GI202" s="7"/>
      <c r="GJ202" s="7"/>
      <c r="GK202" s="7"/>
      <c r="GL202" s="7"/>
      <c r="GM202" s="7"/>
      <c r="GN202" s="7"/>
      <c r="GO202" s="7"/>
      <c r="GP202" s="7"/>
      <c r="GQ202" s="7"/>
      <c r="GR202" s="7"/>
      <c r="GS202" s="7"/>
      <c r="GT202" s="7"/>
      <c r="GU202" s="7"/>
      <c r="GV202" s="7"/>
      <c r="GW202" s="7"/>
      <c r="GX202" s="7"/>
      <c r="GY202" s="7"/>
    </row>
    <row r="203" spans="169:207" ht="13.8">
      <c r="FM203" s="33"/>
      <c r="FN203" s="34"/>
      <c r="FO203" s="33"/>
      <c r="FP203" s="33"/>
      <c r="FQ203" s="33"/>
      <c r="FR203" s="33"/>
      <c r="FS203" s="33"/>
      <c r="FT203" s="33"/>
      <c r="FU203" s="33"/>
      <c r="FV203" s="33"/>
      <c r="FW203" s="33"/>
      <c r="FX203" s="33"/>
      <c r="FY203" s="33"/>
      <c r="FZ203" s="33"/>
      <c r="GA203" s="33"/>
      <c r="GB203" s="33"/>
      <c r="GC203" s="33"/>
      <c r="GD203" s="33"/>
      <c r="GE203" s="33"/>
      <c r="GF203" s="33"/>
      <c r="GG203" s="7"/>
      <c r="GH203" s="7"/>
      <c r="GI203" s="7"/>
      <c r="GJ203" s="7"/>
      <c r="GK203" s="7"/>
      <c r="GL203" s="7"/>
      <c r="GM203" s="7"/>
      <c r="GN203" s="7"/>
      <c r="GO203" s="7"/>
      <c r="GP203" s="7"/>
      <c r="GQ203" s="7"/>
      <c r="GR203" s="7"/>
      <c r="GS203" s="7"/>
      <c r="GT203" s="7"/>
      <c r="GU203" s="7"/>
      <c r="GV203" s="7"/>
      <c r="GW203" s="7"/>
      <c r="GX203" s="7"/>
      <c r="GY203" s="7"/>
    </row>
    <row r="204" spans="169:207" ht="13.8">
      <c r="FM204" s="33"/>
      <c r="FN204" s="34"/>
      <c r="FO204" s="33"/>
      <c r="FP204" s="33"/>
      <c r="FQ204" s="33"/>
      <c r="FR204" s="33"/>
      <c r="FS204" s="33"/>
      <c r="FT204" s="33"/>
      <c r="FU204" s="33"/>
      <c r="FV204" s="33"/>
      <c r="FW204" s="33"/>
      <c r="FX204" s="33"/>
      <c r="FY204" s="33"/>
      <c r="FZ204" s="33"/>
      <c r="GA204" s="33"/>
      <c r="GB204" s="33"/>
      <c r="GC204" s="33"/>
      <c r="GD204" s="33"/>
      <c r="GE204" s="33"/>
      <c r="GF204" s="33"/>
      <c r="GG204" s="7"/>
      <c r="GH204" s="7"/>
      <c r="GI204" s="7"/>
      <c r="GJ204" s="7"/>
      <c r="GK204" s="7"/>
      <c r="GL204" s="7"/>
      <c r="GM204" s="7"/>
      <c r="GN204" s="7"/>
      <c r="GO204" s="7"/>
      <c r="GP204" s="7"/>
      <c r="GQ204" s="7"/>
      <c r="GR204" s="7"/>
      <c r="GS204" s="7"/>
      <c r="GT204" s="7"/>
      <c r="GU204" s="7"/>
      <c r="GV204" s="7"/>
      <c r="GW204" s="7"/>
      <c r="GX204" s="7"/>
      <c r="GY204" s="7"/>
    </row>
    <row r="205" spans="169:207" ht="13.8">
      <c r="FM205" s="33"/>
      <c r="FN205" s="34"/>
      <c r="FO205" s="33"/>
      <c r="FP205" s="33"/>
      <c r="FQ205" s="33"/>
      <c r="FR205" s="33"/>
      <c r="FS205" s="33"/>
      <c r="FT205" s="33"/>
      <c r="FU205" s="33"/>
      <c r="FV205" s="33"/>
      <c r="FW205" s="33"/>
      <c r="FX205" s="33"/>
      <c r="FY205" s="33"/>
      <c r="FZ205" s="33"/>
      <c r="GA205" s="33"/>
      <c r="GB205" s="33"/>
      <c r="GC205" s="33"/>
      <c r="GD205" s="33"/>
      <c r="GE205" s="33"/>
      <c r="GF205" s="33"/>
      <c r="GG205" s="7"/>
      <c r="GH205" s="7"/>
      <c r="GI205" s="7"/>
      <c r="GJ205" s="7"/>
      <c r="GK205" s="7"/>
      <c r="GL205" s="7"/>
      <c r="GM205" s="7"/>
      <c r="GN205" s="7"/>
      <c r="GO205" s="7"/>
      <c r="GP205" s="7"/>
      <c r="GQ205" s="7"/>
      <c r="GR205" s="7"/>
      <c r="GS205" s="7"/>
      <c r="GT205" s="7"/>
      <c r="GU205" s="7"/>
      <c r="GV205" s="7"/>
      <c r="GW205" s="7"/>
      <c r="GX205" s="7"/>
      <c r="GY205" s="7"/>
    </row>
    <row r="206" spans="169:207" ht="13.8">
      <c r="FM206" s="33"/>
      <c r="FN206" s="34"/>
      <c r="FO206" s="33"/>
      <c r="FP206" s="33"/>
      <c r="FQ206" s="33"/>
      <c r="FR206" s="33"/>
      <c r="FS206" s="33"/>
      <c r="FT206" s="33"/>
      <c r="FU206" s="33"/>
      <c r="FV206" s="33"/>
      <c r="FW206" s="33"/>
      <c r="FX206" s="33"/>
      <c r="FY206" s="33"/>
      <c r="FZ206" s="33"/>
      <c r="GA206" s="33"/>
      <c r="GB206" s="33"/>
      <c r="GC206" s="33"/>
      <c r="GD206" s="33"/>
      <c r="GE206" s="33"/>
      <c r="GF206" s="33"/>
      <c r="GG206" s="7"/>
      <c r="GH206" s="7"/>
      <c r="GI206" s="7"/>
      <c r="GJ206" s="7"/>
      <c r="GK206" s="7"/>
      <c r="GL206" s="7"/>
      <c r="GM206" s="7"/>
      <c r="GN206" s="7"/>
      <c r="GO206" s="7"/>
      <c r="GP206" s="7"/>
      <c r="GQ206" s="7"/>
      <c r="GR206" s="7"/>
      <c r="GS206" s="7"/>
      <c r="GT206" s="7"/>
      <c r="GU206" s="7"/>
      <c r="GV206" s="7"/>
      <c r="GW206" s="7"/>
      <c r="GX206" s="7"/>
      <c r="GY206" s="7"/>
    </row>
    <row r="207" spans="169:207" ht="13.8" hidden="1">
      <c r="FM207" s="33"/>
      <c r="FN207" s="34"/>
      <c r="FO207" s="33"/>
      <c r="FP207" s="33"/>
      <c r="FQ207" s="33"/>
      <c r="FR207" s="33"/>
      <c r="FS207" s="33"/>
      <c r="FT207" s="33"/>
      <c r="FU207" s="33"/>
      <c r="FV207" s="33"/>
      <c r="FW207" s="33"/>
      <c r="FX207" s="33"/>
      <c r="FY207" s="33"/>
      <c r="FZ207" s="33"/>
      <c r="GA207" s="33"/>
      <c r="GB207" s="33"/>
      <c r="GC207" s="33"/>
      <c r="GD207" s="33"/>
      <c r="GE207" s="33"/>
      <c r="GF207" s="33"/>
      <c r="GG207" s="7"/>
      <c r="GH207" s="7"/>
      <c r="GI207" s="7"/>
      <c r="GJ207" s="7"/>
      <c r="GK207" s="7"/>
      <c r="GL207" s="7"/>
      <c r="GM207" s="7"/>
      <c r="GN207" s="7"/>
      <c r="GO207" s="7"/>
      <c r="GP207" s="7"/>
      <c r="GQ207" s="7"/>
      <c r="GR207" s="7"/>
      <c r="GS207" s="7"/>
      <c r="GT207" s="7"/>
      <c r="GU207" s="7"/>
      <c r="GV207" s="7"/>
      <c r="GW207" s="7"/>
      <c r="GX207" s="7"/>
      <c r="GY207" s="7"/>
    </row>
    <row r="208" spans="169:207" ht="13.8" hidden="1">
      <c r="FM208" s="33"/>
      <c r="FN208" s="34"/>
      <c r="FO208" s="33"/>
      <c r="FP208" s="33"/>
      <c r="FQ208" s="33"/>
      <c r="FR208" s="33"/>
      <c r="FS208" s="33"/>
      <c r="FT208" s="33"/>
      <c r="FU208" s="33"/>
      <c r="FV208" s="33"/>
      <c r="FW208" s="33"/>
      <c r="FX208" s="33"/>
      <c r="FY208" s="33"/>
      <c r="FZ208" s="33"/>
      <c r="GA208" s="33"/>
      <c r="GB208" s="33"/>
      <c r="GC208" s="33"/>
      <c r="GD208" s="33"/>
      <c r="GE208" s="33"/>
      <c r="GF208" s="33"/>
      <c r="GG208" s="7"/>
      <c r="GH208" s="7"/>
      <c r="GI208" s="7"/>
      <c r="GJ208" s="7"/>
      <c r="GK208" s="7"/>
      <c r="GL208" s="7"/>
      <c r="GM208" s="7"/>
      <c r="GN208" s="7"/>
      <c r="GO208" s="7"/>
      <c r="GP208" s="7"/>
      <c r="GQ208" s="7"/>
      <c r="GR208" s="7"/>
      <c r="GS208" s="7"/>
      <c r="GT208" s="7"/>
      <c r="GU208" s="7"/>
      <c r="GV208" s="7"/>
      <c r="GW208" s="7"/>
      <c r="GX208" s="7"/>
      <c r="GY208" s="7"/>
    </row>
    <row r="209" spans="169:207" ht="13.8">
      <c r="FM209" s="33"/>
      <c r="FN209" s="34"/>
      <c r="FO209" s="33"/>
      <c r="FP209" s="33"/>
      <c r="FQ209" s="33"/>
      <c r="FR209" s="33"/>
      <c r="FS209" s="33"/>
      <c r="FT209" s="33"/>
      <c r="FU209" s="33"/>
      <c r="FV209" s="33"/>
      <c r="FW209" s="33"/>
      <c r="FX209" s="33"/>
      <c r="FY209" s="33"/>
      <c r="FZ209" s="33"/>
      <c r="GA209" s="33"/>
      <c r="GB209" s="33"/>
      <c r="GC209" s="33"/>
      <c r="GD209" s="33"/>
      <c r="GE209" s="33"/>
      <c r="GF209" s="33"/>
      <c r="GG209" s="7"/>
      <c r="GH209" s="7"/>
      <c r="GI209" s="7"/>
      <c r="GJ209" s="7"/>
      <c r="GK209" s="7"/>
      <c r="GL209" s="7"/>
      <c r="GM209" s="7"/>
      <c r="GN209" s="7"/>
      <c r="GO209" s="7"/>
      <c r="GP209" s="7"/>
      <c r="GQ209" s="7"/>
      <c r="GR209" s="7"/>
      <c r="GS209" s="7"/>
      <c r="GT209" s="7"/>
      <c r="GU209" s="7"/>
      <c r="GV209" s="7"/>
      <c r="GW209" s="7"/>
      <c r="GX209" s="7"/>
      <c r="GY209" s="7"/>
    </row>
    <row r="210" spans="169:207" ht="13.8">
      <c r="FM210" s="33"/>
      <c r="FN210" s="34"/>
      <c r="FO210" s="33"/>
      <c r="FP210" s="33"/>
      <c r="FQ210" s="33"/>
      <c r="FR210" s="33"/>
      <c r="FS210" s="33"/>
      <c r="FT210" s="33"/>
      <c r="FU210" s="33"/>
      <c r="FV210" s="33"/>
      <c r="FW210" s="33"/>
      <c r="FX210" s="33"/>
      <c r="FY210" s="33"/>
      <c r="FZ210" s="33"/>
      <c r="GA210" s="33"/>
      <c r="GB210" s="33"/>
      <c r="GC210" s="33"/>
      <c r="GD210" s="33"/>
      <c r="GE210" s="33"/>
      <c r="GF210" s="33"/>
      <c r="GG210" s="7"/>
      <c r="GH210" s="7"/>
      <c r="GI210" s="7"/>
      <c r="GJ210" s="7"/>
      <c r="GK210" s="7"/>
      <c r="GL210" s="7"/>
      <c r="GM210" s="7"/>
      <c r="GN210" s="7"/>
      <c r="GO210" s="7"/>
      <c r="GP210" s="7"/>
      <c r="GQ210" s="7"/>
      <c r="GR210" s="7"/>
      <c r="GS210" s="7"/>
      <c r="GT210" s="7"/>
      <c r="GU210" s="7"/>
      <c r="GV210" s="7"/>
      <c r="GW210" s="7"/>
      <c r="GX210" s="7"/>
      <c r="GY210" s="7"/>
    </row>
    <row r="211" spans="169:207" ht="13.8">
      <c r="FM211" s="33"/>
      <c r="FN211" s="34"/>
      <c r="FO211" s="33"/>
      <c r="FP211" s="33"/>
      <c r="FQ211" s="33"/>
      <c r="FR211" s="33"/>
      <c r="FS211" s="33"/>
      <c r="FT211" s="33"/>
      <c r="FU211" s="33"/>
      <c r="FV211" s="33"/>
      <c r="FW211" s="33"/>
      <c r="FX211" s="33"/>
      <c r="FY211" s="33"/>
      <c r="FZ211" s="33"/>
      <c r="GA211" s="33"/>
      <c r="GB211" s="33"/>
      <c r="GC211" s="33"/>
      <c r="GD211" s="33"/>
      <c r="GE211" s="33"/>
      <c r="GF211" s="33"/>
      <c r="GG211" s="7"/>
      <c r="GH211" s="7"/>
      <c r="GI211" s="7"/>
      <c r="GJ211" s="7"/>
      <c r="GK211" s="7"/>
      <c r="GL211" s="7"/>
      <c r="GM211" s="7"/>
      <c r="GN211" s="7"/>
      <c r="GO211" s="7"/>
      <c r="GP211" s="7"/>
      <c r="GQ211" s="7"/>
      <c r="GR211" s="7"/>
      <c r="GS211" s="7"/>
      <c r="GT211" s="7"/>
      <c r="GU211" s="7"/>
      <c r="GV211" s="7"/>
      <c r="GW211" s="7"/>
      <c r="GX211" s="7"/>
      <c r="GY211" s="7"/>
    </row>
    <row r="212" spans="169:207" ht="13.8">
      <c r="FM212" s="33"/>
      <c r="FN212" s="34"/>
      <c r="FO212" s="33"/>
      <c r="FP212" s="33"/>
      <c r="FQ212" s="33"/>
      <c r="FR212" s="33"/>
      <c r="FS212" s="33"/>
      <c r="FT212" s="33"/>
      <c r="FU212" s="33"/>
      <c r="FV212" s="33"/>
      <c r="FW212" s="33"/>
      <c r="FX212" s="33"/>
      <c r="FY212" s="33"/>
      <c r="FZ212" s="33"/>
      <c r="GA212" s="33"/>
      <c r="GB212" s="33"/>
      <c r="GC212" s="33"/>
      <c r="GD212" s="33"/>
      <c r="GE212" s="33"/>
      <c r="GF212" s="33"/>
      <c r="GG212" s="7"/>
      <c r="GH212" s="7"/>
      <c r="GI212" s="7"/>
      <c r="GJ212" s="7"/>
      <c r="GK212" s="7"/>
      <c r="GL212" s="7"/>
      <c r="GM212" s="7"/>
      <c r="GN212" s="7"/>
      <c r="GO212" s="7"/>
      <c r="GP212" s="7"/>
      <c r="GQ212" s="7"/>
      <c r="GR212" s="7"/>
      <c r="GS212" s="7"/>
      <c r="GT212" s="7"/>
      <c r="GU212" s="7"/>
      <c r="GV212" s="7"/>
      <c r="GW212" s="7"/>
      <c r="GX212" s="7"/>
      <c r="GY212" s="7"/>
    </row>
    <row r="213" spans="169:207" ht="13.8">
      <c r="FM213" s="33"/>
      <c r="FN213" s="34"/>
      <c r="FO213" s="33"/>
      <c r="FP213" s="33"/>
      <c r="FQ213" s="33"/>
      <c r="FR213" s="33"/>
      <c r="FS213" s="33"/>
      <c r="FT213" s="33"/>
      <c r="FU213" s="33"/>
      <c r="FV213" s="33"/>
      <c r="FW213" s="33"/>
      <c r="FX213" s="33"/>
      <c r="FY213" s="33"/>
      <c r="FZ213" s="33"/>
      <c r="GA213" s="33"/>
      <c r="GB213" s="33"/>
      <c r="GC213" s="33"/>
      <c r="GD213" s="33"/>
      <c r="GE213" s="33"/>
      <c r="GF213" s="33"/>
      <c r="GG213" s="7"/>
      <c r="GH213" s="7"/>
      <c r="GI213" s="7"/>
      <c r="GJ213" s="7"/>
      <c r="GK213" s="7"/>
      <c r="GL213" s="7"/>
      <c r="GM213" s="7"/>
      <c r="GN213" s="7"/>
      <c r="GO213" s="7"/>
      <c r="GP213" s="7"/>
      <c r="GQ213" s="7"/>
      <c r="GR213" s="7"/>
      <c r="GS213" s="7"/>
      <c r="GT213" s="7"/>
      <c r="GU213" s="7"/>
      <c r="GV213" s="7"/>
      <c r="GW213" s="7"/>
      <c r="GX213" s="7"/>
      <c r="GY213" s="7"/>
    </row>
    <row r="214" spans="169:207" ht="13.8" hidden="1">
      <c r="FM214" s="33"/>
      <c r="FN214" s="34"/>
      <c r="FO214" s="33"/>
      <c r="FP214" s="33"/>
      <c r="FQ214" s="33"/>
      <c r="FR214" s="33"/>
      <c r="FS214" s="33"/>
      <c r="FT214" s="33"/>
      <c r="FU214" s="33"/>
      <c r="FV214" s="33"/>
      <c r="FW214" s="33"/>
      <c r="FX214" s="33"/>
      <c r="FY214" s="33"/>
      <c r="FZ214" s="33"/>
      <c r="GA214" s="33"/>
      <c r="GB214" s="33"/>
      <c r="GC214" s="33"/>
      <c r="GD214" s="33"/>
      <c r="GE214" s="33"/>
      <c r="GF214" s="33"/>
      <c r="GG214" s="7"/>
      <c r="GH214" s="7"/>
      <c r="GI214" s="7"/>
      <c r="GJ214" s="7"/>
      <c r="GK214" s="7"/>
      <c r="GL214" s="7"/>
      <c r="GM214" s="7"/>
      <c r="GN214" s="7"/>
      <c r="GO214" s="7"/>
      <c r="GP214" s="7"/>
      <c r="GQ214" s="7"/>
      <c r="GR214" s="7"/>
      <c r="GS214" s="7"/>
      <c r="GT214" s="7"/>
      <c r="GU214" s="7"/>
      <c r="GV214" s="7"/>
      <c r="GW214" s="7"/>
      <c r="GX214" s="7"/>
      <c r="GY214" s="7"/>
    </row>
    <row r="215" spans="169:207" ht="13.8" hidden="1">
      <c r="FM215" s="33"/>
      <c r="FN215" s="34"/>
      <c r="FO215" s="33"/>
      <c r="FP215" s="33"/>
      <c r="FQ215" s="33"/>
      <c r="FR215" s="33"/>
      <c r="FS215" s="33"/>
      <c r="FT215" s="33"/>
      <c r="FU215" s="33"/>
      <c r="FV215" s="33"/>
      <c r="FW215" s="33"/>
      <c r="FX215" s="33"/>
      <c r="FY215" s="33"/>
      <c r="FZ215" s="33"/>
      <c r="GA215" s="33"/>
      <c r="GB215" s="33"/>
      <c r="GC215" s="33"/>
      <c r="GD215" s="33"/>
      <c r="GE215" s="33"/>
      <c r="GF215" s="33"/>
      <c r="GG215" s="7"/>
      <c r="GH215" s="7"/>
      <c r="GI215" s="7"/>
      <c r="GJ215" s="7"/>
      <c r="GK215" s="7"/>
      <c r="GL215" s="7"/>
      <c r="GM215" s="7"/>
      <c r="GN215" s="7"/>
      <c r="GO215" s="7"/>
      <c r="GP215" s="7"/>
      <c r="GQ215" s="7"/>
      <c r="GR215" s="7"/>
      <c r="GS215" s="7"/>
      <c r="GT215" s="7"/>
      <c r="GU215" s="7"/>
      <c r="GV215" s="7"/>
      <c r="GW215" s="7"/>
      <c r="GX215" s="7"/>
      <c r="GY215" s="7"/>
    </row>
    <row r="216" spans="169:207" ht="13.8">
      <c r="FM216" s="7"/>
      <c r="FN216" s="7"/>
      <c r="FO216" s="7"/>
      <c r="FP216" s="7"/>
      <c r="FQ216" s="7"/>
      <c r="FR216" s="7"/>
      <c r="FS216" s="7"/>
      <c r="FT216" s="7"/>
      <c r="FU216" s="3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row>
    <row r="217" spans="169:207" ht="13.8">
      <c r="FM217" s="33"/>
      <c r="FN217" s="34"/>
      <c r="FO217" s="33"/>
      <c r="FP217" s="33"/>
      <c r="FQ217" s="33"/>
      <c r="FR217" s="33"/>
      <c r="FS217" s="33"/>
      <c r="FT217" s="33"/>
      <c r="FU217" s="33"/>
      <c r="FV217" s="33"/>
      <c r="FW217" s="33"/>
      <c r="FX217" s="33"/>
      <c r="FY217" s="33"/>
      <c r="FZ217" s="33"/>
      <c r="GA217" s="33"/>
      <c r="GB217" s="33"/>
      <c r="GC217" s="33"/>
      <c r="GD217" s="33"/>
      <c r="GE217" s="33"/>
      <c r="GF217" s="33"/>
      <c r="GG217" s="7"/>
      <c r="GH217" s="7"/>
      <c r="GI217" s="7"/>
      <c r="GJ217" s="7"/>
      <c r="GK217" s="7"/>
      <c r="GL217" s="7"/>
      <c r="GM217" s="7"/>
      <c r="GN217" s="7"/>
      <c r="GO217" s="7"/>
      <c r="GP217" s="7"/>
      <c r="GQ217" s="7"/>
      <c r="GR217" s="7"/>
      <c r="GS217" s="7"/>
      <c r="GT217" s="7"/>
      <c r="GU217" s="7"/>
      <c r="GV217" s="7"/>
      <c r="GW217" s="7"/>
      <c r="GX217" s="7"/>
      <c r="GY217" s="7"/>
    </row>
    <row r="218" spans="169:207" ht="13.8" hidden="1">
      <c r="FM218" s="33"/>
      <c r="FN218" s="34"/>
      <c r="FO218" s="33"/>
      <c r="FP218" s="33"/>
      <c r="FQ218" s="33"/>
      <c r="FR218" s="33"/>
      <c r="FS218" s="33"/>
      <c r="FT218" s="33"/>
      <c r="FU218" s="33"/>
      <c r="FV218" s="33"/>
      <c r="FW218" s="33"/>
      <c r="FX218" s="33"/>
      <c r="FY218" s="33"/>
      <c r="FZ218" s="33"/>
      <c r="GA218" s="33"/>
      <c r="GB218" s="33"/>
      <c r="GC218" s="33"/>
      <c r="GD218" s="33"/>
      <c r="GE218" s="33"/>
      <c r="GF218" s="33"/>
      <c r="GG218" s="7"/>
      <c r="GH218" s="7"/>
      <c r="GI218" s="7"/>
      <c r="GJ218" s="7"/>
      <c r="GK218" s="7"/>
      <c r="GL218" s="7"/>
      <c r="GM218" s="7"/>
      <c r="GN218" s="7"/>
      <c r="GO218" s="7"/>
      <c r="GP218" s="7"/>
      <c r="GQ218" s="7"/>
      <c r="GR218" s="7"/>
      <c r="GS218" s="7"/>
      <c r="GT218" s="7"/>
      <c r="GU218" s="7"/>
      <c r="GV218" s="7"/>
      <c r="GW218" s="7"/>
      <c r="GX218" s="7"/>
      <c r="GY218" s="7"/>
    </row>
    <row r="219" spans="169:207" ht="13.8">
      <c r="FM219" s="33"/>
      <c r="FN219" s="34"/>
      <c r="FO219" s="33"/>
      <c r="FP219" s="33"/>
      <c r="FQ219" s="33"/>
      <c r="FR219" s="33"/>
      <c r="FS219" s="33"/>
      <c r="FT219" s="33"/>
      <c r="FU219" s="33"/>
      <c r="FV219" s="33"/>
      <c r="FW219" s="33"/>
      <c r="FX219" s="33"/>
      <c r="FY219" s="33"/>
      <c r="FZ219" s="33"/>
      <c r="GA219" s="33"/>
      <c r="GB219" s="33"/>
      <c r="GC219" s="33"/>
      <c r="GD219" s="33"/>
      <c r="GE219" s="33"/>
      <c r="GF219" s="33"/>
      <c r="GG219" s="7"/>
      <c r="GH219" s="7"/>
      <c r="GI219" s="7"/>
      <c r="GJ219" s="7"/>
      <c r="GK219" s="7"/>
      <c r="GL219" s="7"/>
      <c r="GM219" s="7"/>
      <c r="GN219" s="7"/>
      <c r="GO219" s="7"/>
      <c r="GP219" s="7"/>
      <c r="GQ219" s="7"/>
      <c r="GR219" s="7"/>
      <c r="GS219" s="7"/>
      <c r="GT219" s="7"/>
      <c r="GU219" s="7"/>
      <c r="GV219" s="7"/>
      <c r="GW219" s="7"/>
      <c r="GX219" s="7"/>
      <c r="GY219" s="7"/>
    </row>
    <row r="220" spans="169:207" ht="13.8">
      <c r="FM220" s="33"/>
      <c r="FN220" s="34"/>
      <c r="FO220" s="33"/>
      <c r="FP220" s="33"/>
      <c r="FQ220" s="33"/>
      <c r="FR220" s="33"/>
      <c r="FS220" s="33"/>
      <c r="FT220" s="33"/>
      <c r="FU220" s="33"/>
      <c r="FV220" s="33"/>
      <c r="FW220" s="33"/>
      <c r="FX220" s="33"/>
      <c r="FY220" s="33"/>
      <c r="FZ220" s="33"/>
      <c r="GA220" s="33"/>
      <c r="GB220" s="33"/>
      <c r="GC220" s="33"/>
      <c r="GD220" s="33"/>
      <c r="GE220" s="33"/>
      <c r="GF220" s="33"/>
      <c r="GG220" s="7"/>
      <c r="GH220" s="7"/>
      <c r="GI220" s="7"/>
      <c r="GJ220" s="7"/>
      <c r="GK220" s="7"/>
      <c r="GL220" s="7"/>
      <c r="GM220" s="7"/>
      <c r="GN220" s="7"/>
      <c r="GO220" s="7"/>
      <c r="GP220" s="7"/>
      <c r="GQ220" s="7"/>
      <c r="GR220" s="7"/>
      <c r="GS220" s="7"/>
      <c r="GT220" s="7"/>
      <c r="GU220" s="7"/>
      <c r="GV220" s="7"/>
      <c r="GW220" s="7"/>
      <c r="GX220" s="7"/>
      <c r="GY220" s="7"/>
    </row>
    <row r="221" spans="169:207" ht="13.8" hidden="1">
      <c r="FM221" s="33"/>
      <c r="FN221" s="34"/>
      <c r="FO221" s="33"/>
      <c r="FP221" s="33"/>
      <c r="FQ221" s="33"/>
      <c r="FR221" s="33"/>
      <c r="FS221" s="33"/>
      <c r="FT221" s="33"/>
      <c r="FU221" s="33"/>
      <c r="FV221" s="33"/>
      <c r="FW221" s="33"/>
      <c r="FX221" s="33"/>
      <c r="FY221" s="33"/>
      <c r="FZ221" s="33"/>
      <c r="GA221" s="33"/>
      <c r="GB221" s="33"/>
      <c r="GC221" s="33"/>
      <c r="GD221" s="33"/>
      <c r="GE221" s="33"/>
      <c r="GF221" s="33"/>
      <c r="GG221" s="7"/>
      <c r="GH221" s="7"/>
      <c r="GI221" s="7"/>
      <c r="GJ221" s="7"/>
      <c r="GK221" s="7"/>
      <c r="GL221" s="7"/>
      <c r="GM221" s="7"/>
      <c r="GN221" s="7"/>
      <c r="GO221" s="7"/>
      <c r="GP221" s="7"/>
      <c r="GQ221" s="7"/>
      <c r="GR221" s="7"/>
      <c r="GS221" s="7"/>
      <c r="GT221" s="7"/>
      <c r="GU221" s="7"/>
      <c r="GV221" s="7"/>
      <c r="GW221" s="7"/>
      <c r="GX221" s="7"/>
      <c r="GY221" s="7"/>
    </row>
    <row r="222" spans="169:207" ht="13.8">
      <c r="FM222" s="33"/>
      <c r="FN222" s="34"/>
      <c r="FO222" s="33"/>
      <c r="FP222" s="33"/>
      <c r="FQ222" s="33"/>
      <c r="FR222" s="33"/>
      <c r="FS222" s="33"/>
      <c r="FT222" s="33"/>
      <c r="FU222" s="33"/>
      <c r="FV222" s="33"/>
      <c r="FW222" s="33"/>
      <c r="FX222" s="33"/>
      <c r="FY222" s="33"/>
      <c r="FZ222" s="33"/>
      <c r="GA222" s="33"/>
      <c r="GB222" s="33"/>
      <c r="GC222" s="33"/>
      <c r="GD222" s="33"/>
      <c r="GE222" s="33"/>
      <c r="GF222" s="33"/>
      <c r="GG222" s="7"/>
      <c r="GH222" s="7"/>
      <c r="GI222" s="7"/>
      <c r="GJ222" s="7"/>
      <c r="GK222" s="7"/>
      <c r="GL222" s="7"/>
      <c r="GM222" s="7"/>
      <c r="GN222" s="7"/>
      <c r="GO222" s="7"/>
      <c r="GP222" s="7"/>
      <c r="GQ222" s="7"/>
      <c r="GR222" s="7"/>
      <c r="GS222" s="7"/>
      <c r="GT222" s="7"/>
      <c r="GU222" s="7"/>
      <c r="GV222" s="7"/>
      <c r="GW222" s="7"/>
      <c r="GX222" s="7"/>
      <c r="GY222" s="7"/>
    </row>
    <row r="223" spans="169:207" ht="13.8" hidden="1">
      <c r="FM223" s="33"/>
      <c r="FN223" s="34"/>
      <c r="FO223" s="33"/>
      <c r="FP223" s="33"/>
      <c r="FQ223" s="33"/>
      <c r="FR223" s="33"/>
      <c r="FS223" s="33"/>
      <c r="FT223" s="33"/>
      <c r="FU223" s="33"/>
      <c r="FV223" s="33"/>
      <c r="FW223" s="33"/>
      <c r="FX223" s="33"/>
      <c r="FY223" s="33"/>
      <c r="FZ223" s="33"/>
      <c r="GA223" s="33"/>
      <c r="GB223" s="33"/>
      <c r="GC223" s="33"/>
      <c r="GD223" s="33"/>
      <c r="GE223" s="33"/>
      <c r="GF223" s="33"/>
      <c r="GG223" s="7"/>
      <c r="GH223" s="7"/>
      <c r="GI223" s="7"/>
      <c r="GJ223" s="7"/>
      <c r="GK223" s="7"/>
      <c r="GL223" s="7"/>
      <c r="GM223" s="7"/>
      <c r="GN223" s="7"/>
      <c r="GO223" s="7"/>
      <c r="GP223" s="7"/>
      <c r="GQ223" s="7"/>
      <c r="GR223" s="7"/>
      <c r="GS223" s="7"/>
      <c r="GT223" s="7"/>
      <c r="GU223" s="7"/>
      <c r="GV223" s="7"/>
      <c r="GW223" s="7"/>
      <c r="GX223" s="7"/>
      <c r="GY223" s="7"/>
    </row>
    <row r="224" spans="169:207" ht="13.8" hidden="1">
      <c r="FM224" s="33"/>
      <c r="FN224" s="34"/>
      <c r="FO224" s="33"/>
      <c r="FP224" s="33"/>
      <c r="FQ224" s="33"/>
      <c r="FR224" s="33"/>
      <c r="FS224" s="33"/>
      <c r="FT224" s="33"/>
      <c r="FU224" s="33"/>
      <c r="FV224" s="33"/>
      <c r="FW224" s="33"/>
      <c r="FX224" s="33"/>
      <c r="FY224" s="33"/>
      <c r="FZ224" s="33"/>
      <c r="GA224" s="33"/>
      <c r="GB224" s="33"/>
      <c r="GC224" s="33"/>
      <c r="GD224" s="33"/>
      <c r="GE224" s="33"/>
      <c r="GF224" s="33"/>
      <c r="GG224" s="7"/>
      <c r="GH224" s="7"/>
      <c r="GI224" s="7"/>
      <c r="GJ224" s="7"/>
      <c r="GK224" s="7"/>
      <c r="GL224" s="7"/>
      <c r="GM224" s="7"/>
      <c r="GN224" s="7"/>
      <c r="GO224" s="7"/>
      <c r="GP224" s="7"/>
      <c r="GQ224" s="7"/>
      <c r="GR224" s="7"/>
      <c r="GS224" s="7"/>
      <c r="GT224" s="7"/>
      <c r="GU224" s="7"/>
      <c r="GV224" s="7"/>
      <c r="GW224" s="7"/>
      <c r="GX224" s="7"/>
      <c r="GY224" s="7"/>
    </row>
    <row r="225" spans="169:207" ht="13.8">
      <c r="FM225" s="33"/>
      <c r="FN225" s="34"/>
      <c r="FO225" s="33"/>
      <c r="FP225" s="33"/>
      <c r="FQ225" s="33"/>
      <c r="FR225" s="33"/>
      <c r="FS225" s="33"/>
      <c r="FT225" s="33"/>
      <c r="FU225" s="33"/>
      <c r="FV225" s="33"/>
      <c r="FW225" s="33"/>
      <c r="FX225" s="33"/>
      <c r="FY225" s="33"/>
      <c r="FZ225" s="33"/>
      <c r="GA225" s="33"/>
      <c r="GB225" s="33"/>
      <c r="GC225" s="33"/>
      <c r="GD225" s="33"/>
      <c r="GE225" s="33"/>
      <c r="GF225" s="33"/>
      <c r="GG225" s="7"/>
      <c r="GH225" s="7"/>
      <c r="GI225" s="7"/>
      <c r="GJ225" s="7"/>
      <c r="GK225" s="7"/>
      <c r="GL225" s="7"/>
      <c r="GM225" s="7"/>
      <c r="GN225" s="7"/>
      <c r="GO225" s="7"/>
      <c r="GP225" s="7"/>
      <c r="GQ225" s="7"/>
      <c r="GR225" s="7"/>
      <c r="GS225" s="7"/>
      <c r="GT225" s="7"/>
      <c r="GU225" s="7"/>
      <c r="GV225" s="7"/>
      <c r="GW225" s="7"/>
      <c r="GX225" s="7"/>
      <c r="GY225" s="7"/>
    </row>
    <row r="226" spans="169:207" ht="13.8">
      <c r="FM226" s="33"/>
      <c r="FN226" s="34"/>
      <c r="FO226" s="33"/>
      <c r="FP226" s="33"/>
      <c r="FQ226" s="33"/>
      <c r="FR226" s="33"/>
      <c r="FS226" s="33"/>
      <c r="FT226" s="33"/>
      <c r="FU226" s="33"/>
      <c r="FV226" s="33"/>
      <c r="FW226" s="33"/>
      <c r="FX226" s="33"/>
      <c r="FY226" s="33"/>
      <c r="FZ226" s="33"/>
      <c r="GA226" s="33"/>
      <c r="GB226" s="33"/>
      <c r="GC226" s="33"/>
      <c r="GD226" s="33"/>
      <c r="GE226" s="33"/>
      <c r="GF226" s="33"/>
      <c r="GG226" s="7"/>
      <c r="GH226" s="7"/>
      <c r="GI226" s="7"/>
      <c r="GJ226" s="7"/>
      <c r="GK226" s="7"/>
      <c r="GL226" s="7"/>
      <c r="GM226" s="7"/>
      <c r="GN226" s="7"/>
      <c r="GO226" s="7"/>
      <c r="GP226" s="7"/>
      <c r="GQ226" s="7"/>
      <c r="GR226" s="7"/>
      <c r="GS226" s="7"/>
      <c r="GT226" s="7"/>
      <c r="GU226" s="7"/>
      <c r="GV226" s="7"/>
      <c r="GW226" s="7"/>
      <c r="GX226" s="7"/>
      <c r="GY226" s="7"/>
    </row>
    <row r="227" spans="169:207" ht="13.8" hidden="1">
      <c r="FM227" s="33"/>
      <c r="FN227" s="34"/>
      <c r="FO227" s="33"/>
      <c r="FP227" s="33"/>
      <c r="FQ227" s="33"/>
      <c r="FR227" s="33"/>
      <c r="FS227" s="33"/>
      <c r="FT227" s="33"/>
      <c r="FU227" s="33"/>
      <c r="FV227" s="33"/>
      <c r="FW227" s="33"/>
      <c r="FX227" s="33"/>
      <c r="FY227" s="33"/>
      <c r="FZ227" s="33"/>
      <c r="GA227" s="33"/>
      <c r="GB227" s="33"/>
      <c r="GC227" s="33"/>
      <c r="GD227" s="33"/>
      <c r="GE227" s="33"/>
      <c r="GF227" s="33"/>
      <c r="GG227" s="7"/>
      <c r="GH227" s="7"/>
      <c r="GI227" s="7"/>
      <c r="GJ227" s="7"/>
      <c r="GK227" s="7"/>
      <c r="GL227" s="7"/>
      <c r="GM227" s="7"/>
      <c r="GN227" s="7"/>
      <c r="GO227" s="7"/>
      <c r="GP227" s="7"/>
      <c r="GQ227" s="7"/>
      <c r="GR227" s="7"/>
      <c r="GS227" s="7"/>
      <c r="GT227" s="7"/>
      <c r="GU227" s="7"/>
      <c r="GV227" s="7"/>
      <c r="GW227" s="7"/>
      <c r="GX227" s="7"/>
      <c r="GY227" s="7"/>
    </row>
    <row r="228" spans="169:207" ht="13.8" hidden="1">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row>
    <row r="229" spans="169:207" ht="13.8">
      <c r="FM229" s="33"/>
      <c r="FN229" s="34"/>
      <c r="FO229" s="33"/>
      <c r="FP229" s="33"/>
      <c r="FQ229" s="33"/>
      <c r="FR229" s="33"/>
      <c r="FS229" s="33"/>
      <c r="FT229" s="33"/>
      <c r="FU229" s="33"/>
      <c r="FV229" s="33"/>
      <c r="FW229" s="33"/>
      <c r="FX229" s="33"/>
      <c r="FY229" s="33"/>
      <c r="FZ229" s="33"/>
      <c r="GA229" s="33"/>
      <c r="GB229" s="33"/>
      <c r="GC229" s="33"/>
      <c r="GD229" s="33"/>
      <c r="GE229" s="33"/>
      <c r="GF229" s="33"/>
      <c r="GG229" s="7"/>
      <c r="GH229" s="7"/>
      <c r="GI229" s="7"/>
      <c r="GJ229" s="7"/>
      <c r="GK229" s="7"/>
      <c r="GL229" s="7"/>
      <c r="GM229" s="7"/>
      <c r="GN229" s="7"/>
      <c r="GO229" s="7"/>
      <c r="GP229" s="7"/>
      <c r="GQ229" s="7"/>
      <c r="GR229" s="7"/>
      <c r="GS229" s="7"/>
      <c r="GT229" s="7"/>
      <c r="GU229" s="7"/>
      <c r="GV229" s="7"/>
      <c r="GW229" s="7"/>
      <c r="GX229" s="7"/>
      <c r="GY229" s="7"/>
    </row>
    <row r="230" spans="169:207" ht="13.8" hidden="1">
      <c r="FM230" s="33"/>
      <c r="FN230" s="34"/>
      <c r="FO230" s="33"/>
      <c r="FP230" s="33"/>
      <c r="FQ230" s="33"/>
      <c r="FR230" s="33"/>
      <c r="FS230" s="33"/>
      <c r="FT230" s="33"/>
      <c r="FU230" s="33"/>
      <c r="FV230" s="33"/>
      <c r="FW230" s="33"/>
      <c r="FX230" s="33"/>
      <c r="FY230" s="33"/>
      <c r="FZ230" s="33"/>
      <c r="GA230" s="33"/>
      <c r="GB230" s="33"/>
      <c r="GC230" s="33"/>
      <c r="GD230" s="33"/>
      <c r="GE230" s="33"/>
      <c r="GF230" s="33"/>
      <c r="GG230" s="7"/>
      <c r="GH230" s="7"/>
      <c r="GI230" s="7"/>
      <c r="GJ230" s="7"/>
      <c r="GK230" s="7"/>
      <c r="GL230" s="7"/>
      <c r="GM230" s="7"/>
      <c r="GN230" s="7"/>
      <c r="GO230" s="7"/>
      <c r="GP230" s="7"/>
      <c r="GQ230" s="7"/>
      <c r="GR230" s="7"/>
      <c r="GS230" s="7"/>
      <c r="GT230" s="7"/>
      <c r="GU230" s="7"/>
      <c r="GV230" s="7"/>
      <c r="GW230" s="7"/>
      <c r="GX230" s="7"/>
      <c r="GY230" s="7"/>
    </row>
    <row r="231" spans="169:207" ht="13.8" hidden="1">
      <c r="FM231" s="33"/>
      <c r="FN231" s="34"/>
      <c r="FO231" s="33"/>
      <c r="FP231" s="33"/>
      <c r="FQ231" s="33"/>
      <c r="FR231" s="33"/>
      <c r="FS231" s="33"/>
      <c r="FT231" s="33"/>
      <c r="FU231" s="33"/>
      <c r="FV231" s="33"/>
      <c r="FW231" s="33"/>
      <c r="FX231" s="33"/>
      <c r="FY231" s="33"/>
      <c r="FZ231" s="33"/>
      <c r="GA231" s="33"/>
      <c r="GB231" s="33"/>
      <c r="GC231" s="33"/>
      <c r="GD231" s="33"/>
      <c r="GE231" s="33"/>
      <c r="GF231" s="33"/>
      <c r="GG231" s="7"/>
      <c r="GH231" s="7"/>
      <c r="GI231" s="7"/>
      <c r="GJ231" s="7"/>
      <c r="GK231" s="7"/>
      <c r="GL231" s="7"/>
      <c r="GM231" s="7"/>
      <c r="GN231" s="7"/>
      <c r="GO231" s="7"/>
      <c r="GP231" s="7"/>
      <c r="GQ231" s="7"/>
      <c r="GR231" s="7"/>
      <c r="GS231" s="7"/>
      <c r="GT231" s="7"/>
      <c r="GU231" s="7"/>
      <c r="GV231" s="7"/>
      <c r="GW231" s="7"/>
      <c r="GX231" s="7"/>
      <c r="GY231" s="7"/>
    </row>
    <row r="232" spans="169:207" ht="13.8" hidden="1">
      <c r="FM232" s="33"/>
      <c r="FN232" s="34"/>
      <c r="FO232" s="33"/>
      <c r="FP232" s="33"/>
      <c r="FQ232" s="33"/>
      <c r="FR232" s="33"/>
      <c r="FS232" s="33"/>
      <c r="FT232" s="33"/>
      <c r="FU232" s="33"/>
      <c r="FV232" s="33"/>
      <c r="FW232" s="33"/>
      <c r="FX232" s="33"/>
      <c r="FY232" s="33"/>
      <c r="FZ232" s="33"/>
      <c r="GA232" s="33"/>
      <c r="GB232" s="33"/>
      <c r="GC232" s="33"/>
      <c r="GD232" s="33"/>
      <c r="GE232" s="33"/>
      <c r="GF232" s="33"/>
      <c r="GG232" s="7"/>
      <c r="GH232" s="7"/>
      <c r="GI232" s="7"/>
      <c r="GJ232" s="7"/>
      <c r="GK232" s="7"/>
      <c r="GL232" s="7"/>
      <c r="GM232" s="7"/>
      <c r="GN232" s="7"/>
      <c r="GO232" s="7"/>
      <c r="GP232" s="7"/>
      <c r="GQ232" s="7"/>
      <c r="GR232" s="7"/>
      <c r="GS232" s="7"/>
      <c r="GT232" s="7"/>
      <c r="GU232" s="7"/>
      <c r="GV232" s="7"/>
      <c r="GW232" s="7"/>
      <c r="GX232" s="7"/>
      <c r="GY232" s="7"/>
    </row>
    <row r="233" spans="169:207" ht="13.8" hidden="1">
      <c r="FM233" s="33"/>
      <c r="FN233" s="34"/>
      <c r="FO233" s="33"/>
      <c r="FP233" s="33"/>
      <c r="FQ233" s="33"/>
      <c r="FR233" s="33"/>
      <c r="FS233" s="33"/>
      <c r="FT233" s="33"/>
      <c r="FU233" s="33"/>
      <c r="FV233" s="33"/>
      <c r="FW233" s="33"/>
      <c r="FX233" s="33"/>
      <c r="FY233" s="33"/>
      <c r="FZ233" s="33"/>
      <c r="GA233" s="33"/>
      <c r="GB233" s="33"/>
      <c r="GC233" s="33"/>
      <c r="GD233" s="33"/>
      <c r="GE233" s="33"/>
      <c r="GF233" s="33"/>
      <c r="GG233" s="7"/>
      <c r="GH233" s="7"/>
      <c r="GI233" s="7"/>
      <c r="GJ233" s="7"/>
      <c r="GK233" s="7"/>
      <c r="GL233" s="7"/>
      <c r="GM233" s="7"/>
      <c r="GN233" s="7"/>
      <c r="GO233" s="7"/>
      <c r="GP233" s="7"/>
      <c r="GQ233" s="7"/>
      <c r="GR233" s="7"/>
      <c r="GS233" s="7"/>
      <c r="GT233" s="7"/>
      <c r="GU233" s="7"/>
      <c r="GV233" s="7"/>
      <c r="GW233" s="7"/>
      <c r="GX233" s="7"/>
      <c r="GY233" s="7"/>
    </row>
    <row r="234" spans="169:207" ht="13.8" hidden="1">
      <c r="FM234" s="33"/>
      <c r="FN234" s="34"/>
      <c r="FO234" s="33"/>
      <c r="FP234" s="33"/>
      <c r="FQ234" s="33"/>
      <c r="FR234" s="33"/>
      <c r="FS234" s="33"/>
      <c r="FT234" s="33"/>
      <c r="FU234" s="33"/>
      <c r="FV234" s="33"/>
      <c r="FW234" s="33"/>
      <c r="FX234" s="33"/>
      <c r="FY234" s="33"/>
      <c r="FZ234" s="33"/>
      <c r="GA234" s="33"/>
      <c r="GB234" s="33"/>
      <c r="GC234" s="33"/>
      <c r="GD234" s="33"/>
      <c r="GE234" s="33"/>
      <c r="GF234" s="33"/>
      <c r="GG234" s="7"/>
      <c r="GH234" s="7"/>
      <c r="GI234" s="7"/>
      <c r="GJ234" s="7"/>
      <c r="GK234" s="7"/>
      <c r="GL234" s="7"/>
      <c r="GM234" s="7"/>
      <c r="GN234" s="7"/>
      <c r="GO234" s="7"/>
      <c r="GP234" s="7"/>
      <c r="GQ234" s="7"/>
      <c r="GR234" s="7"/>
      <c r="GS234" s="7"/>
      <c r="GT234" s="7"/>
      <c r="GU234" s="7"/>
      <c r="GV234" s="7"/>
      <c r="GW234" s="7"/>
      <c r="GX234" s="7"/>
      <c r="GY234" s="7"/>
    </row>
    <row r="235" spans="169:207" ht="13.8">
      <c r="FM235" s="33"/>
      <c r="FN235" s="34"/>
      <c r="FO235" s="33"/>
      <c r="FP235" s="33"/>
      <c r="FQ235" s="33"/>
      <c r="FR235" s="33"/>
      <c r="FS235" s="33"/>
      <c r="FT235" s="33"/>
      <c r="FU235" s="33"/>
      <c r="FV235" s="33"/>
      <c r="FW235" s="33"/>
      <c r="FX235" s="33"/>
      <c r="FY235" s="33"/>
      <c r="FZ235" s="33"/>
      <c r="GA235" s="33"/>
      <c r="GB235" s="33"/>
      <c r="GC235" s="33"/>
      <c r="GD235" s="33"/>
      <c r="GE235" s="33"/>
      <c r="GF235" s="33"/>
      <c r="GG235" s="7"/>
      <c r="GH235" s="7"/>
      <c r="GI235" s="7"/>
      <c r="GJ235" s="7"/>
      <c r="GK235" s="7"/>
      <c r="GL235" s="7"/>
      <c r="GM235" s="7"/>
      <c r="GN235" s="7"/>
      <c r="GO235" s="7"/>
      <c r="GP235" s="7"/>
      <c r="GQ235" s="7"/>
      <c r="GR235" s="7"/>
      <c r="GS235" s="7"/>
      <c r="GT235" s="7"/>
      <c r="GU235" s="7"/>
      <c r="GV235" s="7"/>
      <c r="GW235" s="7"/>
      <c r="GX235" s="7"/>
      <c r="GY235" s="7"/>
    </row>
    <row r="236" spans="169:207" ht="13.8" hidden="1">
      <c r="FM236" s="7"/>
      <c r="FN236" s="7"/>
      <c r="FO236" s="7"/>
      <c r="FP236" s="7"/>
      <c r="FQ236" s="7"/>
      <c r="FR236" s="7"/>
      <c r="FS236" s="7"/>
      <c r="FT236" s="7"/>
      <c r="FU236" s="33"/>
      <c r="FV236" s="7"/>
      <c r="FW236" s="7"/>
      <c r="FX236" s="7"/>
      <c r="FY236" s="7"/>
      <c r="FZ236" s="7"/>
      <c r="GA236" s="7"/>
      <c r="GB236" s="7"/>
      <c r="GC236" s="38"/>
      <c r="GD236" s="7"/>
      <c r="GE236" s="7"/>
      <c r="GF236" s="7"/>
      <c r="GG236" s="7"/>
      <c r="GH236" s="7"/>
      <c r="GI236" s="7"/>
      <c r="GJ236" s="7"/>
      <c r="GK236" s="7"/>
      <c r="GL236" s="7"/>
      <c r="GM236" s="7"/>
      <c r="GN236" s="7"/>
      <c r="GO236" s="7"/>
      <c r="GP236" s="7"/>
      <c r="GQ236" s="7"/>
      <c r="GR236" s="7"/>
      <c r="GS236" s="7"/>
      <c r="GT236" s="7"/>
      <c r="GU236" s="7"/>
      <c r="GV236" s="7"/>
      <c r="GW236" s="7"/>
      <c r="GX236" s="7"/>
      <c r="GY236" s="7"/>
    </row>
    <row r="237" spans="169:207" ht="13.8" hidden="1">
      <c r="FM237" s="33"/>
      <c r="FN237" s="34"/>
      <c r="FO237" s="33"/>
      <c r="FP237" s="33"/>
      <c r="FQ237" s="33"/>
      <c r="FR237" s="33"/>
      <c r="FS237" s="33"/>
      <c r="FT237" s="33"/>
      <c r="FU237" s="33"/>
      <c r="FV237" s="33"/>
      <c r="FW237" s="33"/>
      <c r="FX237" s="33"/>
      <c r="FY237" s="33"/>
      <c r="FZ237" s="33"/>
      <c r="GA237" s="33"/>
      <c r="GB237" s="33"/>
      <c r="GC237" s="33"/>
      <c r="GD237" s="33"/>
      <c r="GE237" s="33"/>
      <c r="GF237" s="33"/>
      <c r="GG237" s="7"/>
      <c r="GH237" s="7"/>
      <c r="GI237" s="7"/>
      <c r="GJ237" s="7"/>
      <c r="GK237" s="7"/>
      <c r="GL237" s="7"/>
      <c r="GM237" s="7"/>
      <c r="GN237" s="7"/>
      <c r="GO237" s="7"/>
      <c r="GP237" s="7"/>
      <c r="GQ237" s="7"/>
      <c r="GR237" s="7"/>
      <c r="GS237" s="7"/>
      <c r="GT237" s="7"/>
      <c r="GU237" s="7"/>
      <c r="GV237" s="7"/>
      <c r="GW237" s="7"/>
      <c r="GX237" s="7"/>
      <c r="GY237" s="7"/>
    </row>
    <row r="238" spans="169:207" ht="13.8" hidden="1">
      <c r="FM238" s="7"/>
      <c r="FN238" s="7"/>
      <c r="FO238" s="7"/>
      <c r="FP238" s="7"/>
      <c r="FQ238" s="7"/>
      <c r="FR238" s="7"/>
      <c r="FS238" s="7"/>
      <c r="FT238" s="7"/>
      <c r="FU238" s="33"/>
      <c r="FV238" s="7"/>
      <c r="FW238" s="7"/>
      <c r="FX238" s="7"/>
      <c r="FY238" s="7"/>
      <c r="FZ238" s="7"/>
      <c r="GA238" s="7"/>
      <c r="GB238" s="7"/>
      <c r="GC238" s="38"/>
      <c r="GD238" s="7"/>
      <c r="GE238" s="7"/>
      <c r="GF238" s="7"/>
      <c r="GG238" s="7"/>
      <c r="GH238" s="7"/>
      <c r="GI238" s="7"/>
      <c r="GJ238" s="7"/>
      <c r="GK238" s="7"/>
      <c r="GL238" s="7"/>
      <c r="GM238" s="7"/>
      <c r="GN238" s="7"/>
      <c r="GO238" s="7"/>
      <c r="GP238" s="7"/>
      <c r="GQ238" s="7"/>
      <c r="GR238" s="7"/>
      <c r="GS238" s="7"/>
      <c r="GT238" s="7"/>
      <c r="GU238" s="7"/>
      <c r="GV238" s="7"/>
      <c r="GW238" s="7"/>
      <c r="GX238" s="7"/>
      <c r="GY238" s="7"/>
    </row>
    <row r="239" spans="169:207" ht="13.8" hidden="1">
      <c r="FM239" s="33"/>
      <c r="FN239" s="34"/>
      <c r="FO239" s="33"/>
      <c r="FP239" s="33"/>
      <c r="FQ239" s="33"/>
      <c r="FR239" s="33"/>
      <c r="FS239" s="33"/>
      <c r="FT239" s="33"/>
      <c r="FU239" s="33"/>
      <c r="FV239" s="33"/>
      <c r="FW239" s="33"/>
      <c r="FX239" s="33"/>
      <c r="FY239" s="33"/>
      <c r="FZ239" s="33"/>
      <c r="GA239" s="33"/>
      <c r="GB239" s="33"/>
      <c r="GC239" s="33"/>
      <c r="GD239" s="33"/>
      <c r="GE239" s="33"/>
      <c r="GF239" s="33"/>
      <c r="GG239" s="7"/>
      <c r="GH239" s="7"/>
      <c r="GI239" s="7"/>
      <c r="GJ239" s="7"/>
      <c r="GK239" s="7"/>
      <c r="GL239" s="7"/>
      <c r="GM239" s="7"/>
      <c r="GN239" s="7"/>
      <c r="GO239" s="7"/>
      <c r="GP239" s="7"/>
      <c r="GQ239" s="7"/>
      <c r="GR239" s="7"/>
      <c r="GS239" s="7"/>
      <c r="GT239" s="7"/>
      <c r="GU239" s="7"/>
      <c r="GV239" s="7"/>
      <c r="GW239" s="7"/>
      <c r="GX239" s="7"/>
      <c r="GY239" s="7"/>
    </row>
    <row r="240" spans="169:207" ht="13.8">
      <c r="FM240" s="7"/>
      <c r="FN240" s="7"/>
      <c r="FO240" s="7"/>
      <c r="FP240" s="7"/>
      <c r="FQ240" s="7"/>
      <c r="FR240" s="7"/>
      <c r="FS240" s="7"/>
      <c r="FT240" s="7"/>
      <c r="FU240" s="3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c r="GX240" s="7"/>
      <c r="GY240" s="7"/>
    </row>
    <row r="241" spans="169:207" ht="13.8" hidden="1">
      <c r="FM241" s="33"/>
      <c r="FN241" s="34"/>
      <c r="FO241" s="33"/>
      <c r="FP241" s="33"/>
      <c r="FQ241" s="33"/>
      <c r="FR241" s="33"/>
      <c r="FS241" s="33"/>
      <c r="FT241" s="33"/>
      <c r="FU241" s="33"/>
      <c r="FV241" s="33"/>
      <c r="FW241" s="33"/>
      <c r="FX241" s="33"/>
      <c r="FY241" s="33"/>
      <c r="FZ241" s="33"/>
      <c r="GA241" s="33"/>
      <c r="GB241" s="33"/>
      <c r="GC241" s="33"/>
      <c r="GD241" s="33"/>
      <c r="GE241" s="33"/>
      <c r="GF241" s="33"/>
      <c r="GG241" s="7"/>
      <c r="GH241" s="7"/>
      <c r="GI241" s="7"/>
      <c r="GJ241" s="7"/>
      <c r="GK241" s="7"/>
      <c r="GL241" s="7"/>
      <c r="GM241" s="7"/>
      <c r="GN241" s="7"/>
      <c r="GO241" s="7"/>
      <c r="GP241" s="7"/>
      <c r="GQ241" s="7"/>
      <c r="GR241" s="7"/>
      <c r="GS241" s="7"/>
      <c r="GT241" s="7"/>
      <c r="GU241" s="7"/>
      <c r="GV241" s="7"/>
      <c r="GW241" s="7"/>
      <c r="GX241" s="7"/>
      <c r="GY241" s="7"/>
    </row>
    <row r="242" spans="169:207" ht="13.8">
      <c r="FM242" s="33"/>
      <c r="FN242" s="34"/>
      <c r="FO242" s="33"/>
      <c r="FP242" s="33"/>
      <c r="FQ242" s="33"/>
      <c r="FR242" s="33"/>
      <c r="FS242" s="33"/>
      <c r="FT242" s="33"/>
      <c r="FU242" s="33"/>
      <c r="FV242" s="33"/>
      <c r="FW242" s="33"/>
      <c r="FX242" s="33"/>
      <c r="FY242" s="33"/>
      <c r="FZ242" s="33"/>
      <c r="GA242" s="33"/>
      <c r="GB242" s="33"/>
      <c r="GC242" s="33"/>
      <c r="GD242" s="33"/>
      <c r="GE242" s="33"/>
      <c r="GF242" s="33"/>
      <c r="GG242" s="7"/>
      <c r="GH242" s="7"/>
      <c r="GI242" s="7"/>
      <c r="GJ242" s="7"/>
      <c r="GK242" s="7"/>
      <c r="GL242" s="7"/>
      <c r="GM242" s="7"/>
      <c r="GN242" s="7"/>
      <c r="GO242" s="7"/>
      <c r="GP242" s="7"/>
      <c r="GQ242" s="7"/>
      <c r="GR242" s="7"/>
      <c r="GS242" s="7"/>
      <c r="GT242" s="7"/>
      <c r="GU242" s="7"/>
      <c r="GV242" s="7"/>
      <c r="GW242" s="7"/>
      <c r="GX242" s="7"/>
      <c r="GY242" s="7"/>
    </row>
    <row r="243" spans="169:207" ht="13.8" hidden="1">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row>
    <row r="244" spans="169:207" ht="13.8" hidden="1">
      <c r="FM244" s="33"/>
      <c r="FN244" s="34"/>
      <c r="FO244" s="33"/>
      <c r="FP244" s="33"/>
      <c r="FQ244" s="33"/>
      <c r="FR244" s="33"/>
      <c r="FS244" s="33"/>
      <c r="FT244" s="33"/>
      <c r="FU244" s="33"/>
      <c r="FV244" s="33"/>
      <c r="FW244" s="33"/>
      <c r="FX244" s="33"/>
      <c r="FY244" s="33"/>
      <c r="FZ244" s="33"/>
      <c r="GA244" s="33"/>
      <c r="GB244" s="33"/>
      <c r="GC244" s="33"/>
      <c r="GD244" s="33"/>
      <c r="GE244" s="33"/>
      <c r="GF244" s="33"/>
      <c r="GG244" s="7"/>
      <c r="GH244" s="7"/>
      <c r="GI244" s="7"/>
      <c r="GJ244" s="7"/>
      <c r="GK244" s="7"/>
      <c r="GL244" s="7"/>
      <c r="GM244" s="7"/>
      <c r="GN244" s="7"/>
      <c r="GO244" s="7"/>
      <c r="GP244" s="7"/>
      <c r="GQ244" s="7"/>
      <c r="GR244" s="7"/>
      <c r="GS244" s="7"/>
      <c r="GT244" s="7"/>
      <c r="GU244" s="7"/>
      <c r="GV244" s="7"/>
      <c r="GW244" s="7"/>
      <c r="GX244" s="7"/>
      <c r="GY244" s="7"/>
    </row>
    <row r="245" spans="169:207" ht="13.8">
      <c r="FM245" s="33"/>
      <c r="FN245" s="34"/>
      <c r="FO245" s="33"/>
      <c r="FP245" s="33"/>
      <c r="FQ245" s="33"/>
      <c r="FR245" s="33"/>
      <c r="FS245" s="33"/>
      <c r="FT245" s="33"/>
      <c r="FU245" s="33"/>
      <c r="FV245" s="33"/>
      <c r="FW245" s="33"/>
      <c r="FX245" s="33"/>
      <c r="FY245" s="33"/>
      <c r="FZ245" s="33"/>
      <c r="GA245" s="33"/>
      <c r="GB245" s="33"/>
      <c r="GC245" s="33"/>
      <c r="GD245" s="33"/>
      <c r="GE245" s="33"/>
      <c r="GF245" s="33"/>
      <c r="GG245" s="7"/>
      <c r="GH245" s="7"/>
      <c r="GI245" s="7"/>
      <c r="GJ245" s="7"/>
      <c r="GK245" s="7"/>
      <c r="GL245" s="7"/>
      <c r="GM245" s="7"/>
      <c r="GN245" s="7"/>
      <c r="GO245" s="7"/>
      <c r="GP245" s="7"/>
      <c r="GQ245" s="7"/>
      <c r="GR245" s="7"/>
      <c r="GS245" s="7"/>
      <c r="GT245" s="7"/>
      <c r="GU245" s="7"/>
      <c r="GV245" s="7"/>
      <c r="GW245" s="7"/>
      <c r="GX245" s="7"/>
      <c r="GY245" s="7"/>
    </row>
    <row r="246" spans="169:207" ht="13.8" hidden="1">
      <c r="FM246" s="33"/>
      <c r="FN246" s="34"/>
      <c r="FO246" s="33"/>
      <c r="FP246" s="33"/>
      <c r="FQ246" s="33"/>
      <c r="FR246" s="33"/>
      <c r="FS246" s="33"/>
      <c r="FT246" s="33"/>
      <c r="FU246" s="33"/>
      <c r="FV246" s="33"/>
      <c r="FW246" s="33"/>
      <c r="FX246" s="33"/>
      <c r="FY246" s="33"/>
      <c r="FZ246" s="33"/>
      <c r="GA246" s="33"/>
      <c r="GB246" s="33"/>
      <c r="GC246" s="33"/>
      <c r="GD246" s="33"/>
      <c r="GE246" s="33"/>
      <c r="GF246" s="33"/>
      <c r="GG246" s="7"/>
      <c r="GH246" s="7"/>
      <c r="GI246" s="7"/>
      <c r="GJ246" s="7"/>
      <c r="GK246" s="7"/>
      <c r="GL246" s="7"/>
      <c r="GM246" s="7"/>
      <c r="GN246" s="7"/>
      <c r="GO246" s="7"/>
      <c r="GP246" s="7"/>
      <c r="GQ246" s="7"/>
      <c r="GR246" s="7"/>
      <c r="GS246" s="7"/>
      <c r="GT246" s="7"/>
      <c r="GU246" s="7"/>
      <c r="GV246" s="7"/>
      <c r="GW246" s="7"/>
      <c r="GX246" s="7"/>
      <c r="GY246" s="7"/>
    </row>
    <row r="247" spans="169:207" ht="13.8" hidden="1">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row>
    <row r="248" spans="169:207" ht="13.8" hidden="1">
      <c r="FM248" s="33"/>
      <c r="FN248" s="34"/>
      <c r="FO248" s="33"/>
      <c r="FP248" s="33"/>
      <c r="FQ248" s="33"/>
      <c r="FR248" s="33"/>
      <c r="FS248" s="33"/>
      <c r="FT248" s="33"/>
      <c r="FU248" s="33"/>
      <c r="FV248" s="33"/>
      <c r="FW248" s="33"/>
      <c r="FX248" s="33"/>
      <c r="FY248" s="33"/>
      <c r="FZ248" s="33"/>
      <c r="GA248" s="33"/>
      <c r="GB248" s="33"/>
      <c r="GC248" s="33"/>
      <c r="GD248" s="33"/>
      <c r="GE248" s="33"/>
      <c r="GF248" s="33"/>
      <c r="GG248" s="7"/>
      <c r="GH248" s="7"/>
      <c r="GI248" s="7"/>
      <c r="GJ248" s="7"/>
      <c r="GK248" s="7"/>
      <c r="GL248" s="7"/>
      <c r="GM248" s="7"/>
      <c r="GN248" s="7"/>
      <c r="GO248" s="7"/>
      <c r="GP248" s="7"/>
      <c r="GQ248" s="7"/>
      <c r="GR248" s="7"/>
      <c r="GS248" s="7"/>
      <c r="GT248" s="7"/>
      <c r="GU248" s="7"/>
      <c r="GV248" s="7"/>
      <c r="GW248" s="7"/>
      <c r="GX248" s="7"/>
      <c r="GY248" s="7"/>
    </row>
    <row r="249" spans="169:207" ht="13.8">
      <c r="FM249" s="33"/>
      <c r="FN249" s="34"/>
      <c r="FO249" s="33"/>
      <c r="FP249" s="33"/>
      <c r="FQ249" s="33"/>
      <c r="FR249" s="33"/>
      <c r="FS249" s="33"/>
      <c r="FT249" s="33"/>
      <c r="FU249" s="33"/>
      <c r="FV249" s="33"/>
      <c r="FW249" s="33"/>
      <c r="FX249" s="33"/>
      <c r="FY249" s="33"/>
      <c r="FZ249" s="33"/>
      <c r="GA249" s="33"/>
      <c r="GB249" s="33"/>
      <c r="GC249" s="33"/>
      <c r="GD249" s="33"/>
      <c r="GE249" s="33"/>
      <c r="GF249" s="33"/>
      <c r="GG249" s="7"/>
      <c r="GH249" s="7"/>
      <c r="GI249" s="7"/>
      <c r="GJ249" s="7"/>
      <c r="GK249" s="7"/>
      <c r="GL249" s="7"/>
      <c r="GM249" s="7"/>
      <c r="GN249" s="7"/>
      <c r="GO249" s="7"/>
      <c r="GP249" s="7"/>
      <c r="GQ249" s="7"/>
      <c r="GR249" s="7"/>
      <c r="GS249" s="7"/>
      <c r="GT249" s="7"/>
      <c r="GU249" s="7"/>
      <c r="GV249" s="7"/>
      <c r="GW249" s="7"/>
      <c r="GX249" s="7"/>
      <c r="GY249" s="7"/>
    </row>
    <row r="250" spans="169:207" ht="13.8" hidden="1">
      <c r="FM250" s="33"/>
      <c r="FN250" s="34"/>
      <c r="FO250" s="33"/>
      <c r="FP250" s="33"/>
      <c r="FQ250" s="33"/>
      <c r="FR250" s="33"/>
      <c r="FS250" s="33"/>
      <c r="FT250" s="33"/>
      <c r="FU250" s="33"/>
      <c r="FV250" s="33"/>
      <c r="FW250" s="33"/>
      <c r="FX250" s="33"/>
      <c r="FY250" s="33"/>
      <c r="FZ250" s="33"/>
      <c r="GA250" s="33"/>
      <c r="GB250" s="33"/>
      <c r="GC250" s="33"/>
      <c r="GD250" s="33"/>
      <c r="GE250" s="33"/>
      <c r="GF250" s="33"/>
      <c r="GG250" s="7"/>
      <c r="GH250" s="7"/>
      <c r="GI250" s="7"/>
      <c r="GJ250" s="7"/>
      <c r="GK250" s="7"/>
      <c r="GL250" s="7"/>
      <c r="GM250" s="7"/>
      <c r="GN250" s="7"/>
      <c r="GO250" s="7"/>
      <c r="GP250" s="7"/>
      <c r="GQ250" s="7"/>
      <c r="GR250" s="7"/>
      <c r="GS250" s="7"/>
      <c r="GT250" s="7"/>
      <c r="GU250" s="7"/>
      <c r="GV250" s="7"/>
      <c r="GW250" s="7"/>
      <c r="GX250" s="7"/>
      <c r="GY250" s="7"/>
    </row>
    <row r="251" spans="169:207" ht="13.8" hidden="1">
      <c r="FM251" s="33"/>
      <c r="FN251" s="34"/>
      <c r="FO251" s="33"/>
      <c r="FP251" s="33"/>
      <c r="FQ251" s="33"/>
      <c r="FR251" s="33"/>
      <c r="FS251" s="33"/>
      <c r="FT251" s="33"/>
      <c r="FU251" s="33"/>
      <c r="FV251" s="33"/>
      <c r="FW251" s="33"/>
      <c r="FX251" s="33"/>
      <c r="FY251" s="33"/>
      <c r="FZ251" s="33"/>
      <c r="GA251" s="33"/>
      <c r="GB251" s="33"/>
      <c r="GC251" s="33"/>
      <c r="GD251" s="33"/>
      <c r="GE251" s="33"/>
      <c r="GF251" s="33"/>
      <c r="GG251" s="7"/>
      <c r="GH251" s="7"/>
      <c r="GI251" s="7"/>
      <c r="GJ251" s="7"/>
      <c r="GK251" s="7"/>
      <c r="GL251" s="7"/>
      <c r="GM251" s="7"/>
      <c r="GN251" s="7"/>
      <c r="GO251" s="7"/>
      <c r="GP251" s="7"/>
      <c r="GQ251" s="7"/>
      <c r="GR251" s="7"/>
      <c r="GS251" s="7"/>
      <c r="GT251" s="7"/>
      <c r="GU251" s="7"/>
      <c r="GV251" s="7"/>
      <c r="GW251" s="7"/>
      <c r="GX251" s="7"/>
      <c r="GY251" s="7"/>
    </row>
    <row r="252" spans="169:207" ht="13.8" hidden="1">
      <c r="FM252" s="33"/>
      <c r="FN252" s="34"/>
      <c r="FO252" s="33"/>
      <c r="FP252" s="33"/>
      <c r="FQ252" s="33"/>
      <c r="FR252" s="33"/>
      <c r="FS252" s="33"/>
      <c r="FT252" s="33"/>
      <c r="FU252" s="33"/>
      <c r="FV252" s="33"/>
      <c r="FW252" s="33"/>
      <c r="FX252" s="33"/>
      <c r="FY252" s="33"/>
      <c r="FZ252" s="33"/>
      <c r="GA252" s="33"/>
      <c r="GB252" s="33"/>
      <c r="GC252" s="33"/>
      <c r="GD252" s="33"/>
      <c r="GE252" s="33"/>
      <c r="GF252" s="33"/>
      <c r="GG252" s="7"/>
      <c r="GH252" s="7"/>
      <c r="GI252" s="7"/>
      <c r="GJ252" s="7"/>
      <c r="GK252" s="7"/>
      <c r="GL252" s="7"/>
      <c r="GM252" s="7"/>
      <c r="GN252" s="7"/>
      <c r="GO252" s="7"/>
      <c r="GP252" s="7"/>
      <c r="GQ252" s="7"/>
      <c r="GR252" s="7"/>
      <c r="GS252" s="7"/>
      <c r="GT252" s="7"/>
      <c r="GU252" s="7"/>
      <c r="GV252" s="7"/>
      <c r="GW252" s="7"/>
      <c r="GX252" s="7"/>
      <c r="GY252" s="7"/>
    </row>
    <row r="253" spans="169:207" ht="13.8" hidden="1">
      <c r="FM253" s="7"/>
      <c r="FN253" s="7"/>
      <c r="FO253" s="7"/>
      <c r="FP253" s="7"/>
      <c r="FQ253" s="7"/>
      <c r="FR253" s="7"/>
      <c r="FS253" s="7"/>
      <c r="FT253" s="7"/>
      <c r="FU253" s="7"/>
      <c r="FV253" s="7"/>
      <c r="FW253" s="7"/>
      <c r="FX253" s="7"/>
      <c r="FY253" s="7"/>
      <c r="FZ253" s="7"/>
      <c r="GA253" s="7"/>
      <c r="GB253" s="7"/>
      <c r="GC253" s="7"/>
      <c r="GD253" s="7"/>
      <c r="GE253" s="7"/>
      <c r="GF253" s="7"/>
      <c r="GG253" s="7"/>
      <c r="GH253" s="7"/>
      <c r="GI253" s="7"/>
      <c r="GJ253" s="7"/>
      <c r="GK253" s="7"/>
      <c r="GL253" s="7"/>
      <c r="GM253" s="7"/>
      <c r="GN253" s="7"/>
      <c r="GO253" s="7"/>
      <c r="GP253" s="7"/>
      <c r="GQ253" s="7"/>
      <c r="GR253" s="7"/>
      <c r="GS253" s="7"/>
      <c r="GT253" s="7"/>
      <c r="GU253" s="7"/>
      <c r="GV253" s="7"/>
      <c r="GW253" s="7"/>
      <c r="GX253" s="7"/>
      <c r="GY253" s="7"/>
    </row>
    <row r="254" spans="169:207" ht="13.8" hidden="1">
      <c r="FM254" s="33"/>
      <c r="FN254" s="34"/>
      <c r="FO254" s="33"/>
      <c r="FP254" s="33"/>
      <c r="FQ254" s="33"/>
      <c r="FR254" s="33"/>
      <c r="FS254" s="33"/>
      <c r="FT254" s="33"/>
      <c r="FU254" s="33"/>
      <c r="FV254" s="33"/>
      <c r="FW254" s="33"/>
      <c r="FX254" s="33"/>
      <c r="FY254" s="33"/>
      <c r="FZ254" s="33"/>
      <c r="GA254" s="33"/>
      <c r="GB254" s="33"/>
      <c r="GC254" s="33"/>
      <c r="GD254" s="33"/>
      <c r="GE254" s="33"/>
      <c r="GF254" s="33"/>
      <c r="GG254" s="7"/>
      <c r="GH254" s="7"/>
      <c r="GI254" s="7"/>
      <c r="GJ254" s="7"/>
      <c r="GK254" s="7"/>
      <c r="GL254" s="7"/>
      <c r="GM254" s="7"/>
      <c r="GN254" s="7"/>
      <c r="GO254" s="7"/>
      <c r="GP254" s="7"/>
      <c r="GQ254" s="7"/>
      <c r="GR254" s="7"/>
      <c r="GS254" s="7"/>
      <c r="GT254" s="7"/>
      <c r="GU254" s="7"/>
      <c r="GV254" s="7"/>
      <c r="GW254" s="7"/>
      <c r="GX254" s="7"/>
      <c r="GY254" s="7"/>
    </row>
    <row r="255" spans="169:207" ht="13.8">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row>
    <row r="256" spans="169:207" ht="13.8" hidden="1">
      <c r="FM256" s="33"/>
      <c r="FN256" s="34"/>
      <c r="FO256" s="33"/>
      <c r="FP256" s="33"/>
      <c r="FQ256" s="33"/>
      <c r="FR256" s="33"/>
      <c r="FS256" s="33"/>
      <c r="FT256" s="33"/>
      <c r="FU256" s="33"/>
      <c r="FV256" s="33"/>
      <c r="FW256" s="33"/>
      <c r="FX256" s="33"/>
      <c r="FY256" s="33"/>
      <c r="FZ256" s="33"/>
      <c r="GA256" s="33"/>
      <c r="GB256" s="33"/>
      <c r="GC256" s="33"/>
      <c r="GD256" s="33"/>
      <c r="GE256" s="33"/>
      <c r="GF256" s="33"/>
      <c r="GG256" s="7"/>
      <c r="GH256" s="7"/>
      <c r="GI256" s="7"/>
      <c r="GJ256" s="7"/>
      <c r="GK256" s="7"/>
      <c r="GL256" s="7"/>
      <c r="GM256" s="7"/>
      <c r="GN256" s="7"/>
      <c r="GO256" s="7"/>
      <c r="GP256" s="7"/>
      <c r="GQ256" s="7"/>
      <c r="GR256" s="7"/>
      <c r="GS256" s="7"/>
      <c r="GT256" s="7"/>
      <c r="GU256" s="7"/>
      <c r="GV256" s="7"/>
      <c r="GW256" s="7"/>
      <c r="GX256" s="7"/>
      <c r="GY256" s="7"/>
    </row>
    <row r="257" spans="169:207" ht="13.8">
      <c r="FM257" s="33"/>
      <c r="FN257" s="34"/>
      <c r="FO257" s="33"/>
      <c r="FP257" s="33"/>
      <c r="FQ257" s="33"/>
      <c r="FR257" s="33"/>
      <c r="FS257" s="33"/>
      <c r="FT257" s="33"/>
      <c r="FU257" s="33"/>
      <c r="FV257" s="33"/>
      <c r="FW257" s="33"/>
      <c r="FX257" s="33"/>
      <c r="FY257" s="33"/>
      <c r="FZ257" s="33"/>
      <c r="GA257" s="33"/>
      <c r="GB257" s="33"/>
      <c r="GC257" s="33"/>
      <c r="GD257" s="33"/>
      <c r="GE257" s="33"/>
      <c r="GF257" s="33"/>
      <c r="GG257" s="7"/>
      <c r="GH257" s="7"/>
      <c r="GI257" s="7"/>
      <c r="GJ257" s="7"/>
      <c r="GK257" s="7"/>
      <c r="GL257" s="7"/>
      <c r="GM257" s="7"/>
      <c r="GN257" s="7"/>
      <c r="GO257" s="7"/>
      <c r="GP257" s="7"/>
      <c r="GQ257" s="7"/>
      <c r="GR257" s="7"/>
      <c r="GS257" s="7"/>
      <c r="GT257" s="7"/>
      <c r="GU257" s="7"/>
      <c r="GV257" s="7"/>
      <c r="GW257" s="7"/>
      <c r="GX257" s="7"/>
      <c r="GY257" s="7"/>
    </row>
    <row r="258" spans="169:207" ht="13.8" hidden="1">
      <c r="FM258" s="33"/>
      <c r="FN258" s="34"/>
      <c r="FO258" s="33"/>
      <c r="FP258" s="33"/>
      <c r="FQ258" s="33"/>
      <c r="FR258" s="33"/>
      <c r="FS258" s="33"/>
      <c r="FT258" s="33"/>
      <c r="FU258" s="33"/>
      <c r="FV258" s="33"/>
      <c r="FW258" s="33"/>
      <c r="FX258" s="33"/>
      <c r="FY258" s="33"/>
      <c r="FZ258" s="33"/>
      <c r="GA258" s="33"/>
      <c r="GB258" s="33"/>
      <c r="GC258" s="33"/>
      <c r="GD258" s="33"/>
      <c r="GE258" s="33"/>
      <c r="GF258" s="33"/>
      <c r="GG258" s="7"/>
      <c r="GH258" s="7"/>
      <c r="GI258" s="7"/>
      <c r="GJ258" s="7"/>
      <c r="GK258" s="7"/>
      <c r="GL258" s="7"/>
      <c r="GM258" s="7"/>
      <c r="GN258" s="7"/>
      <c r="GO258" s="7"/>
      <c r="GP258" s="7"/>
      <c r="GQ258" s="7"/>
      <c r="GR258" s="7"/>
      <c r="GS258" s="7"/>
      <c r="GT258" s="7"/>
      <c r="GU258" s="7"/>
      <c r="GV258" s="7"/>
      <c r="GW258" s="7"/>
      <c r="GX258" s="7"/>
      <c r="GY258" s="7"/>
    </row>
    <row r="259" spans="169:207" ht="13.8">
      <c r="FM259" s="33"/>
      <c r="FN259" s="34"/>
      <c r="FO259" s="33"/>
      <c r="FP259" s="33"/>
      <c r="FQ259" s="33"/>
      <c r="FR259" s="33"/>
      <c r="FS259" s="33"/>
      <c r="FT259" s="33"/>
      <c r="FU259" s="33"/>
      <c r="FV259" s="33"/>
      <c r="FW259" s="33"/>
      <c r="FX259" s="33"/>
      <c r="FY259" s="33"/>
      <c r="FZ259" s="33"/>
      <c r="GA259" s="33"/>
      <c r="GB259" s="33"/>
      <c r="GC259" s="33"/>
      <c r="GD259" s="33"/>
      <c r="GE259" s="33"/>
      <c r="GF259" s="33"/>
      <c r="GG259" s="7"/>
      <c r="GH259" s="7"/>
      <c r="GI259" s="7"/>
      <c r="GJ259" s="7"/>
      <c r="GK259" s="7"/>
      <c r="GL259" s="7"/>
      <c r="GM259" s="7"/>
      <c r="GN259" s="7"/>
      <c r="GO259" s="7"/>
      <c r="GP259" s="7"/>
      <c r="GQ259" s="7"/>
      <c r="GR259" s="7"/>
      <c r="GS259" s="7"/>
      <c r="GT259" s="7"/>
      <c r="GU259" s="7"/>
      <c r="GV259" s="7"/>
      <c r="GW259" s="7"/>
      <c r="GX259" s="7"/>
      <c r="GY259" s="7"/>
    </row>
    <row r="260" spans="169:207" ht="13.8">
      <c r="FM260" s="33"/>
      <c r="FN260" s="34"/>
      <c r="FO260" s="33"/>
      <c r="FP260" s="33"/>
      <c r="FQ260" s="33"/>
      <c r="FR260" s="33"/>
      <c r="FS260" s="33"/>
      <c r="FT260" s="33"/>
      <c r="FU260" s="33"/>
      <c r="FV260" s="33"/>
      <c r="FW260" s="33"/>
      <c r="FX260" s="33"/>
      <c r="FY260" s="33"/>
      <c r="FZ260" s="33"/>
      <c r="GA260" s="33"/>
      <c r="GB260" s="33"/>
      <c r="GC260" s="33"/>
      <c r="GD260" s="33"/>
      <c r="GE260" s="33"/>
      <c r="GF260" s="33"/>
      <c r="GG260" s="7"/>
      <c r="GH260" s="7"/>
      <c r="GI260" s="7"/>
      <c r="GJ260" s="7"/>
      <c r="GK260" s="7"/>
      <c r="GL260" s="7"/>
      <c r="GM260" s="7"/>
      <c r="GN260" s="7"/>
      <c r="GO260" s="7"/>
      <c r="GP260" s="7"/>
      <c r="GQ260" s="7"/>
      <c r="GR260" s="7"/>
      <c r="GS260" s="7"/>
      <c r="GT260" s="7"/>
      <c r="GU260" s="7"/>
      <c r="GV260" s="7"/>
      <c r="GW260" s="7"/>
      <c r="GX260" s="7"/>
      <c r="GY260" s="7"/>
    </row>
    <row r="261" spans="169:207" ht="13.8" hidden="1">
      <c r="FM261" s="33"/>
      <c r="FN261" s="34"/>
      <c r="FO261" s="33"/>
      <c r="FP261" s="33"/>
      <c r="FQ261" s="33"/>
      <c r="FR261" s="33"/>
      <c r="FS261" s="33"/>
      <c r="FT261" s="33"/>
      <c r="FU261" s="33"/>
      <c r="FV261" s="33"/>
      <c r="FW261" s="33"/>
      <c r="FX261" s="33"/>
      <c r="FY261" s="33"/>
      <c r="FZ261" s="33"/>
      <c r="GA261" s="33"/>
      <c r="GB261" s="33"/>
      <c r="GC261" s="33"/>
      <c r="GD261" s="33"/>
      <c r="GE261" s="33"/>
      <c r="GF261" s="33"/>
      <c r="GG261" s="7"/>
      <c r="GH261" s="7"/>
      <c r="GI261" s="7"/>
      <c r="GJ261" s="7"/>
      <c r="GK261" s="7"/>
      <c r="GL261" s="7"/>
      <c r="GM261" s="7"/>
      <c r="GN261" s="7"/>
      <c r="GO261" s="7"/>
      <c r="GP261" s="7"/>
      <c r="GQ261" s="7"/>
      <c r="GR261" s="7"/>
      <c r="GS261" s="7"/>
      <c r="GT261" s="7"/>
      <c r="GU261" s="7"/>
      <c r="GV261" s="7"/>
      <c r="GW261" s="7"/>
      <c r="GX261" s="7"/>
      <c r="GY261" s="7"/>
    </row>
    <row r="262" spans="169:207" ht="13.8">
      <c r="FM262" s="33"/>
      <c r="FN262" s="34"/>
      <c r="FO262" s="33"/>
      <c r="FP262" s="33"/>
      <c r="FQ262" s="33"/>
      <c r="FR262" s="33"/>
      <c r="FS262" s="33"/>
      <c r="FT262" s="33"/>
      <c r="FU262" s="33"/>
      <c r="FV262" s="33"/>
      <c r="FW262" s="33"/>
      <c r="FX262" s="33"/>
      <c r="FY262" s="33"/>
      <c r="FZ262" s="33"/>
      <c r="GA262" s="33"/>
      <c r="GB262" s="33"/>
      <c r="GC262" s="33"/>
      <c r="GD262" s="33"/>
      <c r="GE262" s="33"/>
      <c r="GF262" s="33"/>
      <c r="GG262" s="7"/>
      <c r="GH262" s="7"/>
      <c r="GI262" s="7"/>
      <c r="GJ262" s="7"/>
      <c r="GK262" s="7"/>
      <c r="GL262" s="7"/>
      <c r="GM262" s="7"/>
      <c r="GN262" s="7"/>
      <c r="GO262" s="7"/>
      <c r="GP262" s="7"/>
      <c r="GQ262" s="7"/>
      <c r="GR262" s="7"/>
      <c r="GS262" s="7"/>
      <c r="GT262" s="7"/>
      <c r="GU262" s="7"/>
      <c r="GV262" s="7"/>
      <c r="GW262" s="7"/>
      <c r="GX262" s="7"/>
      <c r="GY262" s="7"/>
    </row>
    <row r="263" spans="169:207" ht="13.8" hidden="1">
      <c r="FM263" s="33"/>
      <c r="FN263" s="34"/>
      <c r="FO263" s="33"/>
      <c r="FP263" s="33"/>
      <c r="FQ263" s="33"/>
      <c r="FR263" s="33"/>
      <c r="FS263" s="33"/>
      <c r="FT263" s="33"/>
      <c r="FU263" s="33"/>
      <c r="FV263" s="33"/>
      <c r="FW263" s="33"/>
      <c r="FX263" s="33"/>
      <c r="FY263" s="33"/>
      <c r="FZ263" s="33"/>
      <c r="GA263" s="33"/>
      <c r="GB263" s="33"/>
      <c r="GC263" s="33"/>
      <c r="GD263" s="33"/>
      <c r="GE263" s="33"/>
      <c r="GF263" s="33"/>
      <c r="GG263" s="7"/>
      <c r="GH263" s="7"/>
      <c r="GI263" s="7"/>
      <c r="GJ263" s="7"/>
      <c r="GK263" s="7"/>
      <c r="GL263" s="7"/>
      <c r="GM263" s="7"/>
      <c r="GN263" s="7"/>
      <c r="GO263" s="7"/>
      <c r="GP263" s="7"/>
      <c r="GQ263" s="7"/>
      <c r="GR263" s="7"/>
      <c r="GS263" s="7"/>
      <c r="GT263" s="7"/>
      <c r="GU263" s="7"/>
      <c r="GV263" s="7"/>
      <c r="GW263" s="7"/>
      <c r="GX263" s="7"/>
      <c r="GY263" s="7"/>
    </row>
    <row r="264" spans="169:207" ht="13.8" hidden="1">
      <c r="FM264" s="33"/>
      <c r="FN264" s="34"/>
      <c r="FO264" s="33"/>
      <c r="FP264" s="33"/>
      <c r="FQ264" s="33"/>
      <c r="FR264" s="33"/>
      <c r="FS264" s="33"/>
      <c r="FT264" s="33"/>
      <c r="FU264" s="33"/>
      <c r="FV264" s="33"/>
      <c r="FW264" s="33"/>
      <c r="FX264" s="33"/>
      <c r="FY264" s="33"/>
      <c r="FZ264" s="33"/>
      <c r="GA264" s="33"/>
      <c r="GB264" s="33"/>
      <c r="GC264" s="33"/>
      <c r="GD264" s="33"/>
      <c r="GE264" s="33"/>
      <c r="GF264" s="33"/>
      <c r="GG264" s="7"/>
      <c r="GH264" s="7"/>
      <c r="GI264" s="7"/>
      <c r="GJ264" s="7"/>
      <c r="GK264" s="7"/>
      <c r="GL264" s="7"/>
      <c r="GM264" s="7"/>
      <c r="GN264" s="7"/>
      <c r="GO264" s="7"/>
      <c r="GP264" s="7"/>
      <c r="GQ264" s="7"/>
      <c r="GR264" s="7"/>
      <c r="GS264" s="7"/>
      <c r="GT264" s="7"/>
      <c r="GU264" s="7"/>
      <c r="GV264" s="7"/>
      <c r="GW264" s="7"/>
      <c r="GX264" s="7"/>
      <c r="GY264" s="7"/>
    </row>
    <row r="265" spans="169:207" ht="13.8">
      <c r="FM265" s="33"/>
      <c r="FN265" s="34"/>
      <c r="FO265" s="33"/>
      <c r="FP265" s="33"/>
      <c r="FQ265" s="33"/>
      <c r="FR265" s="33"/>
      <c r="FS265" s="33"/>
      <c r="FT265" s="33"/>
      <c r="FU265" s="33"/>
      <c r="FV265" s="33"/>
      <c r="FW265" s="33"/>
      <c r="FX265" s="33"/>
      <c r="FY265" s="33"/>
      <c r="FZ265" s="33"/>
      <c r="GA265" s="33"/>
      <c r="GB265" s="33"/>
      <c r="GC265" s="33"/>
      <c r="GD265" s="33"/>
      <c r="GE265" s="33"/>
      <c r="GF265" s="33"/>
      <c r="GG265" s="7"/>
      <c r="GH265" s="7"/>
      <c r="GI265" s="7"/>
      <c r="GJ265" s="7"/>
      <c r="GK265" s="7"/>
      <c r="GL265" s="7"/>
      <c r="GM265" s="7"/>
      <c r="GN265" s="7"/>
      <c r="GO265" s="7"/>
      <c r="GP265" s="7"/>
      <c r="GQ265" s="7"/>
      <c r="GR265" s="7"/>
      <c r="GS265" s="7"/>
      <c r="GT265" s="7"/>
      <c r="GU265" s="7"/>
      <c r="GV265" s="7"/>
      <c r="GW265" s="7"/>
      <c r="GX265" s="7"/>
      <c r="GY265" s="7"/>
    </row>
    <row r="266" spans="169:207" ht="13.8" hidden="1">
      <c r="FM266" s="33"/>
      <c r="FN266" s="34"/>
      <c r="FO266" s="33"/>
      <c r="FP266" s="33"/>
      <c r="FQ266" s="33"/>
      <c r="FR266" s="33"/>
      <c r="FS266" s="33"/>
      <c r="FT266" s="33"/>
      <c r="FU266" s="33"/>
      <c r="FV266" s="33"/>
      <c r="FW266" s="33"/>
      <c r="FX266" s="33"/>
      <c r="FY266" s="33"/>
      <c r="FZ266" s="33"/>
      <c r="GA266" s="33"/>
      <c r="GB266" s="33"/>
      <c r="GC266" s="33"/>
      <c r="GD266" s="33"/>
      <c r="GE266" s="33"/>
      <c r="GF266" s="33"/>
      <c r="GG266" s="7"/>
      <c r="GH266" s="7"/>
      <c r="GI266" s="7"/>
      <c r="GJ266" s="7"/>
      <c r="GK266" s="7"/>
      <c r="GL266" s="7"/>
      <c r="GM266" s="7"/>
      <c r="GN266" s="7"/>
      <c r="GO266" s="7"/>
      <c r="GP266" s="7"/>
      <c r="GQ266" s="7"/>
      <c r="GR266" s="7"/>
      <c r="GS266" s="7"/>
      <c r="GT266" s="7"/>
      <c r="GU266" s="7"/>
      <c r="GV266" s="7"/>
      <c r="GW266" s="7"/>
      <c r="GX266" s="7"/>
      <c r="GY266" s="7"/>
    </row>
    <row r="267" spans="169:207" ht="13.8">
      <c r="FM267" s="33"/>
      <c r="FN267" s="34"/>
      <c r="FO267" s="33"/>
      <c r="FP267" s="33"/>
      <c r="FQ267" s="33"/>
      <c r="FR267" s="33"/>
      <c r="FS267" s="33"/>
      <c r="FT267" s="33"/>
      <c r="FU267" s="33"/>
      <c r="FV267" s="33"/>
      <c r="FW267" s="33"/>
      <c r="FX267" s="33"/>
      <c r="FY267" s="33"/>
      <c r="FZ267" s="33"/>
      <c r="GA267" s="33"/>
      <c r="GB267" s="33"/>
      <c r="GC267" s="33"/>
      <c r="GD267" s="33"/>
      <c r="GE267" s="33"/>
      <c r="GF267" s="33"/>
      <c r="GG267" s="7"/>
      <c r="GH267" s="7"/>
      <c r="GI267" s="7"/>
      <c r="GJ267" s="7"/>
      <c r="GK267" s="7"/>
      <c r="GL267" s="7"/>
      <c r="GM267" s="7"/>
      <c r="GN267" s="7"/>
      <c r="GO267" s="7"/>
      <c r="GP267" s="7"/>
      <c r="GQ267" s="7"/>
      <c r="GR267" s="7"/>
      <c r="GS267" s="7"/>
      <c r="GT267" s="7"/>
      <c r="GU267" s="7"/>
      <c r="GV267" s="7"/>
      <c r="GW267" s="7"/>
      <c r="GX267" s="7"/>
      <c r="GY267" s="7"/>
    </row>
    <row r="268" spans="169:207" ht="13.8" hidden="1">
      <c r="FM268" s="33"/>
      <c r="FN268" s="34"/>
      <c r="FO268" s="33"/>
      <c r="FP268" s="33"/>
      <c r="FQ268" s="33"/>
      <c r="FR268" s="33"/>
      <c r="FS268" s="33"/>
      <c r="FT268" s="33"/>
      <c r="FU268" s="33"/>
      <c r="FV268" s="33"/>
      <c r="FW268" s="33"/>
      <c r="FX268" s="33"/>
      <c r="FY268" s="33"/>
      <c r="FZ268" s="33"/>
      <c r="GA268" s="33"/>
      <c r="GB268" s="33"/>
      <c r="GC268" s="33"/>
      <c r="GD268" s="33"/>
      <c r="GE268" s="33"/>
      <c r="GF268" s="33"/>
      <c r="GG268" s="7"/>
      <c r="GH268" s="7"/>
      <c r="GI268" s="7"/>
      <c r="GJ268" s="7"/>
      <c r="GK268" s="7"/>
      <c r="GL268" s="7"/>
      <c r="GM268" s="7"/>
      <c r="GN268" s="7"/>
      <c r="GO268" s="7"/>
      <c r="GP268" s="7"/>
      <c r="GQ268" s="7"/>
      <c r="GR268" s="7"/>
      <c r="GS268" s="7"/>
      <c r="GT268" s="7"/>
      <c r="GU268" s="7"/>
      <c r="GV268" s="7"/>
      <c r="GW268" s="7"/>
      <c r="GX268" s="7"/>
      <c r="GY268" s="7"/>
    </row>
    <row r="269" spans="169:207" ht="13.8" hidden="1">
      <c r="FM269" s="33"/>
      <c r="FN269" s="34"/>
      <c r="FO269" s="33"/>
      <c r="FP269" s="33"/>
      <c r="FQ269" s="33"/>
      <c r="FR269" s="33"/>
      <c r="FS269" s="33"/>
      <c r="FT269" s="33"/>
      <c r="FU269" s="33"/>
      <c r="FV269" s="33"/>
      <c r="FW269" s="33"/>
      <c r="FX269" s="33"/>
      <c r="FY269" s="33"/>
      <c r="FZ269" s="33"/>
      <c r="GA269" s="33"/>
      <c r="GB269" s="33"/>
      <c r="GC269" s="33"/>
      <c r="GD269" s="33"/>
      <c r="GE269" s="33"/>
      <c r="GF269" s="33"/>
      <c r="GG269" s="7"/>
      <c r="GH269" s="7"/>
      <c r="GI269" s="7"/>
      <c r="GJ269" s="7"/>
      <c r="GK269" s="7"/>
      <c r="GL269" s="7"/>
      <c r="GM269" s="7"/>
      <c r="GN269" s="7"/>
      <c r="GO269" s="7"/>
      <c r="GP269" s="7"/>
      <c r="GQ269" s="7"/>
      <c r="GR269" s="7"/>
      <c r="GS269" s="7"/>
      <c r="GT269" s="7"/>
      <c r="GU269" s="7"/>
      <c r="GV269" s="7"/>
      <c r="GW269" s="7"/>
      <c r="GX269" s="7"/>
      <c r="GY269" s="7"/>
    </row>
    <row r="270" spans="169:207" ht="13.8" hidden="1">
      <c r="FM270" s="33"/>
      <c r="FN270" s="34"/>
      <c r="FO270" s="33"/>
      <c r="FP270" s="33"/>
      <c r="FQ270" s="33"/>
      <c r="FR270" s="33"/>
      <c r="FS270" s="33"/>
      <c r="FT270" s="33"/>
      <c r="FU270" s="33"/>
      <c r="FV270" s="33"/>
      <c r="FW270" s="33"/>
      <c r="FX270" s="33"/>
      <c r="FY270" s="33"/>
      <c r="FZ270" s="33"/>
      <c r="GA270" s="33"/>
      <c r="GB270" s="33"/>
      <c r="GC270" s="33"/>
      <c r="GD270" s="33"/>
      <c r="GE270" s="33"/>
      <c r="GF270" s="33"/>
      <c r="GG270" s="7"/>
      <c r="GH270" s="7"/>
      <c r="GI270" s="7"/>
      <c r="GJ270" s="7"/>
      <c r="GK270" s="7"/>
      <c r="GL270" s="7"/>
      <c r="GM270" s="7"/>
      <c r="GN270" s="7"/>
      <c r="GO270" s="7"/>
      <c r="GP270" s="7"/>
      <c r="GQ270" s="7"/>
      <c r="GR270" s="7"/>
      <c r="GS270" s="7"/>
      <c r="GT270" s="7"/>
      <c r="GU270" s="7"/>
      <c r="GV270" s="7"/>
      <c r="GW270" s="7"/>
      <c r="GX270" s="7"/>
      <c r="GY270" s="7"/>
    </row>
    <row r="271" spans="169:207" ht="13.8" hidden="1">
      <c r="FM271" s="33"/>
      <c r="FN271" s="34"/>
      <c r="FO271" s="33"/>
      <c r="FP271" s="33"/>
      <c r="FQ271" s="33"/>
      <c r="FR271" s="33"/>
      <c r="FS271" s="33"/>
      <c r="FT271" s="33"/>
      <c r="FU271" s="33"/>
      <c r="FV271" s="33"/>
      <c r="FW271" s="33"/>
      <c r="FX271" s="33"/>
      <c r="FY271" s="33"/>
      <c r="FZ271" s="33"/>
      <c r="GA271" s="33"/>
      <c r="GB271" s="33"/>
      <c r="GC271" s="33"/>
      <c r="GD271" s="33"/>
      <c r="GE271" s="33"/>
      <c r="GF271" s="33"/>
      <c r="GG271" s="7"/>
      <c r="GH271" s="7"/>
      <c r="GI271" s="7"/>
      <c r="GJ271" s="7"/>
      <c r="GK271" s="7"/>
      <c r="GL271" s="7"/>
      <c r="GM271" s="7"/>
      <c r="GN271" s="7"/>
      <c r="GO271" s="7"/>
      <c r="GP271" s="7"/>
      <c r="GQ271" s="7"/>
      <c r="GR271" s="7"/>
      <c r="GS271" s="7"/>
      <c r="GT271" s="7"/>
      <c r="GU271" s="7"/>
      <c r="GV271" s="7"/>
      <c r="GW271" s="7"/>
      <c r="GX271" s="7"/>
      <c r="GY271" s="7"/>
    </row>
    <row r="272" spans="169:207" ht="13.8">
      <c r="FM272" s="33"/>
      <c r="FN272" s="34"/>
      <c r="FO272" s="33"/>
      <c r="FP272" s="33"/>
      <c r="FQ272" s="33"/>
      <c r="FR272" s="33"/>
      <c r="FS272" s="33"/>
      <c r="FT272" s="33"/>
      <c r="FU272" s="33"/>
      <c r="FV272" s="33"/>
      <c r="FW272" s="33"/>
      <c r="FX272" s="33"/>
      <c r="FY272" s="33"/>
      <c r="FZ272" s="33"/>
      <c r="GA272" s="33"/>
      <c r="GB272" s="33"/>
      <c r="GC272" s="33"/>
      <c r="GD272" s="33"/>
      <c r="GE272" s="33"/>
      <c r="GF272" s="33"/>
      <c r="GG272" s="7"/>
      <c r="GH272" s="7"/>
      <c r="GI272" s="7"/>
      <c r="GJ272" s="7"/>
      <c r="GK272" s="7"/>
      <c r="GL272" s="7"/>
      <c r="GM272" s="7"/>
      <c r="GN272" s="7"/>
      <c r="GO272" s="7"/>
      <c r="GP272" s="7"/>
      <c r="GQ272" s="7"/>
      <c r="GR272" s="7"/>
      <c r="GS272" s="7"/>
      <c r="GT272" s="7"/>
      <c r="GU272" s="7"/>
      <c r="GV272" s="7"/>
      <c r="GW272" s="7"/>
      <c r="GX272" s="7"/>
      <c r="GY272" s="7"/>
    </row>
    <row r="273" spans="169:207" ht="13.8" hidden="1">
      <c r="FM273" s="7"/>
      <c r="FN273" s="7"/>
      <c r="FO273" s="7"/>
      <c r="FP273" s="7"/>
      <c r="FQ273" s="7"/>
      <c r="FR273" s="7"/>
      <c r="FS273" s="7"/>
      <c r="FT273" s="7"/>
      <c r="FU273" s="33"/>
      <c r="FV273" s="7"/>
      <c r="FW273" s="7"/>
      <c r="FX273" s="7"/>
      <c r="FY273" s="7"/>
      <c r="FZ273" s="7"/>
      <c r="GA273" s="7"/>
      <c r="GB273" s="7"/>
      <c r="GC273" s="38"/>
      <c r="GD273" s="7"/>
      <c r="GE273" s="7"/>
      <c r="GF273" s="7"/>
      <c r="GG273" s="7"/>
      <c r="GH273" s="7"/>
      <c r="GI273" s="7"/>
      <c r="GJ273" s="7"/>
      <c r="GK273" s="7"/>
      <c r="GL273" s="7"/>
      <c r="GM273" s="7"/>
      <c r="GN273" s="7"/>
      <c r="GO273" s="7"/>
      <c r="GP273" s="7"/>
      <c r="GQ273" s="7"/>
      <c r="GR273" s="7"/>
      <c r="GS273" s="7"/>
      <c r="GT273" s="7"/>
      <c r="GU273" s="7"/>
      <c r="GV273" s="7"/>
      <c r="GW273" s="7"/>
      <c r="GX273" s="7"/>
      <c r="GY273" s="7"/>
    </row>
    <row r="274" spans="169:207" ht="13.8">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row>
    <row r="275" spans="169:207" ht="13.8" hidden="1">
      <c r="FM275" s="33"/>
      <c r="FN275" s="34"/>
      <c r="FO275" s="33"/>
      <c r="FP275" s="33"/>
      <c r="FQ275" s="33"/>
      <c r="FR275" s="33"/>
      <c r="FS275" s="33"/>
      <c r="FT275" s="33"/>
      <c r="FU275" s="33"/>
      <c r="FV275" s="33"/>
      <c r="FW275" s="33"/>
      <c r="FX275" s="33"/>
      <c r="FY275" s="33"/>
      <c r="FZ275" s="33"/>
      <c r="GA275" s="33"/>
      <c r="GB275" s="33"/>
      <c r="GC275" s="33"/>
      <c r="GD275" s="33"/>
      <c r="GE275" s="33"/>
      <c r="GF275" s="33"/>
      <c r="GG275" s="7"/>
      <c r="GH275" s="7"/>
      <c r="GI275" s="7"/>
      <c r="GJ275" s="7"/>
      <c r="GK275" s="7"/>
      <c r="GL275" s="7"/>
      <c r="GM275" s="7"/>
      <c r="GN275" s="7"/>
      <c r="GO275" s="7"/>
      <c r="GP275" s="7"/>
      <c r="GQ275" s="7"/>
      <c r="GR275" s="7"/>
      <c r="GS275" s="7"/>
      <c r="GT275" s="7"/>
      <c r="GU275" s="7"/>
      <c r="GV275" s="7"/>
      <c r="GW275" s="7"/>
      <c r="GX275" s="7"/>
      <c r="GY275" s="7"/>
    </row>
    <row r="276" spans="169:207" ht="13.8" hidden="1">
      <c r="FM276" s="33"/>
      <c r="FN276" s="34"/>
      <c r="FO276" s="33"/>
      <c r="FP276" s="33"/>
      <c r="FQ276" s="33"/>
      <c r="FR276" s="33"/>
      <c r="FS276" s="33"/>
      <c r="FT276" s="33"/>
      <c r="FU276" s="33"/>
      <c r="FV276" s="33"/>
      <c r="FW276" s="33"/>
      <c r="FX276" s="33"/>
      <c r="FY276" s="33"/>
      <c r="FZ276" s="33"/>
      <c r="GA276" s="33"/>
      <c r="GB276" s="33"/>
      <c r="GC276" s="33"/>
      <c r="GD276" s="33"/>
      <c r="GE276" s="33"/>
      <c r="GF276" s="33"/>
      <c r="GG276" s="7"/>
      <c r="GH276" s="7"/>
      <c r="GI276" s="7"/>
      <c r="GJ276" s="7"/>
      <c r="GK276" s="7"/>
      <c r="GL276" s="7"/>
      <c r="GM276" s="7"/>
      <c r="GN276" s="7"/>
      <c r="GO276" s="7"/>
      <c r="GP276" s="7"/>
      <c r="GQ276" s="7"/>
      <c r="GR276" s="7"/>
      <c r="GS276" s="7"/>
      <c r="GT276" s="7"/>
      <c r="GU276" s="7"/>
      <c r="GV276" s="7"/>
      <c r="GW276" s="7"/>
      <c r="GX276" s="7"/>
      <c r="GY276" s="7"/>
    </row>
    <row r="277" spans="169:207" ht="13.8">
      <c r="FM277" s="33"/>
      <c r="FN277" s="34"/>
      <c r="FO277" s="33"/>
      <c r="FP277" s="33"/>
      <c r="FQ277" s="33"/>
      <c r="FR277" s="33"/>
      <c r="FS277" s="33"/>
      <c r="FT277" s="33"/>
      <c r="FU277" s="33"/>
      <c r="FV277" s="33"/>
      <c r="FW277" s="33"/>
      <c r="FX277" s="33"/>
      <c r="FY277" s="33"/>
      <c r="FZ277" s="33"/>
      <c r="GA277" s="33"/>
      <c r="GB277" s="33"/>
      <c r="GC277" s="33"/>
      <c r="GD277" s="33"/>
      <c r="GE277" s="33"/>
      <c r="GF277" s="33"/>
      <c r="GG277" s="7"/>
      <c r="GH277" s="7"/>
      <c r="GI277" s="7"/>
      <c r="GJ277" s="7"/>
      <c r="GK277" s="7"/>
      <c r="GL277" s="7"/>
      <c r="GM277" s="7"/>
      <c r="GN277" s="7"/>
      <c r="GO277" s="7"/>
      <c r="GP277" s="7"/>
      <c r="GQ277" s="7"/>
      <c r="GR277" s="7"/>
      <c r="GS277" s="7"/>
      <c r="GT277" s="7"/>
      <c r="GU277" s="7"/>
      <c r="GV277" s="7"/>
      <c r="GW277" s="7"/>
      <c r="GX277" s="7"/>
      <c r="GY277" s="7"/>
    </row>
    <row r="278" spans="169:207" ht="13.8" hidden="1">
      <c r="FM278" s="33"/>
      <c r="FN278" s="34"/>
      <c r="FO278" s="33"/>
      <c r="FP278" s="33"/>
      <c r="FQ278" s="33"/>
      <c r="FR278" s="33"/>
      <c r="FS278" s="33"/>
      <c r="FT278" s="33"/>
      <c r="FU278" s="33"/>
      <c r="FV278" s="33"/>
      <c r="FW278" s="33"/>
      <c r="FX278" s="33"/>
      <c r="FY278" s="33"/>
      <c r="FZ278" s="33"/>
      <c r="GA278" s="33"/>
      <c r="GB278" s="33"/>
      <c r="GC278" s="33"/>
      <c r="GD278" s="33"/>
      <c r="GE278" s="33"/>
      <c r="GF278" s="33"/>
      <c r="GG278" s="7"/>
      <c r="GH278" s="7"/>
      <c r="GI278" s="7"/>
      <c r="GJ278" s="7"/>
      <c r="GK278" s="7"/>
      <c r="GL278" s="7"/>
      <c r="GM278" s="7"/>
      <c r="GN278" s="7"/>
      <c r="GO278" s="7"/>
      <c r="GP278" s="7"/>
      <c r="GQ278" s="7"/>
      <c r="GR278" s="7"/>
      <c r="GS278" s="7"/>
      <c r="GT278" s="7"/>
      <c r="GU278" s="7"/>
      <c r="GV278" s="7"/>
      <c r="GW278" s="7"/>
      <c r="GX278" s="7"/>
      <c r="GY278" s="7"/>
    </row>
    <row r="279" spans="169:207" ht="13.8" hidden="1">
      <c r="FM279" s="33"/>
      <c r="FN279" s="34"/>
      <c r="FO279" s="33"/>
      <c r="FP279" s="33"/>
      <c r="FQ279" s="33"/>
      <c r="FR279" s="33"/>
      <c r="FS279" s="33"/>
      <c r="FT279" s="33"/>
      <c r="FU279" s="33"/>
      <c r="FV279" s="33"/>
      <c r="FW279" s="33"/>
      <c r="FX279" s="33"/>
      <c r="FY279" s="33"/>
      <c r="FZ279" s="33"/>
      <c r="GA279" s="33"/>
      <c r="GB279" s="33"/>
      <c r="GC279" s="33"/>
      <c r="GD279" s="33"/>
      <c r="GE279" s="33"/>
      <c r="GF279" s="33"/>
      <c r="GG279" s="7"/>
      <c r="GH279" s="7"/>
      <c r="GI279" s="7"/>
      <c r="GJ279" s="7"/>
      <c r="GK279" s="7"/>
      <c r="GL279" s="7"/>
      <c r="GM279" s="7"/>
      <c r="GN279" s="7"/>
      <c r="GO279" s="7"/>
      <c r="GP279" s="7"/>
      <c r="GQ279" s="7"/>
      <c r="GR279" s="7"/>
      <c r="GS279" s="7"/>
      <c r="GT279" s="7"/>
      <c r="GU279" s="7"/>
      <c r="GV279" s="7"/>
      <c r="GW279" s="7"/>
      <c r="GX279" s="7"/>
      <c r="GY279" s="7"/>
    </row>
    <row r="280" spans="169:207" ht="13.8">
      <c r="FM280" s="33"/>
      <c r="FN280" s="34"/>
      <c r="FO280" s="33"/>
      <c r="FP280" s="33"/>
      <c r="FQ280" s="33"/>
      <c r="FR280" s="33"/>
      <c r="FS280" s="33"/>
      <c r="FT280" s="33"/>
      <c r="FU280" s="33"/>
      <c r="FV280" s="33"/>
      <c r="FW280" s="33"/>
      <c r="FX280" s="33"/>
      <c r="FY280" s="33"/>
      <c r="FZ280" s="33"/>
      <c r="GA280" s="33"/>
      <c r="GB280" s="33"/>
      <c r="GC280" s="33"/>
      <c r="GD280" s="33"/>
      <c r="GE280" s="33"/>
      <c r="GF280" s="33"/>
      <c r="GG280" s="7"/>
      <c r="GH280" s="7"/>
      <c r="GI280" s="7"/>
      <c r="GJ280" s="7"/>
      <c r="GK280" s="7"/>
      <c r="GL280" s="7"/>
      <c r="GM280" s="7"/>
      <c r="GN280" s="7"/>
      <c r="GO280" s="7"/>
      <c r="GP280" s="7"/>
      <c r="GQ280" s="7"/>
      <c r="GR280" s="7"/>
      <c r="GS280" s="7"/>
      <c r="GT280" s="7"/>
      <c r="GU280" s="7"/>
      <c r="GV280" s="7"/>
      <c r="GW280" s="7"/>
      <c r="GX280" s="7"/>
      <c r="GY280" s="7"/>
    </row>
    <row r="281" spans="169:207" ht="13.8">
      <c r="FM281" s="33"/>
      <c r="FN281" s="34"/>
      <c r="FO281" s="33"/>
      <c r="FP281" s="33"/>
      <c r="FQ281" s="33"/>
      <c r="FR281" s="33"/>
      <c r="FS281" s="33"/>
      <c r="FT281" s="33"/>
      <c r="FU281" s="33"/>
      <c r="FV281" s="33"/>
      <c r="FW281" s="33"/>
      <c r="FX281" s="33"/>
      <c r="FY281" s="33"/>
      <c r="FZ281" s="33"/>
      <c r="GA281" s="33"/>
      <c r="GB281" s="33"/>
      <c r="GC281" s="33"/>
      <c r="GD281" s="33"/>
      <c r="GE281" s="33"/>
      <c r="GF281" s="33"/>
      <c r="GG281" s="7"/>
      <c r="GH281" s="7"/>
      <c r="GI281" s="7"/>
      <c r="GJ281" s="7"/>
      <c r="GK281" s="7"/>
      <c r="GL281" s="7"/>
      <c r="GM281" s="7"/>
      <c r="GN281" s="7"/>
      <c r="GO281" s="7"/>
      <c r="GP281" s="7"/>
      <c r="GQ281" s="7"/>
      <c r="GR281" s="7"/>
      <c r="GS281" s="7"/>
      <c r="GT281" s="7"/>
      <c r="GU281" s="7"/>
      <c r="GV281" s="7"/>
      <c r="GW281" s="7"/>
      <c r="GX281" s="7"/>
      <c r="GY281" s="7"/>
    </row>
    <row r="282" spans="169:207" ht="13.8">
      <c r="FM282" s="33"/>
      <c r="FN282" s="34"/>
      <c r="FO282" s="33"/>
      <c r="FP282" s="33"/>
      <c r="FQ282" s="33"/>
      <c r="FR282" s="33"/>
      <c r="FS282" s="33"/>
      <c r="FT282" s="33"/>
      <c r="FU282" s="33"/>
      <c r="FV282" s="33"/>
      <c r="FW282" s="33"/>
      <c r="FX282" s="33"/>
      <c r="FY282" s="33"/>
      <c r="FZ282" s="33"/>
      <c r="GA282" s="33"/>
      <c r="GB282" s="33"/>
      <c r="GC282" s="33"/>
      <c r="GD282" s="33"/>
      <c r="GE282" s="33"/>
      <c r="GF282" s="33"/>
      <c r="GG282" s="7"/>
      <c r="GH282" s="7"/>
      <c r="GI282" s="7"/>
      <c r="GJ282" s="7"/>
      <c r="GK282" s="7"/>
      <c r="GL282" s="7"/>
      <c r="GM282" s="7"/>
      <c r="GN282" s="7"/>
      <c r="GO282" s="7"/>
      <c r="GP282" s="7"/>
      <c r="GQ282" s="7"/>
      <c r="GR282" s="7"/>
      <c r="GS282" s="7"/>
      <c r="GT282" s="7"/>
      <c r="GU282" s="7"/>
      <c r="GV282" s="7"/>
      <c r="GW282" s="7"/>
      <c r="GX282" s="7"/>
      <c r="GY282" s="7"/>
    </row>
    <row r="283" spans="169:207" ht="13.8">
      <c r="FM283" s="7"/>
      <c r="FN283" s="7"/>
      <c r="FO283" s="7"/>
      <c r="FP283" s="7"/>
      <c r="FQ283" s="7"/>
      <c r="FR283" s="7"/>
      <c r="FS283" s="7"/>
      <c r="FT283" s="7"/>
      <c r="FU283" s="7"/>
      <c r="FV283" s="7"/>
      <c r="FW283" s="7"/>
      <c r="FX283" s="7"/>
      <c r="FY283" s="7"/>
      <c r="FZ283" s="7"/>
      <c r="GA283" s="7"/>
      <c r="GB283" s="7"/>
      <c r="GC283" s="7"/>
      <c r="GD283" s="7"/>
      <c r="GE283" s="7"/>
      <c r="GF283" s="7"/>
      <c r="GG283" s="7"/>
      <c r="GH283" s="7"/>
      <c r="GI283" s="7"/>
      <c r="GJ283" s="7"/>
      <c r="GK283" s="7"/>
      <c r="GL283" s="7"/>
      <c r="GM283" s="7"/>
      <c r="GN283" s="7"/>
      <c r="GO283" s="7"/>
      <c r="GP283" s="7"/>
      <c r="GQ283" s="7"/>
      <c r="GR283" s="7"/>
      <c r="GS283" s="7"/>
      <c r="GT283" s="7"/>
      <c r="GU283" s="7"/>
      <c r="GV283" s="7"/>
      <c r="GW283" s="7"/>
      <c r="GX283" s="7"/>
      <c r="GY283" s="7"/>
    </row>
    <row r="284" spans="169:207" ht="13.8" hidden="1">
      <c r="FM284" s="33"/>
      <c r="FN284" s="34"/>
      <c r="FO284" s="33"/>
      <c r="FP284" s="33"/>
      <c r="FQ284" s="33"/>
      <c r="FR284" s="33"/>
      <c r="FS284" s="33"/>
      <c r="FT284" s="33"/>
      <c r="FU284" s="33"/>
      <c r="FV284" s="33"/>
      <c r="FW284" s="33"/>
      <c r="FX284" s="33"/>
      <c r="FY284" s="33"/>
      <c r="FZ284" s="33"/>
      <c r="GA284" s="33"/>
      <c r="GB284" s="33"/>
      <c r="GC284" s="33"/>
      <c r="GD284" s="33"/>
      <c r="GE284" s="33"/>
      <c r="GF284" s="33"/>
      <c r="GG284" s="7"/>
      <c r="GH284" s="7"/>
      <c r="GI284" s="7"/>
      <c r="GJ284" s="7"/>
      <c r="GK284" s="7"/>
      <c r="GL284" s="7"/>
      <c r="GM284" s="7"/>
      <c r="GN284" s="7"/>
      <c r="GO284" s="7"/>
      <c r="GP284" s="7"/>
      <c r="GQ284" s="7"/>
      <c r="GR284" s="7"/>
      <c r="GS284" s="7"/>
      <c r="GT284" s="7"/>
      <c r="GU284" s="7"/>
      <c r="GV284" s="7"/>
      <c r="GW284" s="7"/>
      <c r="GX284" s="7"/>
      <c r="GY284" s="7"/>
    </row>
    <row r="285" spans="169:207" ht="13.8" hidden="1">
      <c r="FM285" s="7"/>
      <c r="FN285" s="7"/>
      <c r="FO285" s="7"/>
      <c r="FP285" s="7"/>
      <c r="FQ285" s="7"/>
      <c r="FR285" s="7"/>
      <c r="FS285" s="7"/>
      <c r="FT285" s="7"/>
      <c r="FU285" s="7"/>
      <c r="FV285" s="7"/>
      <c r="FW285" s="7"/>
      <c r="FX285" s="7"/>
      <c r="FY285" s="7"/>
      <c r="FZ285" s="7"/>
      <c r="GA285" s="7"/>
      <c r="GB285" s="7"/>
      <c r="GC285" s="7"/>
      <c r="GD285" s="7"/>
      <c r="GE285" s="7"/>
      <c r="GF285" s="7"/>
      <c r="GG285" s="7"/>
      <c r="GH285" s="7"/>
      <c r="GI285" s="7"/>
      <c r="GJ285" s="7"/>
      <c r="GK285" s="7"/>
      <c r="GL285" s="7"/>
      <c r="GM285" s="7"/>
      <c r="GN285" s="7"/>
      <c r="GO285" s="7"/>
      <c r="GP285" s="7"/>
      <c r="GQ285" s="7"/>
      <c r="GR285" s="7"/>
      <c r="GS285" s="7"/>
      <c r="GT285" s="7"/>
      <c r="GU285" s="7"/>
      <c r="GV285" s="7"/>
      <c r="GW285" s="7"/>
      <c r="GX285" s="7"/>
      <c r="GY285" s="7"/>
    </row>
    <row r="286" spans="169:207" ht="13.8" hidden="1">
      <c r="FM286" s="33"/>
      <c r="FN286" s="34"/>
      <c r="FO286" s="33"/>
      <c r="FP286" s="33"/>
      <c r="FQ286" s="33"/>
      <c r="FR286" s="33"/>
      <c r="FS286" s="33"/>
      <c r="FT286" s="33"/>
      <c r="FU286" s="33"/>
      <c r="FV286" s="33"/>
      <c r="FW286" s="33"/>
      <c r="FX286" s="33"/>
      <c r="FY286" s="33"/>
      <c r="FZ286" s="33"/>
      <c r="GA286" s="33"/>
      <c r="GB286" s="33"/>
      <c r="GC286" s="33"/>
      <c r="GD286" s="33"/>
      <c r="GE286" s="33"/>
      <c r="GF286" s="33"/>
      <c r="GG286" s="7"/>
      <c r="GH286" s="7"/>
      <c r="GI286" s="7"/>
      <c r="GJ286" s="7"/>
      <c r="GK286" s="7"/>
      <c r="GL286" s="7"/>
      <c r="GM286" s="7"/>
      <c r="GN286" s="7"/>
      <c r="GO286" s="7"/>
      <c r="GP286" s="7"/>
      <c r="GQ286" s="7"/>
      <c r="GR286" s="7"/>
      <c r="GS286" s="7"/>
      <c r="GT286" s="7"/>
      <c r="GU286" s="7"/>
      <c r="GV286" s="7"/>
      <c r="GW286" s="7"/>
      <c r="GX286" s="7"/>
      <c r="GY286" s="7"/>
    </row>
    <row r="287" spans="169:207" ht="13.8" hidden="1">
      <c r="FM287" s="33"/>
      <c r="FN287" s="34"/>
      <c r="FO287" s="33"/>
      <c r="FP287" s="33"/>
      <c r="FQ287" s="33"/>
      <c r="FR287" s="33"/>
      <c r="FS287" s="33"/>
      <c r="FT287" s="33"/>
      <c r="FU287" s="33"/>
      <c r="FV287" s="33"/>
      <c r="FW287" s="33"/>
      <c r="FX287" s="33"/>
      <c r="FY287" s="33"/>
      <c r="FZ287" s="33"/>
      <c r="GA287" s="33"/>
      <c r="GB287" s="33"/>
      <c r="GC287" s="33"/>
      <c r="GD287" s="33"/>
      <c r="GE287" s="33"/>
      <c r="GF287" s="33"/>
      <c r="GG287" s="7"/>
      <c r="GH287" s="7"/>
      <c r="GI287" s="7"/>
      <c r="GJ287" s="7"/>
      <c r="GK287" s="7"/>
      <c r="GL287" s="7"/>
      <c r="GM287" s="7"/>
      <c r="GN287" s="7"/>
      <c r="GO287" s="7"/>
      <c r="GP287" s="7"/>
      <c r="GQ287" s="7"/>
      <c r="GR287" s="7"/>
      <c r="GS287" s="7"/>
      <c r="GT287" s="7"/>
      <c r="GU287" s="7"/>
      <c r="GV287" s="7"/>
      <c r="GW287" s="7"/>
      <c r="GX287" s="7"/>
      <c r="GY287" s="7"/>
    </row>
    <row r="288" spans="169:207" ht="13.8" hidden="1">
      <c r="FM288" s="33"/>
      <c r="FN288" s="34"/>
      <c r="FO288" s="33"/>
      <c r="FP288" s="33"/>
      <c r="FQ288" s="33"/>
      <c r="FR288" s="33"/>
      <c r="FS288" s="33"/>
      <c r="FT288" s="33"/>
      <c r="FU288" s="33"/>
      <c r="FV288" s="33"/>
      <c r="FW288" s="33"/>
      <c r="FX288" s="33"/>
      <c r="FY288" s="33"/>
      <c r="FZ288" s="33"/>
      <c r="GA288" s="33"/>
      <c r="GB288" s="33"/>
      <c r="GC288" s="33"/>
      <c r="GD288" s="33"/>
      <c r="GE288" s="33"/>
      <c r="GF288" s="33"/>
      <c r="GG288" s="7"/>
      <c r="GH288" s="7"/>
      <c r="GI288" s="7"/>
      <c r="GJ288" s="7"/>
      <c r="GK288" s="7"/>
      <c r="GL288" s="7"/>
      <c r="GM288" s="7"/>
      <c r="GN288" s="7"/>
      <c r="GO288" s="7"/>
      <c r="GP288" s="7"/>
      <c r="GQ288" s="7"/>
      <c r="GR288" s="7"/>
      <c r="GS288" s="7"/>
      <c r="GT288" s="7"/>
      <c r="GU288" s="7"/>
      <c r="GV288" s="7"/>
      <c r="GW288" s="7"/>
      <c r="GX288" s="7"/>
      <c r="GY288" s="7"/>
    </row>
    <row r="289" spans="169:207" ht="13.8">
      <c r="FM289" s="7"/>
      <c r="FN289" s="7"/>
      <c r="FO289" s="7"/>
      <c r="FP289" s="7"/>
      <c r="FQ289" s="7"/>
      <c r="FR289" s="7"/>
      <c r="FS289" s="7"/>
      <c r="FT289" s="7"/>
      <c r="FU289" s="33"/>
      <c r="FV289" s="7"/>
      <c r="FW289" s="7"/>
      <c r="FX289" s="7"/>
      <c r="FY289" s="7"/>
      <c r="FZ289" s="7"/>
      <c r="GA289" s="7"/>
      <c r="GB289" s="7"/>
      <c r="GC289" s="38"/>
      <c r="GD289" s="7"/>
      <c r="GE289" s="7"/>
      <c r="GF289" s="7"/>
      <c r="GG289" s="7"/>
      <c r="GH289" s="7"/>
      <c r="GI289" s="7"/>
      <c r="GJ289" s="7"/>
      <c r="GK289" s="7"/>
      <c r="GL289" s="7"/>
      <c r="GM289" s="7"/>
      <c r="GN289" s="7"/>
      <c r="GO289" s="7"/>
      <c r="GP289" s="7"/>
      <c r="GQ289" s="7"/>
      <c r="GR289" s="7"/>
      <c r="GS289" s="7"/>
      <c r="GT289" s="7"/>
      <c r="GU289" s="7"/>
      <c r="GV289" s="7"/>
      <c r="GW289" s="7"/>
      <c r="GX289" s="7"/>
      <c r="GY289" s="7"/>
    </row>
    <row r="290" spans="169:207" ht="13.8" hidden="1">
      <c r="FM290" s="33"/>
      <c r="FN290" s="34"/>
      <c r="FO290" s="33"/>
      <c r="FP290" s="33"/>
      <c r="FQ290" s="33"/>
      <c r="FR290" s="33"/>
      <c r="FS290" s="33"/>
      <c r="FT290" s="33"/>
      <c r="FU290" s="33"/>
      <c r="FV290" s="33"/>
      <c r="FW290" s="33"/>
      <c r="FX290" s="33"/>
      <c r="FY290" s="33"/>
      <c r="FZ290" s="33"/>
      <c r="GA290" s="33"/>
      <c r="GB290" s="33"/>
      <c r="GC290" s="33"/>
      <c r="GD290" s="33"/>
      <c r="GE290" s="33"/>
      <c r="GF290" s="33"/>
      <c r="GG290" s="7"/>
      <c r="GH290" s="7"/>
      <c r="GI290" s="7"/>
      <c r="GJ290" s="7"/>
      <c r="GK290" s="7"/>
      <c r="GL290" s="7"/>
      <c r="GM290" s="7"/>
      <c r="GN290" s="7"/>
      <c r="GO290" s="7"/>
      <c r="GP290" s="7"/>
      <c r="GQ290" s="7"/>
      <c r="GR290" s="7"/>
      <c r="GS290" s="7"/>
      <c r="GT290" s="7"/>
      <c r="GU290" s="7"/>
      <c r="GV290" s="7"/>
      <c r="GW290" s="7"/>
      <c r="GX290" s="7"/>
      <c r="GY290" s="7"/>
    </row>
    <row r="291" spans="169:207" ht="13.8" hidden="1">
      <c r="FM291" s="33"/>
      <c r="FN291" s="34"/>
      <c r="FO291" s="33"/>
      <c r="FP291" s="33"/>
      <c r="FQ291" s="33"/>
      <c r="FR291" s="33"/>
      <c r="FS291" s="33"/>
      <c r="FT291" s="33"/>
      <c r="FU291" s="33"/>
      <c r="FV291" s="33"/>
      <c r="FW291" s="33"/>
      <c r="FX291" s="33"/>
      <c r="FY291" s="33"/>
      <c r="FZ291" s="33"/>
      <c r="GA291" s="33"/>
      <c r="GB291" s="33"/>
      <c r="GC291" s="33"/>
      <c r="GD291" s="33"/>
      <c r="GE291" s="33"/>
      <c r="GF291" s="33"/>
      <c r="GG291" s="7"/>
      <c r="GH291" s="7"/>
      <c r="GI291" s="7"/>
      <c r="GJ291" s="7"/>
      <c r="GK291" s="7"/>
      <c r="GL291" s="7"/>
      <c r="GM291" s="7"/>
      <c r="GN291" s="7"/>
      <c r="GO291" s="7"/>
      <c r="GP291" s="7"/>
      <c r="GQ291" s="7"/>
      <c r="GR291" s="7"/>
      <c r="GS291" s="7"/>
      <c r="GT291" s="7"/>
      <c r="GU291" s="7"/>
      <c r="GV291" s="7"/>
      <c r="GW291" s="7"/>
      <c r="GX291" s="7"/>
      <c r="GY291" s="7"/>
    </row>
    <row r="292" spans="169:207" ht="13.8">
      <c r="FM292" s="33"/>
      <c r="FN292" s="34"/>
      <c r="FO292" s="33"/>
      <c r="FP292" s="33"/>
      <c r="FQ292" s="33"/>
      <c r="FR292" s="33"/>
      <c r="FS292" s="33"/>
      <c r="FT292" s="33"/>
      <c r="FU292" s="33"/>
      <c r="FV292" s="33"/>
      <c r="FW292" s="33"/>
      <c r="FX292" s="33"/>
      <c r="FY292" s="33"/>
      <c r="FZ292" s="33"/>
      <c r="GA292" s="33"/>
      <c r="GB292" s="33"/>
      <c r="GC292" s="33"/>
      <c r="GD292" s="33"/>
      <c r="GE292" s="33"/>
      <c r="GF292" s="33"/>
      <c r="GG292" s="7"/>
      <c r="GH292" s="7"/>
      <c r="GI292" s="7"/>
      <c r="GJ292" s="7"/>
      <c r="GK292" s="7"/>
      <c r="GL292" s="7"/>
      <c r="GM292" s="7"/>
      <c r="GN292" s="7"/>
      <c r="GO292" s="7"/>
      <c r="GP292" s="7"/>
      <c r="GQ292" s="7"/>
      <c r="GR292" s="7"/>
      <c r="GS292" s="7"/>
      <c r="GT292" s="7"/>
      <c r="GU292" s="7"/>
      <c r="GV292" s="7"/>
      <c r="GW292" s="7"/>
      <c r="GX292" s="7"/>
      <c r="GY292" s="7"/>
    </row>
    <row r="293" spans="169:207" ht="13.8" hidden="1">
      <c r="FM293" s="33"/>
      <c r="FN293" s="34"/>
      <c r="FO293" s="33"/>
      <c r="FP293" s="33"/>
      <c r="FQ293" s="33"/>
      <c r="FR293" s="33"/>
      <c r="FS293" s="33"/>
      <c r="FT293" s="33"/>
      <c r="FU293" s="33"/>
      <c r="FV293" s="33"/>
      <c r="FW293" s="33"/>
      <c r="FX293" s="33"/>
      <c r="FY293" s="33"/>
      <c r="FZ293" s="33"/>
      <c r="GA293" s="33"/>
      <c r="GB293" s="33"/>
      <c r="GC293" s="33"/>
      <c r="GD293" s="33"/>
      <c r="GE293" s="33"/>
      <c r="GF293" s="33"/>
      <c r="GG293" s="7"/>
      <c r="GH293" s="7"/>
      <c r="GI293" s="7"/>
      <c r="GJ293" s="7"/>
      <c r="GK293" s="7"/>
      <c r="GL293" s="7"/>
      <c r="GM293" s="7"/>
      <c r="GN293" s="7"/>
      <c r="GO293" s="7"/>
      <c r="GP293" s="7"/>
      <c r="GQ293" s="7"/>
      <c r="GR293" s="7"/>
      <c r="GS293" s="7"/>
      <c r="GT293" s="7"/>
      <c r="GU293" s="7"/>
      <c r="GV293" s="7"/>
      <c r="GW293" s="7"/>
      <c r="GX293" s="7"/>
      <c r="GY293" s="7"/>
    </row>
    <row r="294" spans="169:207" ht="13.8" hidden="1">
      <c r="FM294" s="33"/>
      <c r="FN294" s="34"/>
      <c r="FO294" s="33"/>
      <c r="FP294" s="33"/>
      <c r="FQ294" s="33"/>
      <c r="FR294" s="33"/>
      <c r="FS294" s="33"/>
      <c r="FT294" s="33"/>
      <c r="FU294" s="33"/>
      <c r="FV294" s="33"/>
      <c r="FW294" s="33"/>
      <c r="FX294" s="33"/>
      <c r="FY294" s="33"/>
      <c r="FZ294" s="33"/>
      <c r="GA294" s="33"/>
      <c r="GB294" s="33"/>
      <c r="GC294" s="33"/>
      <c r="GD294" s="33"/>
      <c r="GE294" s="33"/>
      <c r="GF294" s="33"/>
      <c r="GG294" s="7"/>
      <c r="GH294" s="7"/>
      <c r="GI294" s="7"/>
      <c r="GJ294" s="7"/>
      <c r="GK294" s="7"/>
      <c r="GL294" s="7"/>
      <c r="GM294" s="7"/>
      <c r="GN294" s="7"/>
      <c r="GO294" s="7"/>
      <c r="GP294" s="7"/>
      <c r="GQ294" s="7"/>
      <c r="GR294" s="7"/>
      <c r="GS294" s="7"/>
      <c r="GT294" s="7"/>
      <c r="GU294" s="7"/>
      <c r="GV294" s="7"/>
      <c r="GW294" s="7"/>
      <c r="GX294" s="7"/>
      <c r="GY294" s="7"/>
    </row>
    <row r="295" spans="169:207" ht="13.8" hidden="1">
      <c r="FM295" s="33"/>
      <c r="FN295" s="34"/>
      <c r="FO295" s="33"/>
      <c r="FP295" s="33"/>
      <c r="FQ295" s="33"/>
      <c r="FR295" s="33"/>
      <c r="FS295" s="33"/>
      <c r="FT295" s="33"/>
      <c r="FU295" s="33"/>
      <c r="FV295" s="33"/>
      <c r="FW295" s="33"/>
      <c r="FX295" s="33"/>
      <c r="FY295" s="33"/>
      <c r="FZ295" s="33"/>
      <c r="GA295" s="33"/>
      <c r="GB295" s="33"/>
      <c r="GC295" s="33"/>
      <c r="GD295" s="33"/>
      <c r="GE295" s="33"/>
      <c r="GF295" s="33"/>
      <c r="GG295" s="7"/>
      <c r="GH295" s="7"/>
      <c r="GI295" s="7"/>
      <c r="GJ295" s="7"/>
      <c r="GK295" s="7"/>
      <c r="GL295" s="7"/>
      <c r="GM295" s="7"/>
      <c r="GN295" s="7"/>
      <c r="GO295" s="7"/>
      <c r="GP295" s="7"/>
      <c r="GQ295" s="7"/>
      <c r="GR295" s="7"/>
      <c r="GS295" s="7"/>
      <c r="GT295" s="7"/>
      <c r="GU295" s="7"/>
      <c r="GV295" s="7"/>
      <c r="GW295" s="7"/>
      <c r="GX295" s="7"/>
      <c r="GY295" s="7"/>
    </row>
    <row r="296" spans="169:207" ht="13.8" hidden="1">
      <c r="FM296" s="33"/>
      <c r="FN296" s="34"/>
      <c r="FO296" s="33"/>
      <c r="FP296" s="33"/>
      <c r="FQ296" s="33"/>
      <c r="FR296" s="33"/>
      <c r="FS296" s="33"/>
      <c r="FT296" s="33"/>
      <c r="FU296" s="33"/>
      <c r="FV296" s="33"/>
      <c r="FW296" s="33"/>
      <c r="FX296" s="33"/>
      <c r="FY296" s="33"/>
      <c r="FZ296" s="33"/>
      <c r="GA296" s="33"/>
      <c r="GB296" s="33"/>
      <c r="GC296" s="33"/>
      <c r="GD296" s="33"/>
      <c r="GE296" s="33"/>
      <c r="GF296" s="33"/>
      <c r="GG296" s="7"/>
      <c r="GH296" s="7"/>
      <c r="GI296" s="7"/>
      <c r="GJ296" s="7"/>
      <c r="GK296" s="7"/>
      <c r="GL296" s="7"/>
      <c r="GM296" s="7"/>
      <c r="GN296" s="7"/>
      <c r="GO296" s="7"/>
      <c r="GP296" s="7"/>
      <c r="GQ296" s="7"/>
      <c r="GR296" s="7"/>
      <c r="GS296" s="7"/>
      <c r="GT296" s="7"/>
      <c r="GU296" s="7"/>
      <c r="GV296" s="7"/>
      <c r="GW296" s="7"/>
      <c r="GX296" s="7"/>
      <c r="GY296" s="7"/>
    </row>
    <row r="297" spans="169:207" ht="13.8" hidden="1">
      <c r="FM297" s="33"/>
      <c r="FN297" s="34"/>
      <c r="FO297" s="33"/>
      <c r="FP297" s="33"/>
      <c r="FQ297" s="33"/>
      <c r="FR297" s="33"/>
      <c r="FS297" s="33"/>
      <c r="FT297" s="33"/>
      <c r="FU297" s="33"/>
      <c r="FV297" s="33"/>
      <c r="FW297" s="33"/>
      <c r="FX297" s="33"/>
      <c r="FY297" s="33"/>
      <c r="FZ297" s="33"/>
      <c r="GA297" s="33"/>
      <c r="GB297" s="33"/>
      <c r="GC297" s="33"/>
      <c r="GD297" s="33"/>
      <c r="GE297" s="33"/>
      <c r="GF297" s="33"/>
      <c r="GG297" s="7"/>
      <c r="GH297" s="7"/>
      <c r="GI297" s="7"/>
      <c r="GJ297" s="7"/>
      <c r="GK297" s="7"/>
      <c r="GL297" s="7"/>
      <c r="GM297" s="7"/>
      <c r="GN297" s="7"/>
      <c r="GO297" s="7"/>
      <c r="GP297" s="7"/>
      <c r="GQ297" s="7"/>
      <c r="GR297" s="7"/>
      <c r="GS297" s="7"/>
      <c r="GT297" s="7"/>
      <c r="GU297" s="7"/>
      <c r="GV297" s="7"/>
      <c r="GW297" s="7"/>
      <c r="GX297" s="7"/>
      <c r="GY297" s="7"/>
    </row>
    <row r="298" spans="169:207" ht="13.8">
      <c r="FM298" s="33"/>
      <c r="FN298" s="34"/>
      <c r="FO298" s="33"/>
      <c r="FP298" s="33"/>
      <c r="FQ298" s="33"/>
      <c r="FR298" s="33"/>
      <c r="FS298" s="33"/>
      <c r="FT298" s="33"/>
      <c r="FU298" s="33"/>
      <c r="FV298" s="33"/>
      <c r="FW298" s="33"/>
      <c r="FX298" s="33"/>
      <c r="FY298" s="33"/>
      <c r="FZ298" s="33"/>
      <c r="GA298" s="33"/>
      <c r="GB298" s="33"/>
      <c r="GC298" s="33"/>
      <c r="GD298" s="33"/>
      <c r="GE298" s="33"/>
      <c r="GF298" s="33"/>
      <c r="GG298" s="7"/>
      <c r="GH298" s="7"/>
      <c r="GI298" s="7"/>
      <c r="GJ298" s="7"/>
      <c r="GK298" s="7"/>
      <c r="GL298" s="7"/>
      <c r="GM298" s="7"/>
      <c r="GN298" s="7"/>
      <c r="GO298" s="7"/>
      <c r="GP298" s="7"/>
      <c r="GQ298" s="7"/>
      <c r="GR298" s="7"/>
      <c r="GS298" s="7"/>
      <c r="GT298" s="7"/>
      <c r="GU298" s="7"/>
      <c r="GV298" s="7"/>
      <c r="GW298" s="7"/>
      <c r="GX298" s="7"/>
      <c r="GY298" s="7"/>
    </row>
    <row r="299" spans="169:207" ht="13.8">
      <c r="FM299" s="7"/>
      <c r="FN299" s="7"/>
      <c r="FO299" s="7"/>
      <c r="FP299" s="7"/>
      <c r="FQ299" s="7"/>
      <c r="FR299" s="7"/>
      <c r="FS299" s="7"/>
      <c r="FT299" s="7"/>
      <c r="FU299" s="37"/>
      <c r="FV299" s="7"/>
      <c r="FW299" s="7"/>
      <c r="FX299" s="7"/>
      <c r="FY299" s="7"/>
      <c r="FZ299" s="7"/>
      <c r="GA299" s="7"/>
      <c r="GB299" s="7"/>
      <c r="GC299" s="7"/>
      <c r="GD299" s="7"/>
      <c r="GE299" s="7"/>
      <c r="GF299" s="7"/>
      <c r="GG299" s="7"/>
      <c r="GH299" s="7"/>
      <c r="GI299" s="7"/>
      <c r="GJ299" s="7"/>
      <c r="GK299" s="7"/>
      <c r="GL299" s="7"/>
      <c r="GM299" s="7"/>
      <c r="GN299" s="7"/>
      <c r="GO299" s="7"/>
      <c r="GP299" s="7"/>
      <c r="GQ299" s="7"/>
      <c r="GR299" s="7"/>
      <c r="GS299" s="7"/>
      <c r="GT299" s="7"/>
      <c r="GU299" s="7"/>
      <c r="GV299" s="7"/>
      <c r="GW299" s="7"/>
      <c r="GX299" s="7"/>
      <c r="GY299" s="7"/>
    </row>
    <row r="300" spans="169:207" ht="13.8" hidden="1">
      <c r="FM300" s="33"/>
      <c r="FN300" s="34"/>
      <c r="FO300" s="33"/>
      <c r="FP300" s="33"/>
      <c r="FQ300" s="33"/>
      <c r="FR300" s="33"/>
      <c r="FS300" s="33"/>
      <c r="FT300" s="33"/>
      <c r="FU300" s="33"/>
      <c r="FV300" s="33"/>
      <c r="FW300" s="33"/>
      <c r="FX300" s="33"/>
      <c r="FY300" s="33"/>
      <c r="FZ300" s="33"/>
      <c r="GA300" s="33"/>
      <c r="GB300" s="33"/>
      <c r="GC300" s="33"/>
      <c r="GD300" s="33"/>
      <c r="GE300" s="33"/>
      <c r="GF300" s="33"/>
      <c r="GG300" s="7"/>
      <c r="GH300" s="7"/>
      <c r="GI300" s="7"/>
      <c r="GJ300" s="7"/>
      <c r="GK300" s="7"/>
      <c r="GL300" s="7"/>
      <c r="GM300" s="7"/>
      <c r="GN300" s="7"/>
      <c r="GO300" s="7"/>
      <c r="GP300" s="7"/>
      <c r="GQ300" s="7"/>
      <c r="GR300" s="7"/>
      <c r="GS300" s="7"/>
      <c r="GT300" s="7"/>
      <c r="GU300" s="7"/>
      <c r="GV300" s="7"/>
      <c r="GW300" s="7"/>
      <c r="GX300" s="7"/>
      <c r="GY300" s="7"/>
    </row>
    <row r="301" spans="169:207" ht="13.8" hidden="1">
      <c r="FM301" s="7"/>
      <c r="FN301" s="7"/>
      <c r="FO301" s="7"/>
      <c r="FP301" s="7"/>
      <c r="FQ301" s="7"/>
      <c r="FR301" s="7"/>
      <c r="FS301" s="7"/>
      <c r="FT301" s="7"/>
      <c r="FU301" s="7"/>
      <c r="FV301" s="7"/>
      <c r="FW301" s="7"/>
      <c r="FX301" s="7"/>
      <c r="FY301" s="7"/>
      <c r="FZ301" s="7"/>
      <c r="GA301" s="7"/>
      <c r="GB301" s="7"/>
      <c r="GC301" s="7"/>
      <c r="GD301" s="7"/>
      <c r="GE301" s="7"/>
      <c r="GF301" s="7"/>
      <c r="GG301" s="7"/>
      <c r="GH301" s="7"/>
      <c r="GI301" s="7"/>
      <c r="GJ301" s="7"/>
      <c r="GK301" s="7"/>
      <c r="GL301" s="7"/>
      <c r="GM301" s="7"/>
      <c r="GN301" s="7"/>
      <c r="GO301" s="7"/>
      <c r="GP301" s="7"/>
      <c r="GQ301" s="7"/>
      <c r="GR301" s="7"/>
      <c r="GS301" s="7"/>
      <c r="GT301" s="7"/>
      <c r="GU301" s="7"/>
      <c r="GV301" s="7"/>
      <c r="GW301" s="7"/>
      <c r="GX301" s="7"/>
      <c r="GY301" s="7"/>
    </row>
    <row r="302" spans="169:207" ht="13.8" hidden="1">
      <c r="FM302" s="33"/>
      <c r="FN302" s="34"/>
      <c r="FO302" s="33"/>
      <c r="FP302" s="33"/>
      <c r="FQ302" s="33"/>
      <c r="FR302" s="33"/>
      <c r="FS302" s="33"/>
      <c r="FT302" s="33"/>
      <c r="FU302" s="33"/>
      <c r="FV302" s="33"/>
      <c r="FW302" s="33"/>
      <c r="FX302" s="33"/>
      <c r="FY302" s="33"/>
      <c r="FZ302" s="33"/>
      <c r="GA302" s="33"/>
      <c r="GB302" s="33"/>
      <c r="GC302" s="33"/>
      <c r="GD302" s="33"/>
      <c r="GE302" s="33"/>
      <c r="GF302" s="33"/>
      <c r="GG302" s="7"/>
      <c r="GH302" s="7"/>
      <c r="GI302" s="7"/>
      <c r="GJ302" s="7"/>
      <c r="GK302" s="7"/>
      <c r="GL302" s="7"/>
      <c r="GM302" s="7"/>
      <c r="GN302" s="7"/>
      <c r="GO302" s="7"/>
      <c r="GP302" s="7"/>
      <c r="GQ302" s="7"/>
      <c r="GR302" s="7"/>
      <c r="GS302" s="7"/>
      <c r="GT302" s="7"/>
      <c r="GU302" s="7"/>
      <c r="GV302" s="7"/>
      <c r="GW302" s="7"/>
      <c r="GX302" s="7"/>
      <c r="GY302" s="7"/>
    </row>
    <row r="303" spans="169:207" ht="13.8">
      <c r="FM303" s="33"/>
      <c r="FN303" s="34"/>
      <c r="FO303" s="33"/>
      <c r="FP303" s="33"/>
      <c r="FQ303" s="33"/>
      <c r="FR303" s="33"/>
      <c r="FS303" s="33"/>
      <c r="FT303" s="33"/>
      <c r="FU303" s="33"/>
      <c r="FV303" s="33"/>
      <c r="FW303" s="33"/>
      <c r="FX303" s="33"/>
      <c r="FY303" s="33"/>
      <c r="FZ303" s="33"/>
      <c r="GA303" s="33"/>
      <c r="GB303" s="33"/>
      <c r="GC303" s="33"/>
      <c r="GD303" s="33"/>
      <c r="GE303" s="33"/>
      <c r="GF303" s="33"/>
      <c r="GG303" s="7"/>
      <c r="GH303" s="7"/>
      <c r="GI303" s="7"/>
      <c r="GJ303" s="7"/>
      <c r="GK303" s="7"/>
      <c r="GL303" s="7"/>
      <c r="GM303" s="7"/>
      <c r="GN303" s="7"/>
      <c r="GO303" s="7"/>
      <c r="GP303" s="7"/>
      <c r="GQ303" s="7"/>
      <c r="GR303" s="7"/>
      <c r="GS303" s="7"/>
      <c r="GT303" s="7"/>
      <c r="GU303" s="7"/>
      <c r="GV303" s="7"/>
      <c r="GW303" s="7"/>
      <c r="GX303" s="7"/>
      <c r="GY303" s="7"/>
    </row>
    <row r="304" spans="169:207" ht="13.8" hidden="1">
      <c r="FM304" s="33"/>
      <c r="FN304" s="34"/>
      <c r="FO304" s="33"/>
      <c r="FP304" s="33"/>
      <c r="FQ304" s="33"/>
      <c r="FR304" s="33"/>
      <c r="FS304" s="33"/>
      <c r="FT304" s="33"/>
      <c r="FU304" s="33"/>
      <c r="FV304" s="33"/>
      <c r="FW304" s="33"/>
      <c r="FX304" s="33"/>
      <c r="FY304" s="33"/>
      <c r="FZ304" s="33"/>
      <c r="GA304" s="33"/>
      <c r="GB304" s="33"/>
      <c r="GC304" s="33"/>
      <c r="GD304" s="33"/>
      <c r="GE304" s="33"/>
      <c r="GF304" s="33"/>
      <c r="GG304" s="7"/>
      <c r="GH304" s="7"/>
      <c r="GI304" s="7"/>
      <c r="GJ304" s="7"/>
      <c r="GK304" s="7"/>
      <c r="GL304" s="7"/>
      <c r="GM304" s="7"/>
      <c r="GN304" s="7"/>
      <c r="GO304" s="7"/>
      <c r="GP304" s="7"/>
      <c r="GQ304" s="7"/>
      <c r="GR304" s="7"/>
      <c r="GS304" s="7"/>
      <c r="GT304" s="7"/>
      <c r="GU304" s="7"/>
      <c r="GV304" s="7"/>
      <c r="GW304" s="7"/>
      <c r="GX304" s="7"/>
      <c r="GY304" s="7"/>
    </row>
    <row r="305" spans="169:207" ht="13.8">
      <c r="FM305" s="7"/>
      <c r="FN305" s="7"/>
      <c r="FO305" s="7"/>
      <c r="FP305" s="7"/>
      <c r="FQ305" s="7"/>
      <c r="FR305" s="7"/>
      <c r="FS305" s="7"/>
      <c r="FT305" s="7"/>
      <c r="FU305" s="7"/>
      <c r="FV305" s="7"/>
      <c r="FW305" s="7"/>
      <c r="FX305" s="7"/>
      <c r="FY305" s="7"/>
      <c r="FZ305" s="7"/>
      <c r="GA305" s="7"/>
      <c r="GB305" s="7"/>
      <c r="GC305" s="7"/>
      <c r="GD305" s="7"/>
      <c r="GE305" s="7"/>
      <c r="GF305" s="7"/>
      <c r="GG305" s="7"/>
      <c r="GH305" s="7"/>
      <c r="GI305" s="7"/>
      <c r="GJ305" s="7"/>
      <c r="GK305" s="7"/>
      <c r="GL305" s="7"/>
      <c r="GM305" s="7"/>
      <c r="GN305" s="7"/>
      <c r="GO305" s="7"/>
      <c r="GP305" s="7"/>
      <c r="GQ305" s="7"/>
      <c r="GR305" s="7"/>
      <c r="GS305" s="7"/>
      <c r="GT305" s="7"/>
      <c r="GU305" s="7"/>
      <c r="GV305" s="7"/>
      <c r="GW305" s="7"/>
      <c r="GX305" s="7"/>
      <c r="GY305" s="7"/>
    </row>
    <row r="306" spans="169:207" ht="13.8" hidden="1">
      <c r="FM306" s="33"/>
      <c r="FN306" s="34"/>
      <c r="FO306" s="33"/>
      <c r="FP306" s="33"/>
      <c r="FQ306" s="33"/>
      <c r="FR306" s="33"/>
      <c r="FS306" s="33"/>
      <c r="FT306" s="33"/>
      <c r="FU306" s="33"/>
      <c r="FV306" s="33"/>
      <c r="FW306" s="33"/>
      <c r="FX306" s="33"/>
      <c r="FY306" s="33"/>
      <c r="FZ306" s="33"/>
      <c r="GA306" s="33"/>
      <c r="GB306" s="33"/>
      <c r="GC306" s="33"/>
      <c r="GD306" s="33"/>
      <c r="GE306" s="33"/>
      <c r="GF306" s="33"/>
      <c r="GG306" s="7"/>
      <c r="GH306" s="7"/>
      <c r="GI306" s="7"/>
      <c r="GJ306" s="7"/>
      <c r="GK306" s="7"/>
      <c r="GL306" s="7"/>
      <c r="GM306" s="7"/>
      <c r="GN306" s="7"/>
      <c r="GO306" s="7"/>
      <c r="GP306" s="7"/>
      <c r="GQ306" s="7"/>
      <c r="GR306" s="7"/>
      <c r="GS306" s="7"/>
      <c r="GT306" s="7"/>
      <c r="GU306" s="7"/>
      <c r="GV306" s="7"/>
      <c r="GW306" s="7"/>
      <c r="GX306" s="7"/>
      <c r="GY306" s="7"/>
    </row>
    <row r="307" spans="169:207" ht="13.8" hidden="1">
      <c r="FM307" s="33"/>
      <c r="FN307" s="34"/>
      <c r="FO307" s="33"/>
      <c r="FP307" s="33"/>
      <c r="FQ307" s="33"/>
      <c r="FR307" s="33"/>
      <c r="FS307" s="33"/>
      <c r="FT307" s="33"/>
      <c r="FU307" s="33"/>
      <c r="FV307" s="33"/>
      <c r="FW307" s="33"/>
      <c r="FX307" s="33"/>
      <c r="FY307" s="33"/>
      <c r="FZ307" s="33"/>
      <c r="GA307" s="33"/>
      <c r="GB307" s="33"/>
      <c r="GC307" s="33"/>
      <c r="GD307" s="33"/>
      <c r="GE307" s="33"/>
      <c r="GF307" s="33"/>
      <c r="GG307" s="7"/>
      <c r="GH307" s="7"/>
      <c r="GI307" s="7"/>
      <c r="GJ307" s="7"/>
      <c r="GK307" s="7"/>
      <c r="GL307" s="7"/>
      <c r="GM307" s="7"/>
      <c r="GN307" s="7"/>
      <c r="GO307" s="7"/>
      <c r="GP307" s="7"/>
      <c r="GQ307" s="7"/>
      <c r="GR307" s="7"/>
      <c r="GS307" s="7"/>
      <c r="GT307" s="7"/>
      <c r="GU307" s="7"/>
      <c r="GV307" s="7"/>
      <c r="GW307" s="7"/>
      <c r="GX307" s="7"/>
      <c r="GY307" s="7"/>
    </row>
    <row r="308" spans="169:207" ht="13.8" hidden="1">
      <c r="FM308" s="33"/>
      <c r="FN308" s="34"/>
      <c r="FO308" s="33"/>
      <c r="FP308" s="33"/>
      <c r="FQ308" s="33"/>
      <c r="FR308" s="33"/>
      <c r="FS308" s="33"/>
      <c r="FT308" s="33"/>
      <c r="FU308" s="33"/>
      <c r="FV308" s="33"/>
      <c r="FW308" s="33"/>
      <c r="FX308" s="33"/>
      <c r="FY308" s="33"/>
      <c r="FZ308" s="33"/>
      <c r="GA308" s="33"/>
      <c r="GB308" s="33"/>
      <c r="GC308" s="33"/>
      <c r="GD308" s="33"/>
      <c r="GE308" s="33"/>
      <c r="GF308" s="33"/>
      <c r="GG308" s="7"/>
      <c r="GH308" s="7"/>
      <c r="GI308" s="7"/>
      <c r="GJ308" s="7"/>
      <c r="GK308" s="7"/>
      <c r="GL308" s="7"/>
      <c r="GM308" s="7"/>
      <c r="GN308" s="7"/>
      <c r="GO308" s="7"/>
      <c r="GP308" s="7"/>
      <c r="GQ308" s="7"/>
      <c r="GR308" s="7"/>
      <c r="GS308" s="7"/>
      <c r="GT308" s="7"/>
      <c r="GU308" s="7"/>
      <c r="GV308" s="7"/>
      <c r="GW308" s="7"/>
      <c r="GX308" s="7"/>
      <c r="GY308" s="7"/>
    </row>
    <row r="309" spans="169:207" ht="13.8">
      <c r="FM309" s="7"/>
      <c r="FN309" s="7"/>
      <c r="FO309" s="7"/>
      <c r="FP309" s="7"/>
      <c r="FQ309" s="7"/>
      <c r="FR309" s="7"/>
      <c r="FS309" s="7"/>
      <c r="FT309" s="7"/>
      <c r="FU309" s="7"/>
      <c r="FV309" s="7"/>
      <c r="FW309" s="7"/>
      <c r="FX309" s="7"/>
      <c r="FY309" s="7"/>
      <c r="FZ309" s="7"/>
      <c r="GA309" s="7"/>
      <c r="GB309" s="7"/>
      <c r="GC309" s="7"/>
      <c r="GD309" s="7"/>
      <c r="GE309" s="7"/>
      <c r="GF309" s="7"/>
      <c r="GG309" s="7"/>
      <c r="GH309" s="7"/>
      <c r="GI309" s="7"/>
      <c r="GJ309" s="7"/>
      <c r="GK309" s="7"/>
      <c r="GL309" s="7"/>
      <c r="GM309" s="7"/>
      <c r="GN309" s="7"/>
      <c r="GO309" s="7"/>
      <c r="GP309" s="7"/>
      <c r="GQ309" s="7"/>
      <c r="GR309" s="7"/>
      <c r="GS309" s="7"/>
      <c r="GT309" s="7"/>
      <c r="GU309" s="7"/>
      <c r="GV309" s="7"/>
      <c r="GW309" s="7"/>
      <c r="GX309" s="7"/>
      <c r="GY309" s="7"/>
    </row>
    <row r="310" spans="169:207" ht="13.8" hidden="1">
      <c r="FM310" s="33"/>
      <c r="FN310" s="34"/>
      <c r="FO310" s="33"/>
      <c r="FP310" s="33"/>
      <c r="FQ310" s="33"/>
      <c r="FR310" s="33"/>
      <c r="FS310" s="33"/>
      <c r="FT310" s="33"/>
      <c r="FU310" s="33"/>
      <c r="FV310" s="33"/>
      <c r="FW310" s="33"/>
      <c r="FX310" s="33"/>
      <c r="FY310" s="33"/>
      <c r="FZ310" s="33"/>
      <c r="GA310" s="33"/>
      <c r="GB310" s="33"/>
      <c r="GC310" s="33"/>
      <c r="GD310" s="33"/>
      <c r="GE310" s="33"/>
      <c r="GF310" s="33"/>
      <c r="GG310" s="7"/>
      <c r="GH310" s="7"/>
      <c r="GI310" s="7"/>
      <c r="GJ310" s="7"/>
      <c r="GK310" s="7"/>
      <c r="GL310" s="7"/>
      <c r="GM310" s="7"/>
      <c r="GN310" s="7"/>
      <c r="GO310" s="7"/>
      <c r="GP310" s="7"/>
      <c r="GQ310" s="7"/>
      <c r="GR310" s="7"/>
      <c r="GS310" s="7"/>
      <c r="GT310" s="7"/>
      <c r="GU310" s="7"/>
      <c r="GV310" s="7"/>
      <c r="GW310" s="7"/>
      <c r="GX310" s="7"/>
      <c r="GY310" s="7"/>
    </row>
    <row r="311" spans="169:207" ht="13.8" hidden="1">
      <c r="FM311" s="33"/>
      <c r="FN311" s="34"/>
      <c r="FO311" s="33"/>
      <c r="FP311" s="33"/>
      <c r="FQ311" s="33"/>
      <c r="FR311" s="33"/>
      <c r="FS311" s="33"/>
      <c r="FT311" s="33"/>
      <c r="FU311" s="33"/>
      <c r="FV311" s="33"/>
      <c r="FW311" s="33"/>
      <c r="FX311" s="33"/>
      <c r="FY311" s="33"/>
      <c r="FZ311" s="33"/>
      <c r="GA311" s="33"/>
      <c r="GB311" s="33"/>
      <c r="GC311" s="33"/>
      <c r="GD311" s="33"/>
      <c r="GE311" s="33"/>
      <c r="GF311" s="33"/>
      <c r="GG311" s="7"/>
      <c r="GH311" s="7"/>
      <c r="GI311" s="7"/>
      <c r="GJ311" s="7"/>
      <c r="GK311" s="7"/>
      <c r="GL311" s="7"/>
      <c r="GM311" s="7"/>
      <c r="GN311" s="7"/>
      <c r="GO311" s="7"/>
      <c r="GP311" s="7"/>
      <c r="GQ311" s="7"/>
      <c r="GR311" s="7"/>
      <c r="GS311" s="7"/>
      <c r="GT311" s="7"/>
      <c r="GU311" s="7"/>
      <c r="GV311" s="7"/>
      <c r="GW311" s="7"/>
      <c r="GX311" s="7"/>
      <c r="GY311" s="7"/>
    </row>
    <row r="312" spans="169:207" ht="13.8" hidden="1">
      <c r="FM312" s="7"/>
      <c r="FN312" s="7"/>
      <c r="FO312" s="7"/>
      <c r="FP312" s="7"/>
      <c r="FQ312" s="7"/>
      <c r="FR312" s="7"/>
      <c r="FS312" s="7"/>
      <c r="FT312" s="7"/>
      <c r="FU312" s="7"/>
      <c r="FV312" s="7"/>
      <c r="FW312" s="7"/>
      <c r="FX312" s="7"/>
      <c r="FY312" s="7"/>
      <c r="FZ312" s="7"/>
      <c r="GA312" s="7"/>
      <c r="GB312" s="7"/>
      <c r="GC312" s="7"/>
      <c r="GD312" s="7"/>
      <c r="GE312" s="7"/>
      <c r="GF312" s="7"/>
      <c r="GG312" s="7"/>
      <c r="GH312" s="7"/>
      <c r="GI312" s="7"/>
      <c r="GJ312" s="7"/>
      <c r="GK312" s="7"/>
      <c r="GL312" s="7"/>
      <c r="GM312" s="7"/>
      <c r="GN312" s="7"/>
      <c r="GO312" s="7"/>
      <c r="GP312" s="7"/>
      <c r="GQ312" s="7"/>
      <c r="GR312" s="7"/>
      <c r="GS312" s="7"/>
      <c r="GT312" s="7"/>
      <c r="GU312" s="7"/>
      <c r="GV312" s="7"/>
      <c r="GW312" s="7"/>
      <c r="GX312" s="7"/>
      <c r="GY312" s="7"/>
    </row>
    <row r="313" spans="169:207" ht="13.8" hidden="1">
      <c r="FM313" s="33"/>
      <c r="FN313" s="34"/>
      <c r="FO313" s="33"/>
      <c r="FP313" s="33"/>
      <c r="FQ313" s="33"/>
      <c r="FR313" s="33"/>
      <c r="FS313" s="33"/>
      <c r="FT313" s="33"/>
      <c r="FU313" s="33"/>
      <c r="FV313" s="33"/>
      <c r="FW313" s="33"/>
      <c r="FX313" s="33"/>
      <c r="FY313" s="33"/>
      <c r="FZ313" s="33"/>
      <c r="GA313" s="33"/>
      <c r="GB313" s="33"/>
      <c r="GC313" s="33"/>
      <c r="GD313" s="33"/>
      <c r="GE313" s="33"/>
      <c r="GF313" s="33"/>
      <c r="GG313" s="7"/>
      <c r="GH313" s="7"/>
      <c r="GI313" s="7"/>
      <c r="GJ313" s="7"/>
      <c r="GK313" s="7"/>
      <c r="GL313" s="7"/>
      <c r="GM313" s="7"/>
      <c r="GN313" s="7"/>
      <c r="GO313" s="7"/>
      <c r="GP313" s="7"/>
      <c r="GQ313" s="7"/>
      <c r="GR313" s="7"/>
      <c r="GS313" s="7"/>
      <c r="GT313" s="7"/>
      <c r="GU313" s="7"/>
      <c r="GV313" s="7"/>
      <c r="GW313" s="7"/>
      <c r="GX313" s="7"/>
      <c r="GY313" s="7"/>
    </row>
    <row r="314" spans="169:207" ht="13.8" hidden="1">
      <c r="FM314" s="33"/>
      <c r="FN314" s="34"/>
      <c r="FO314" s="33"/>
      <c r="FP314" s="33"/>
      <c r="FQ314" s="33"/>
      <c r="FR314" s="33"/>
      <c r="FS314" s="33"/>
      <c r="FT314" s="33"/>
      <c r="FU314" s="33"/>
      <c r="FV314" s="33"/>
      <c r="FW314" s="33"/>
      <c r="FX314" s="33"/>
      <c r="FY314" s="33"/>
      <c r="FZ314" s="33"/>
      <c r="GA314" s="33"/>
      <c r="GB314" s="33"/>
      <c r="GC314" s="33"/>
      <c r="GD314" s="33"/>
      <c r="GE314" s="33"/>
      <c r="GF314" s="33"/>
      <c r="GG314" s="7"/>
      <c r="GH314" s="7"/>
      <c r="GI314" s="7"/>
      <c r="GJ314" s="7"/>
      <c r="GK314" s="7"/>
      <c r="GL314" s="7"/>
      <c r="GM314" s="7"/>
      <c r="GN314" s="7"/>
      <c r="GO314" s="7"/>
      <c r="GP314" s="7"/>
      <c r="GQ314" s="7"/>
      <c r="GR314" s="7"/>
      <c r="GS314" s="7"/>
      <c r="GT314" s="7"/>
      <c r="GU314" s="7"/>
      <c r="GV314" s="7"/>
      <c r="GW314" s="7"/>
      <c r="GX314" s="7"/>
      <c r="GY314" s="7"/>
    </row>
    <row r="315" spans="169:207" ht="13.8" hidden="1">
      <c r="FM315" s="33"/>
      <c r="FN315" s="34"/>
      <c r="FO315" s="33"/>
      <c r="FP315" s="33"/>
      <c r="FQ315" s="33"/>
      <c r="FR315" s="33"/>
      <c r="FS315" s="33"/>
      <c r="FT315" s="33"/>
      <c r="FU315" s="33"/>
      <c r="FV315" s="33"/>
      <c r="FW315" s="33"/>
      <c r="FX315" s="33"/>
      <c r="FY315" s="33"/>
      <c r="FZ315" s="33"/>
      <c r="GA315" s="33"/>
      <c r="GB315" s="33"/>
      <c r="GC315" s="33"/>
      <c r="GD315" s="33"/>
      <c r="GE315" s="33"/>
      <c r="GF315" s="33"/>
      <c r="GG315" s="7"/>
      <c r="GH315" s="7"/>
      <c r="GI315" s="7"/>
      <c r="GJ315" s="7"/>
      <c r="GK315" s="7"/>
      <c r="GL315" s="7"/>
      <c r="GM315" s="7"/>
      <c r="GN315" s="7"/>
      <c r="GO315" s="7"/>
      <c r="GP315" s="7"/>
      <c r="GQ315" s="7"/>
      <c r="GR315" s="7"/>
      <c r="GS315" s="7"/>
      <c r="GT315" s="7"/>
      <c r="GU315" s="7"/>
      <c r="GV315" s="7"/>
      <c r="GW315" s="7"/>
      <c r="GX315" s="7"/>
      <c r="GY315" s="7"/>
    </row>
    <row r="316" spans="169:207" ht="13.8" hidden="1">
      <c r="FM316" s="33"/>
      <c r="FN316" s="34"/>
      <c r="FO316" s="33"/>
      <c r="FP316" s="33"/>
      <c r="FQ316" s="33"/>
      <c r="FR316" s="33"/>
      <c r="FS316" s="33"/>
      <c r="FT316" s="33"/>
      <c r="FU316" s="33"/>
      <c r="FV316" s="33"/>
      <c r="FW316" s="33"/>
      <c r="FX316" s="33"/>
      <c r="FY316" s="33"/>
      <c r="FZ316" s="33"/>
      <c r="GA316" s="33"/>
      <c r="GB316" s="33"/>
      <c r="GC316" s="33"/>
      <c r="GD316" s="33"/>
      <c r="GE316" s="33"/>
      <c r="GF316" s="33"/>
      <c r="GG316" s="7"/>
      <c r="GH316" s="7"/>
      <c r="GI316" s="7"/>
      <c r="GJ316" s="7"/>
      <c r="GK316" s="7"/>
      <c r="GL316" s="7"/>
      <c r="GM316" s="7"/>
      <c r="GN316" s="7"/>
      <c r="GO316" s="7"/>
      <c r="GP316" s="7"/>
      <c r="GQ316" s="7"/>
      <c r="GR316" s="7"/>
      <c r="GS316" s="7"/>
      <c r="GT316" s="7"/>
      <c r="GU316" s="7"/>
      <c r="GV316" s="7"/>
      <c r="GW316" s="7"/>
      <c r="GX316" s="7"/>
      <c r="GY316" s="7"/>
    </row>
    <row r="317" spans="169:207" ht="13.8" hidden="1">
      <c r="FM317" s="33"/>
      <c r="FN317" s="34"/>
      <c r="FO317" s="33"/>
      <c r="FP317" s="33"/>
      <c r="FQ317" s="33"/>
      <c r="FR317" s="33"/>
      <c r="FS317" s="33"/>
      <c r="FT317" s="33"/>
      <c r="FU317" s="33"/>
      <c r="FV317" s="33"/>
      <c r="FW317" s="33"/>
      <c r="FX317" s="33"/>
      <c r="FY317" s="33"/>
      <c r="FZ317" s="33"/>
      <c r="GA317" s="33"/>
      <c r="GB317" s="33"/>
      <c r="GC317" s="33"/>
      <c r="GD317" s="33"/>
      <c r="GE317" s="33"/>
      <c r="GF317" s="33"/>
      <c r="GG317" s="7"/>
      <c r="GH317" s="7"/>
      <c r="GI317" s="7"/>
      <c r="GJ317" s="7"/>
      <c r="GK317" s="7"/>
      <c r="GL317" s="7"/>
      <c r="GM317" s="7"/>
      <c r="GN317" s="7"/>
      <c r="GO317" s="7"/>
      <c r="GP317" s="7"/>
      <c r="GQ317" s="7"/>
      <c r="GR317" s="7"/>
      <c r="GS317" s="7"/>
      <c r="GT317" s="7"/>
      <c r="GU317" s="7"/>
      <c r="GV317" s="7"/>
      <c r="GW317" s="7"/>
      <c r="GX317" s="7"/>
      <c r="GY317" s="7"/>
    </row>
    <row r="318" spans="169:207" ht="13.8" hidden="1">
      <c r="FM318" s="33"/>
      <c r="FN318" s="34"/>
      <c r="FO318" s="33"/>
      <c r="FP318" s="33"/>
      <c r="FQ318" s="33"/>
      <c r="FR318" s="33"/>
      <c r="FS318" s="33"/>
      <c r="FT318" s="33"/>
      <c r="FU318" s="33"/>
      <c r="FV318" s="33"/>
      <c r="FW318" s="33"/>
      <c r="FX318" s="33"/>
      <c r="FY318" s="33"/>
      <c r="FZ318" s="33"/>
      <c r="GA318" s="33"/>
      <c r="GB318" s="33"/>
      <c r="GC318" s="33"/>
      <c r="GD318" s="33"/>
      <c r="GE318" s="33"/>
      <c r="GF318" s="33"/>
      <c r="GG318" s="7"/>
      <c r="GH318" s="7"/>
      <c r="GI318" s="7"/>
      <c r="GJ318" s="7"/>
      <c r="GK318" s="7"/>
      <c r="GL318" s="7"/>
      <c r="GM318" s="7"/>
      <c r="GN318" s="7"/>
      <c r="GO318" s="7"/>
      <c r="GP318" s="7"/>
      <c r="GQ318" s="7"/>
      <c r="GR318" s="7"/>
      <c r="GS318" s="7"/>
      <c r="GT318" s="7"/>
      <c r="GU318" s="7"/>
      <c r="GV318" s="7"/>
      <c r="GW318" s="7"/>
      <c r="GX318" s="7"/>
      <c r="GY318" s="7"/>
    </row>
    <row r="319" spans="169:207" ht="13.8">
      <c r="FM319" s="33"/>
      <c r="FN319" s="34"/>
      <c r="FO319" s="33"/>
      <c r="FP319" s="33"/>
      <c r="FQ319" s="33"/>
      <c r="FR319" s="33"/>
      <c r="FS319" s="33"/>
      <c r="FT319" s="33"/>
      <c r="FU319" s="33"/>
      <c r="FV319" s="33"/>
      <c r="FW319" s="33"/>
      <c r="FX319" s="33"/>
      <c r="FY319" s="33"/>
      <c r="FZ319" s="33"/>
      <c r="GA319" s="33"/>
      <c r="GB319" s="33"/>
      <c r="GC319" s="33"/>
      <c r="GD319" s="33"/>
      <c r="GE319" s="33"/>
      <c r="GF319" s="33"/>
      <c r="GG319" s="7"/>
      <c r="GH319" s="7"/>
      <c r="GI319" s="7"/>
      <c r="GJ319" s="7"/>
      <c r="GK319" s="7"/>
      <c r="GL319" s="7"/>
      <c r="GM319" s="7"/>
      <c r="GN319" s="7"/>
      <c r="GO319" s="7"/>
      <c r="GP319" s="7"/>
      <c r="GQ319" s="7"/>
      <c r="GR319" s="7"/>
      <c r="GS319" s="7"/>
      <c r="GT319" s="7"/>
      <c r="GU319" s="7"/>
      <c r="GV319" s="7"/>
      <c r="GW319" s="7"/>
      <c r="GX319" s="7"/>
      <c r="GY319" s="7"/>
    </row>
    <row r="320" spans="169:207" ht="13.8" hidden="1">
      <c r="FM320" s="7"/>
      <c r="FN320" s="7"/>
      <c r="FO320" s="7"/>
      <c r="FP320" s="7"/>
      <c r="FQ320" s="7"/>
      <c r="FR320" s="7"/>
      <c r="FS320" s="7"/>
      <c r="FT320" s="7"/>
      <c r="FU320" s="7"/>
      <c r="FV320" s="7"/>
      <c r="FW320" s="7"/>
      <c r="FX320" s="7"/>
      <c r="FY320" s="7"/>
      <c r="FZ320" s="7"/>
      <c r="GA320" s="7"/>
      <c r="GB320" s="7"/>
      <c r="GC320" s="7"/>
      <c r="GD320" s="7"/>
      <c r="GE320" s="7"/>
      <c r="GF320" s="7"/>
      <c r="GG320" s="7"/>
      <c r="GH320" s="7"/>
      <c r="GI320" s="7"/>
      <c r="GJ320" s="7"/>
      <c r="GK320" s="7"/>
      <c r="GL320" s="7"/>
      <c r="GM320" s="7"/>
      <c r="GN320" s="7"/>
      <c r="GO320" s="7"/>
      <c r="GP320" s="7"/>
      <c r="GQ320" s="7"/>
      <c r="GR320" s="7"/>
      <c r="GS320" s="7"/>
      <c r="GT320" s="7"/>
      <c r="GU320" s="7"/>
      <c r="GV320" s="7"/>
      <c r="GW320" s="7"/>
      <c r="GX320" s="7"/>
      <c r="GY320" s="7"/>
    </row>
    <row r="321" spans="169:207" ht="13.8" hidden="1">
      <c r="FM321" s="33"/>
      <c r="FN321" s="34"/>
      <c r="FO321" s="33"/>
      <c r="FP321" s="33"/>
      <c r="FQ321" s="33"/>
      <c r="FR321" s="33"/>
      <c r="FS321" s="33"/>
      <c r="FT321" s="33"/>
      <c r="FU321" s="33"/>
      <c r="FV321" s="33"/>
      <c r="FW321" s="33"/>
      <c r="FX321" s="33"/>
      <c r="FY321" s="33"/>
      <c r="FZ321" s="33"/>
      <c r="GA321" s="33"/>
      <c r="GB321" s="33"/>
      <c r="GC321" s="33"/>
      <c r="GD321" s="33"/>
      <c r="GE321" s="33"/>
      <c r="GF321" s="33"/>
      <c r="GG321" s="7"/>
      <c r="GH321" s="7"/>
      <c r="GI321" s="7"/>
      <c r="GJ321" s="7"/>
      <c r="GK321" s="7"/>
      <c r="GL321" s="7"/>
      <c r="GM321" s="7"/>
      <c r="GN321" s="7"/>
      <c r="GO321" s="7"/>
      <c r="GP321" s="7"/>
      <c r="GQ321" s="7"/>
      <c r="GR321" s="7"/>
      <c r="GS321" s="7"/>
      <c r="GT321" s="7"/>
      <c r="GU321" s="7"/>
      <c r="GV321" s="7"/>
      <c r="GW321" s="7"/>
      <c r="GX321" s="7"/>
      <c r="GY321" s="7"/>
    </row>
    <row r="322" spans="169:207" ht="13.8" hidden="1">
      <c r="FM322" s="33"/>
      <c r="FN322" s="34"/>
      <c r="FO322" s="33"/>
      <c r="FP322" s="33"/>
      <c r="FQ322" s="33"/>
      <c r="FR322" s="33"/>
      <c r="FS322" s="33"/>
      <c r="FT322" s="33"/>
      <c r="FU322" s="33"/>
      <c r="FV322" s="33"/>
      <c r="FW322" s="33"/>
      <c r="FX322" s="33"/>
      <c r="FY322" s="33"/>
      <c r="FZ322" s="33"/>
      <c r="GA322" s="33"/>
      <c r="GB322" s="33"/>
      <c r="GC322" s="33"/>
      <c r="GD322" s="33"/>
      <c r="GE322" s="33"/>
      <c r="GF322" s="33"/>
      <c r="GG322" s="7"/>
      <c r="GH322" s="7"/>
      <c r="GI322" s="7"/>
      <c r="GJ322" s="7"/>
      <c r="GK322" s="7"/>
      <c r="GL322" s="7"/>
      <c r="GM322" s="7"/>
      <c r="GN322" s="7"/>
      <c r="GO322" s="7"/>
      <c r="GP322" s="7"/>
      <c r="GQ322" s="7"/>
      <c r="GR322" s="7"/>
      <c r="GS322" s="7"/>
      <c r="GT322" s="7"/>
      <c r="GU322" s="7"/>
      <c r="GV322" s="7"/>
      <c r="GW322" s="7"/>
      <c r="GX322" s="7"/>
      <c r="GY322" s="7"/>
    </row>
    <row r="323" spans="169:207" ht="13.8">
      <c r="FM323" s="33"/>
      <c r="FN323" s="34"/>
      <c r="FO323" s="33"/>
      <c r="FP323" s="33"/>
      <c r="FQ323" s="33"/>
      <c r="FR323" s="33"/>
      <c r="FS323" s="33"/>
      <c r="FT323" s="33"/>
      <c r="FU323" s="33"/>
      <c r="FV323" s="33"/>
      <c r="FW323" s="33"/>
      <c r="FX323" s="33"/>
      <c r="FY323" s="33"/>
      <c r="FZ323" s="33"/>
      <c r="GA323" s="33"/>
      <c r="GB323" s="33"/>
      <c r="GC323" s="33"/>
      <c r="GD323" s="33"/>
      <c r="GE323" s="33"/>
      <c r="GF323" s="33"/>
      <c r="GG323" s="7"/>
      <c r="GH323" s="7"/>
      <c r="GI323" s="7"/>
      <c r="GJ323" s="7"/>
      <c r="GK323" s="7"/>
      <c r="GL323" s="7"/>
      <c r="GM323" s="7"/>
      <c r="GN323" s="7"/>
      <c r="GO323" s="7"/>
      <c r="GP323" s="7"/>
      <c r="GQ323" s="7"/>
      <c r="GR323" s="7"/>
      <c r="GS323" s="7"/>
      <c r="GT323" s="7"/>
      <c r="GU323" s="7"/>
      <c r="GV323" s="7"/>
      <c r="GW323" s="7"/>
      <c r="GX323" s="7"/>
      <c r="GY323" s="7"/>
    </row>
    <row r="324" spans="169:207" ht="13.8" hidden="1">
      <c r="FM324" s="33"/>
      <c r="FN324" s="34"/>
      <c r="FO324" s="33"/>
      <c r="FP324" s="33"/>
      <c r="FQ324" s="33"/>
      <c r="FR324" s="33"/>
      <c r="FS324" s="33"/>
      <c r="FT324" s="33"/>
      <c r="FU324" s="33"/>
      <c r="FV324" s="33"/>
      <c r="FW324" s="33"/>
      <c r="FX324" s="33"/>
      <c r="FY324" s="33"/>
      <c r="FZ324" s="33"/>
      <c r="GA324" s="33"/>
      <c r="GB324" s="33"/>
      <c r="GC324" s="33"/>
      <c r="GD324" s="33"/>
      <c r="GE324" s="33"/>
      <c r="GF324" s="33"/>
      <c r="GG324" s="7"/>
      <c r="GH324" s="7"/>
      <c r="GI324" s="7"/>
      <c r="GJ324" s="7"/>
      <c r="GK324" s="7"/>
      <c r="GL324" s="7"/>
      <c r="GM324" s="7"/>
      <c r="GN324" s="7"/>
      <c r="GO324" s="7"/>
      <c r="GP324" s="7"/>
      <c r="GQ324" s="7"/>
      <c r="GR324" s="7"/>
      <c r="GS324" s="7"/>
      <c r="GT324" s="7"/>
      <c r="GU324" s="7"/>
      <c r="GV324" s="7"/>
      <c r="GW324" s="7"/>
      <c r="GX324" s="7"/>
      <c r="GY324" s="7"/>
    </row>
    <row r="325" spans="169:207" ht="13.8" hidden="1">
      <c r="FM325" s="7"/>
      <c r="FN325" s="7"/>
      <c r="FO325" s="7"/>
      <c r="FP325" s="7"/>
      <c r="FQ325" s="7"/>
      <c r="FR325" s="7"/>
      <c r="FS325" s="7"/>
      <c r="FT325" s="7"/>
      <c r="FU325" s="33"/>
      <c r="FV325" s="7"/>
      <c r="FW325" s="7"/>
      <c r="FX325" s="7"/>
      <c r="FY325" s="7"/>
      <c r="FZ325" s="7"/>
      <c r="GA325" s="7"/>
      <c r="GB325" s="7"/>
      <c r="GC325" s="38"/>
      <c r="GD325" s="7"/>
      <c r="GE325" s="7"/>
      <c r="GF325" s="7"/>
      <c r="GG325" s="7"/>
      <c r="GH325" s="7"/>
      <c r="GI325" s="7"/>
      <c r="GJ325" s="7"/>
      <c r="GK325" s="7"/>
      <c r="GL325" s="7"/>
      <c r="GM325" s="7"/>
      <c r="GN325" s="7"/>
      <c r="GO325" s="7"/>
      <c r="GP325" s="7"/>
      <c r="GQ325" s="7"/>
      <c r="GR325" s="7"/>
      <c r="GS325" s="7"/>
      <c r="GT325" s="7"/>
      <c r="GU325" s="7"/>
      <c r="GV325" s="7"/>
      <c r="GW325" s="7"/>
      <c r="GX325" s="7"/>
      <c r="GY325" s="7"/>
    </row>
    <row r="326" spans="169:207" ht="13.8">
      <c r="FM326" s="33"/>
      <c r="FN326" s="34"/>
      <c r="FO326" s="33"/>
      <c r="FP326" s="33"/>
      <c r="FQ326" s="33"/>
      <c r="FR326" s="33"/>
      <c r="FS326" s="33"/>
      <c r="FT326" s="33"/>
      <c r="FU326" s="33"/>
      <c r="FV326" s="33"/>
      <c r="FW326" s="33"/>
      <c r="FX326" s="33"/>
      <c r="FY326" s="33"/>
      <c r="FZ326" s="33"/>
      <c r="GA326" s="33"/>
      <c r="GB326" s="33"/>
      <c r="GC326" s="33"/>
      <c r="GD326" s="33"/>
      <c r="GE326" s="33"/>
      <c r="GF326" s="33"/>
      <c r="GG326" s="7"/>
      <c r="GH326" s="7"/>
      <c r="GI326" s="7"/>
      <c r="GJ326" s="7"/>
      <c r="GK326" s="7"/>
      <c r="GL326" s="7"/>
      <c r="GM326" s="7"/>
      <c r="GN326" s="7"/>
      <c r="GO326" s="7"/>
      <c r="GP326" s="7"/>
      <c r="GQ326" s="7"/>
      <c r="GR326" s="7"/>
      <c r="GS326" s="7"/>
      <c r="GT326" s="7"/>
      <c r="GU326" s="7"/>
      <c r="GV326" s="7"/>
      <c r="GW326" s="7"/>
      <c r="GX326" s="7"/>
      <c r="GY326" s="7"/>
    </row>
    <row r="327" spans="169:207" ht="13.8" hidden="1">
      <c r="FM327" s="33"/>
      <c r="FN327" s="34"/>
      <c r="FO327" s="33"/>
      <c r="FP327" s="33"/>
      <c r="FQ327" s="33"/>
      <c r="FR327" s="33"/>
      <c r="FS327" s="33"/>
      <c r="FT327" s="33"/>
      <c r="FU327" s="33"/>
      <c r="FV327" s="33"/>
      <c r="FW327" s="33"/>
      <c r="FX327" s="33"/>
      <c r="FY327" s="33"/>
      <c r="FZ327" s="33"/>
      <c r="GA327" s="33"/>
      <c r="GB327" s="33"/>
      <c r="GC327" s="33"/>
      <c r="GD327" s="33"/>
      <c r="GE327" s="33"/>
      <c r="GF327" s="33"/>
      <c r="GG327" s="7"/>
      <c r="GH327" s="7"/>
      <c r="GI327" s="7"/>
      <c r="GJ327" s="7"/>
      <c r="GK327" s="7"/>
      <c r="GL327" s="7"/>
      <c r="GM327" s="7"/>
      <c r="GN327" s="7"/>
      <c r="GO327" s="7"/>
      <c r="GP327" s="7"/>
      <c r="GQ327" s="7"/>
      <c r="GR327" s="7"/>
      <c r="GS327" s="7"/>
      <c r="GT327" s="7"/>
      <c r="GU327" s="7"/>
      <c r="GV327" s="7"/>
      <c r="GW327" s="7"/>
      <c r="GX327" s="7"/>
      <c r="GY327" s="7"/>
    </row>
    <row r="328" spans="169:207" ht="13.8" hidden="1">
      <c r="FM328" s="33"/>
      <c r="FN328" s="34"/>
      <c r="FO328" s="33"/>
      <c r="FP328" s="33"/>
      <c r="FQ328" s="33"/>
      <c r="FR328" s="33"/>
      <c r="FS328" s="33"/>
      <c r="FT328" s="33"/>
      <c r="FU328" s="33"/>
      <c r="FV328" s="33"/>
      <c r="FW328" s="33"/>
      <c r="FX328" s="33"/>
      <c r="FY328" s="33"/>
      <c r="FZ328" s="33"/>
      <c r="GA328" s="33"/>
      <c r="GB328" s="33"/>
      <c r="GC328" s="33"/>
      <c r="GD328" s="33"/>
      <c r="GE328" s="33"/>
      <c r="GF328" s="33"/>
      <c r="GG328" s="7"/>
      <c r="GH328" s="7"/>
      <c r="GI328" s="7"/>
      <c r="GJ328" s="7"/>
      <c r="GK328" s="7"/>
      <c r="GL328" s="7"/>
      <c r="GM328" s="7"/>
      <c r="GN328" s="7"/>
      <c r="GO328" s="7"/>
      <c r="GP328" s="7"/>
      <c r="GQ328" s="7"/>
      <c r="GR328" s="7"/>
      <c r="GS328" s="7"/>
      <c r="GT328" s="7"/>
      <c r="GU328" s="7"/>
      <c r="GV328" s="7"/>
      <c r="GW328" s="7"/>
      <c r="GX328" s="7"/>
      <c r="GY328" s="7"/>
    </row>
    <row r="329" spans="169:207" ht="13.8" hidden="1">
      <c r="FM329" s="33"/>
      <c r="FN329" s="34"/>
      <c r="FO329" s="33"/>
      <c r="FP329" s="33"/>
      <c r="FQ329" s="33"/>
      <c r="FR329" s="33"/>
      <c r="FS329" s="33"/>
      <c r="FT329" s="33"/>
      <c r="FU329" s="33"/>
      <c r="FV329" s="33"/>
      <c r="FW329" s="33"/>
      <c r="FX329" s="33"/>
      <c r="FY329" s="33"/>
      <c r="FZ329" s="33"/>
      <c r="GA329" s="33"/>
      <c r="GB329" s="33"/>
      <c r="GC329" s="33"/>
      <c r="GD329" s="33"/>
      <c r="GE329" s="33"/>
      <c r="GF329" s="33"/>
      <c r="GG329" s="7"/>
      <c r="GH329" s="7"/>
      <c r="GI329" s="7"/>
      <c r="GJ329" s="7"/>
      <c r="GK329" s="7"/>
      <c r="GL329" s="7"/>
      <c r="GM329" s="7"/>
      <c r="GN329" s="7"/>
      <c r="GO329" s="7"/>
      <c r="GP329" s="7"/>
      <c r="GQ329" s="7"/>
      <c r="GR329" s="7"/>
      <c r="GS329" s="7"/>
      <c r="GT329" s="7"/>
      <c r="GU329" s="7"/>
      <c r="GV329" s="7"/>
      <c r="GW329" s="7"/>
      <c r="GX329" s="7"/>
      <c r="GY329" s="7"/>
    </row>
    <row r="330" spans="169:207" ht="13.8" hidden="1">
      <c r="FM330" s="33"/>
      <c r="FN330" s="34"/>
      <c r="FO330" s="33"/>
      <c r="FP330" s="33"/>
      <c r="FQ330" s="33"/>
      <c r="FR330" s="33"/>
      <c r="FS330" s="33"/>
      <c r="FT330" s="33"/>
      <c r="FU330" s="33"/>
      <c r="FV330" s="33"/>
      <c r="FW330" s="33"/>
      <c r="FX330" s="33"/>
      <c r="FY330" s="33"/>
      <c r="FZ330" s="33"/>
      <c r="GA330" s="33"/>
      <c r="GB330" s="33"/>
      <c r="GC330" s="33"/>
      <c r="GD330" s="33"/>
      <c r="GE330" s="33"/>
      <c r="GF330" s="33"/>
      <c r="GG330" s="7"/>
      <c r="GH330" s="7"/>
      <c r="GI330" s="7"/>
      <c r="GJ330" s="7"/>
      <c r="GK330" s="7"/>
      <c r="GL330" s="7"/>
      <c r="GM330" s="7"/>
      <c r="GN330" s="7"/>
      <c r="GO330" s="7"/>
      <c r="GP330" s="7"/>
      <c r="GQ330" s="7"/>
      <c r="GR330" s="7"/>
      <c r="GS330" s="7"/>
      <c r="GT330" s="7"/>
      <c r="GU330" s="7"/>
      <c r="GV330" s="7"/>
      <c r="GW330" s="7"/>
      <c r="GX330" s="7"/>
      <c r="GY330" s="7"/>
    </row>
    <row r="331" spans="169:207" ht="13.8">
      <c r="FM331" s="7"/>
      <c r="FN331" s="7"/>
      <c r="FO331" s="7"/>
      <c r="FP331" s="7"/>
      <c r="FQ331" s="7"/>
      <c r="FR331" s="7"/>
      <c r="FS331" s="7"/>
      <c r="FT331" s="7"/>
      <c r="FU331" s="37"/>
      <c r="FV331" s="7"/>
      <c r="FW331" s="7"/>
      <c r="FX331" s="7"/>
      <c r="FY331" s="7"/>
      <c r="FZ331" s="7"/>
      <c r="GA331" s="7"/>
      <c r="GB331" s="7"/>
      <c r="GC331" s="7"/>
      <c r="GD331" s="7"/>
      <c r="GE331" s="7"/>
      <c r="GF331" s="7"/>
      <c r="GG331" s="7"/>
      <c r="GH331" s="7"/>
      <c r="GI331" s="7"/>
      <c r="GJ331" s="7"/>
      <c r="GK331" s="7"/>
      <c r="GL331" s="7"/>
      <c r="GM331" s="7"/>
      <c r="GN331" s="7"/>
      <c r="GO331" s="7"/>
      <c r="GP331" s="7"/>
      <c r="GQ331" s="7"/>
      <c r="GR331" s="7"/>
      <c r="GS331" s="7"/>
      <c r="GT331" s="7"/>
      <c r="GU331" s="7"/>
      <c r="GV331" s="7"/>
      <c r="GW331" s="7"/>
      <c r="GX331" s="7"/>
      <c r="GY331" s="7"/>
    </row>
    <row r="332" spans="169:207" ht="13.8" hidden="1">
      <c r="FM332" s="33"/>
      <c r="FN332" s="34"/>
      <c r="FO332" s="33"/>
      <c r="FP332" s="33"/>
      <c r="FQ332" s="33"/>
      <c r="FR332" s="33"/>
      <c r="FS332" s="33"/>
      <c r="FT332" s="33"/>
      <c r="FU332" s="33"/>
      <c r="FV332" s="33"/>
      <c r="FW332" s="33"/>
      <c r="FX332" s="33"/>
      <c r="FY332" s="33"/>
      <c r="FZ332" s="33"/>
      <c r="GA332" s="33"/>
      <c r="GB332" s="33"/>
      <c r="GC332" s="33"/>
      <c r="GD332" s="33"/>
      <c r="GE332" s="33"/>
      <c r="GF332" s="33"/>
      <c r="GG332" s="7"/>
      <c r="GH332" s="7"/>
      <c r="GI332" s="7"/>
      <c r="GJ332" s="7"/>
      <c r="GK332" s="7"/>
      <c r="GL332" s="7"/>
      <c r="GM332" s="7"/>
      <c r="GN332" s="7"/>
      <c r="GO332" s="7"/>
      <c r="GP332" s="7"/>
      <c r="GQ332" s="7"/>
      <c r="GR332" s="7"/>
      <c r="GS332" s="7"/>
      <c r="GT332" s="7"/>
      <c r="GU332" s="7"/>
      <c r="GV332" s="7"/>
      <c r="GW332" s="7"/>
      <c r="GX332" s="7"/>
      <c r="GY332" s="7"/>
    </row>
    <row r="333" spans="169:207" ht="13.8" hidden="1">
      <c r="FM333" s="33"/>
      <c r="FN333" s="34"/>
      <c r="FO333" s="33"/>
      <c r="FP333" s="33"/>
      <c r="FQ333" s="33"/>
      <c r="FR333" s="33"/>
      <c r="FS333" s="33"/>
      <c r="FT333" s="33"/>
      <c r="FU333" s="33"/>
      <c r="FV333" s="33"/>
      <c r="FW333" s="33"/>
      <c r="FX333" s="33"/>
      <c r="FY333" s="33"/>
      <c r="FZ333" s="33"/>
      <c r="GA333" s="33"/>
      <c r="GB333" s="33"/>
      <c r="GC333" s="33"/>
      <c r="GD333" s="33"/>
      <c r="GE333" s="33"/>
      <c r="GF333" s="33"/>
      <c r="GG333" s="7"/>
      <c r="GH333" s="7"/>
      <c r="GI333" s="7"/>
      <c r="GJ333" s="7"/>
      <c r="GK333" s="7"/>
      <c r="GL333" s="7"/>
      <c r="GM333" s="7"/>
      <c r="GN333" s="7"/>
      <c r="GO333" s="7"/>
      <c r="GP333" s="7"/>
      <c r="GQ333" s="7"/>
      <c r="GR333" s="7"/>
      <c r="GS333" s="7"/>
      <c r="GT333" s="7"/>
      <c r="GU333" s="7"/>
      <c r="GV333" s="7"/>
      <c r="GW333" s="7"/>
      <c r="GX333" s="7"/>
      <c r="GY333" s="7"/>
    </row>
    <row r="334" spans="169:207" ht="13.8" hidden="1">
      <c r="FM334" s="33"/>
      <c r="FN334" s="34"/>
      <c r="FO334" s="33"/>
      <c r="FP334" s="33"/>
      <c r="FQ334" s="33"/>
      <c r="FR334" s="33"/>
      <c r="FS334" s="33"/>
      <c r="FT334" s="33"/>
      <c r="FU334" s="33"/>
      <c r="FV334" s="33"/>
      <c r="FW334" s="33"/>
      <c r="FX334" s="33"/>
      <c r="FY334" s="33"/>
      <c r="FZ334" s="33"/>
      <c r="GA334" s="33"/>
      <c r="GB334" s="33"/>
      <c r="GC334" s="33"/>
      <c r="GD334" s="33"/>
      <c r="GE334" s="33"/>
      <c r="GF334" s="33"/>
      <c r="GG334" s="7"/>
      <c r="GH334" s="7"/>
      <c r="GI334" s="7"/>
      <c r="GJ334" s="7"/>
      <c r="GK334" s="7"/>
      <c r="GL334" s="7"/>
      <c r="GM334" s="7"/>
      <c r="GN334" s="7"/>
      <c r="GO334" s="7"/>
      <c r="GP334" s="7"/>
      <c r="GQ334" s="7"/>
      <c r="GR334" s="7"/>
      <c r="GS334" s="7"/>
      <c r="GT334" s="7"/>
      <c r="GU334" s="7"/>
      <c r="GV334" s="7"/>
      <c r="GW334" s="7"/>
      <c r="GX334" s="7"/>
      <c r="GY334" s="7"/>
    </row>
    <row r="335" spans="169:207" ht="13.8">
      <c r="FM335" s="7"/>
      <c r="FN335" s="7"/>
      <c r="FO335" s="7"/>
      <c r="FP335" s="7"/>
      <c r="FQ335" s="7"/>
      <c r="FR335" s="7"/>
      <c r="FS335" s="7"/>
      <c r="FT335" s="7"/>
      <c r="FU335" s="37"/>
      <c r="FV335" s="7"/>
      <c r="FW335" s="7"/>
      <c r="FX335" s="7"/>
      <c r="FY335" s="7"/>
      <c r="FZ335" s="7"/>
      <c r="GA335" s="7"/>
      <c r="GB335" s="7"/>
      <c r="GC335" s="7"/>
      <c r="GD335" s="7"/>
      <c r="GE335" s="7"/>
      <c r="GF335" s="7"/>
      <c r="GG335" s="7"/>
      <c r="GH335" s="7"/>
      <c r="GI335" s="7"/>
      <c r="GJ335" s="7"/>
      <c r="GK335" s="7"/>
      <c r="GL335" s="7"/>
      <c r="GM335" s="7"/>
      <c r="GN335" s="7"/>
      <c r="GO335" s="7"/>
      <c r="GP335" s="7"/>
      <c r="GQ335" s="7"/>
      <c r="GR335" s="7"/>
      <c r="GS335" s="7"/>
      <c r="GT335" s="7"/>
      <c r="GU335" s="7"/>
      <c r="GV335" s="7"/>
      <c r="GW335" s="7"/>
      <c r="GX335" s="7"/>
      <c r="GY335" s="7"/>
    </row>
    <row r="336" spans="169:207" ht="13.8" hidden="1">
      <c r="FM336" s="33"/>
      <c r="FN336" s="34"/>
      <c r="FO336" s="33"/>
      <c r="FP336" s="33"/>
      <c r="FQ336" s="33"/>
      <c r="FR336" s="33"/>
      <c r="FS336" s="33"/>
      <c r="FT336" s="33"/>
      <c r="FU336" s="33"/>
      <c r="FV336" s="33"/>
      <c r="FW336" s="33"/>
      <c r="FX336" s="33"/>
      <c r="FY336" s="33"/>
      <c r="FZ336" s="33"/>
      <c r="GA336" s="33"/>
      <c r="GB336" s="33"/>
      <c r="GC336" s="33"/>
      <c r="GD336" s="33"/>
      <c r="GE336" s="33"/>
      <c r="GF336" s="33"/>
      <c r="GG336" s="7"/>
      <c r="GH336" s="7"/>
      <c r="GI336" s="7"/>
      <c r="GJ336" s="7"/>
      <c r="GK336" s="7"/>
      <c r="GL336" s="7"/>
      <c r="GM336" s="7"/>
      <c r="GN336" s="7"/>
      <c r="GO336" s="7"/>
      <c r="GP336" s="7"/>
      <c r="GQ336" s="7"/>
      <c r="GR336" s="7"/>
      <c r="GS336" s="7"/>
      <c r="GT336" s="7"/>
      <c r="GU336" s="7"/>
      <c r="GV336" s="7"/>
      <c r="GW336" s="7"/>
      <c r="GX336" s="7"/>
      <c r="GY336" s="7"/>
    </row>
    <row r="337" spans="169:207" ht="13.8" hidden="1">
      <c r="FM337" s="33"/>
      <c r="FN337" s="34"/>
      <c r="FO337" s="33"/>
      <c r="FP337" s="33"/>
      <c r="FQ337" s="33"/>
      <c r="FR337" s="33"/>
      <c r="FS337" s="33"/>
      <c r="FT337" s="33"/>
      <c r="FU337" s="33"/>
      <c r="FV337" s="33"/>
      <c r="FW337" s="33"/>
      <c r="FX337" s="33"/>
      <c r="FY337" s="33"/>
      <c r="FZ337" s="33"/>
      <c r="GA337" s="33"/>
      <c r="GB337" s="33"/>
      <c r="GC337" s="33"/>
      <c r="GD337" s="33"/>
      <c r="GE337" s="33"/>
      <c r="GF337" s="33"/>
      <c r="GG337" s="7"/>
      <c r="GH337" s="7"/>
      <c r="GI337" s="7"/>
      <c r="GJ337" s="7"/>
      <c r="GK337" s="7"/>
      <c r="GL337" s="7"/>
      <c r="GM337" s="7"/>
      <c r="GN337" s="7"/>
      <c r="GO337" s="7"/>
      <c r="GP337" s="7"/>
      <c r="GQ337" s="7"/>
      <c r="GR337" s="7"/>
      <c r="GS337" s="7"/>
      <c r="GT337" s="7"/>
      <c r="GU337" s="7"/>
      <c r="GV337" s="7"/>
      <c r="GW337" s="7"/>
      <c r="GX337" s="7"/>
      <c r="GY337" s="7"/>
    </row>
    <row r="338" spans="169:207" ht="13.8" hidden="1">
      <c r="FM338" s="33"/>
      <c r="FN338" s="34"/>
      <c r="FO338" s="33"/>
      <c r="FP338" s="33"/>
      <c r="FQ338" s="33"/>
      <c r="FR338" s="33"/>
      <c r="FS338" s="33"/>
      <c r="FT338" s="33"/>
      <c r="FU338" s="33"/>
      <c r="FV338" s="33"/>
      <c r="FW338" s="33"/>
      <c r="FX338" s="33"/>
      <c r="FY338" s="33"/>
      <c r="FZ338" s="33"/>
      <c r="GA338" s="33"/>
      <c r="GB338" s="33"/>
      <c r="GC338" s="33"/>
      <c r="GD338" s="33"/>
      <c r="GE338" s="33"/>
      <c r="GF338" s="33"/>
      <c r="GG338" s="7"/>
      <c r="GH338" s="7"/>
      <c r="GI338" s="7"/>
      <c r="GJ338" s="7"/>
      <c r="GK338" s="7"/>
      <c r="GL338" s="7"/>
      <c r="GM338" s="7"/>
      <c r="GN338" s="7"/>
      <c r="GO338" s="7"/>
      <c r="GP338" s="7"/>
      <c r="GQ338" s="7"/>
      <c r="GR338" s="7"/>
      <c r="GS338" s="7"/>
      <c r="GT338" s="7"/>
      <c r="GU338" s="7"/>
      <c r="GV338" s="7"/>
      <c r="GW338" s="7"/>
      <c r="GX338" s="7"/>
      <c r="GY338" s="7"/>
    </row>
    <row r="339" spans="169:207" ht="13.8" hidden="1">
      <c r="FM339" s="33"/>
      <c r="FN339" s="34"/>
      <c r="FO339" s="33"/>
      <c r="FP339" s="33"/>
      <c r="FQ339" s="33"/>
      <c r="FR339" s="33"/>
      <c r="FS339" s="33"/>
      <c r="FT339" s="33"/>
      <c r="FU339" s="33"/>
      <c r="FV339" s="33"/>
      <c r="FW339" s="33"/>
      <c r="FX339" s="33"/>
      <c r="FY339" s="33"/>
      <c r="FZ339" s="33"/>
      <c r="GA339" s="33"/>
      <c r="GB339" s="33"/>
      <c r="GC339" s="33"/>
      <c r="GD339" s="33"/>
      <c r="GE339" s="33"/>
      <c r="GF339" s="33"/>
      <c r="GG339" s="7"/>
      <c r="GH339" s="7"/>
      <c r="GI339" s="7"/>
      <c r="GJ339" s="7"/>
      <c r="GK339" s="7"/>
      <c r="GL339" s="7"/>
      <c r="GM339" s="7"/>
      <c r="GN339" s="7"/>
      <c r="GO339" s="7"/>
      <c r="GP339" s="7"/>
      <c r="GQ339" s="7"/>
      <c r="GR339" s="7"/>
      <c r="GS339" s="7"/>
      <c r="GT339" s="7"/>
      <c r="GU339" s="7"/>
      <c r="GV339" s="7"/>
      <c r="GW339" s="7"/>
      <c r="GX339" s="7"/>
      <c r="GY339" s="7"/>
    </row>
    <row r="340" spans="169:207" ht="13.8" hidden="1">
      <c r="FM340" s="33"/>
      <c r="FN340" s="34"/>
      <c r="FO340" s="33"/>
      <c r="FP340" s="33"/>
      <c r="FQ340" s="33"/>
      <c r="FR340" s="33"/>
      <c r="FS340" s="33"/>
      <c r="FT340" s="33"/>
      <c r="FU340" s="33"/>
      <c r="FV340" s="33"/>
      <c r="FW340" s="33"/>
      <c r="FX340" s="33"/>
      <c r="FY340" s="33"/>
      <c r="FZ340" s="33"/>
      <c r="GA340" s="33"/>
      <c r="GB340" s="33"/>
      <c r="GC340" s="33"/>
      <c r="GD340" s="33"/>
      <c r="GE340" s="33"/>
      <c r="GF340" s="33"/>
      <c r="GG340" s="7"/>
      <c r="GH340" s="7"/>
      <c r="GI340" s="7"/>
      <c r="GJ340" s="7"/>
      <c r="GK340" s="7"/>
      <c r="GL340" s="7"/>
      <c r="GM340" s="7"/>
      <c r="GN340" s="7"/>
      <c r="GO340" s="7"/>
      <c r="GP340" s="7"/>
      <c r="GQ340" s="7"/>
      <c r="GR340" s="7"/>
      <c r="GS340" s="7"/>
      <c r="GT340" s="7"/>
      <c r="GU340" s="7"/>
      <c r="GV340" s="7"/>
      <c r="GW340" s="7"/>
      <c r="GX340" s="7"/>
      <c r="GY340" s="7"/>
    </row>
    <row r="341" spans="169:207" ht="13.8" hidden="1">
      <c r="FM341" s="33"/>
      <c r="FN341" s="34"/>
      <c r="FO341" s="33"/>
      <c r="FP341" s="33"/>
      <c r="FQ341" s="33"/>
      <c r="FR341" s="33"/>
      <c r="FS341" s="33"/>
      <c r="FT341" s="33"/>
      <c r="FU341" s="33"/>
      <c r="FV341" s="33"/>
      <c r="FW341" s="33"/>
      <c r="FX341" s="33"/>
      <c r="FY341" s="33"/>
      <c r="FZ341" s="33"/>
      <c r="GA341" s="33"/>
      <c r="GB341" s="33"/>
      <c r="GC341" s="33"/>
      <c r="GD341" s="33"/>
      <c r="GE341" s="33"/>
      <c r="GF341" s="33"/>
      <c r="GG341" s="7"/>
      <c r="GH341" s="7"/>
      <c r="GI341" s="7"/>
      <c r="GJ341" s="7"/>
      <c r="GK341" s="7"/>
      <c r="GL341" s="7"/>
      <c r="GM341" s="7"/>
      <c r="GN341" s="7"/>
      <c r="GO341" s="7"/>
      <c r="GP341" s="7"/>
      <c r="GQ341" s="7"/>
      <c r="GR341" s="7"/>
      <c r="GS341" s="7"/>
      <c r="GT341" s="7"/>
      <c r="GU341" s="7"/>
      <c r="GV341" s="7"/>
      <c r="GW341" s="7"/>
      <c r="GX341" s="7"/>
      <c r="GY341" s="7"/>
    </row>
    <row r="342" spans="169:207" ht="13.8" hidden="1">
      <c r="FM342" s="33"/>
      <c r="FN342" s="34"/>
      <c r="FO342" s="33"/>
      <c r="FP342" s="33"/>
      <c r="FQ342" s="33"/>
      <c r="FR342" s="33"/>
      <c r="FS342" s="33"/>
      <c r="FT342" s="33"/>
      <c r="FU342" s="33"/>
      <c r="FV342" s="33"/>
      <c r="FW342" s="33"/>
      <c r="FX342" s="33"/>
      <c r="FY342" s="33"/>
      <c r="FZ342" s="33"/>
      <c r="GA342" s="33"/>
      <c r="GB342" s="33"/>
      <c r="GC342" s="33"/>
      <c r="GD342" s="33"/>
      <c r="GE342" s="33"/>
      <c r="GF342" s="33"/>
      <c r="GG342" s="7"/>
      <c r="GH342" s="7"/>
      <c r="GI342" s="7"/>
      <c r="GJ342" s="7"/>
      <c r="GK342" s="7"/>
      <c r="GL342" s="7"/>
      <c r="GM342" s="7"/>
      <c r="GN342" s="7"/>
      <c r="GO342" s="7"/>
      <c r="GP342" s="7"/>
      <c r="GQ342" s="7"/>
      <c r="GR342" s="7"/>
      <c r="GS342" s="7"/>
      <c r="GT342" s="7"/>
      <c r="GU342" s="7"/>
      <c r="GV342" s="7"/>
      <c r="GW342" s="7"/>
      <c r="GX342" s="7"/>
      <c r="GY342" s="7"/>
    </row>
    <row r="343" spans="169:207" ht="13.8" hidden="1">
      <c r="FM343" s="33"/>
      <c r="FN343" s="34"/>
      <c r="FO343" s="33"/>
      <c r="FP343" s="33"/>
      <c r="FQ343" s="33"/>
      <c r="FR343" s="33"/>
      <c r="FS343" s="33"/>
      <c r="FT343" s="33"/>
      <c r="FU343" s="33"/>
      <c r="FV343" s="33"/>
      <c r="FW343" s="33"/>
      <c r="FX343" s="33"/>
      <c r="FY343" s="33"/>
      <c r="FZ343" s="33"/>
      <c r="GA343" s="33"/>
      <c r="GB343" s="33"/>
      <c r="GC343" s="33"/>
      <c r="GD343" s="33"/>
      <c r="GE343" s="33"/>
      <c r="GF343" s="33"/>
      <c r="GG343" s="7"/>
      <c r="GH343" s="7"/>
      <c r="GI343" s="7"/>
      <c r="GJ343" s="7"/>
      <c r="GK343" s="7"/>
      <c r="GL343" s="7"/>
      <c r="GM343" s="7"/>
      <c r="GN343" s="7"/>
      <c r="GO343" s="7"/>
      <c r="GP343" s="7"/>
      <c r="GQ343" s="7"/>
      <c r="GR343" s="7"/>
      <c r="GS343" s="7"/>
      <c r="GT343" s="7"/>
      <c r="GU343" s="7"/>
      <c r="GV343" s="7"/>
      <c r="GW343" s="7"/>
      <c r="GX343" s="7"/>
      <c r="GY343" s="7"/>
    </row>
    <row r="344" spans="169:207" ht="13.8" hidden="1">
      <c r="FM344" s="33"/>
      <c r="FN344" s="34"/>
      <c r="FO344" s="33"/>
      <c r="FP344" s="33"/>
      <c r="FQ344" s="33"/>
      <c r="FR344" s="33"/>
      <c r="FS344" s="33"/>
      <c r="FT344" s="33"/>
      <c r="FU344" s="33"/>
      <c r="FV344" s="33"/>
      <c r="FW344" s="33"/>
      <c r="FX344" s="33"/>
      <c r="FY344" s="33"/>
      <c r="FZ344" s="33"/>
      <c r="GA344" s="33"/>
      <c r="GB344" s="33"/>
      <c r="GC344" s="33"/>
      <c r="GD344" s="33"/>
      <c r="GE344" s="33"/>
      <c r="GF344" s="33"/>
      <c r="GG344" s="7"/>
      <c r="GH344" s="7"/>
      <c r="GI344" s="7"/>
      <c r="GJ344" s="7"/>
      <c r="GK344" s="7"/>
      <c r="GL344" s="7"/>
      <c r="GM344" s="7"/>
      <c r="GN344" s="7"/>
      <c r="GO344" s="7"/>
      <c r="GP344" s="7"/>
      <c r="GQ344" s="7"/>
      <c r="GR344" s="7"/>
      <c r="GS344" s="7"/>
      <c r="GT344" s="7"/>
      <c r="GU344" s="7"/>
      <c r="GV344" s="7"/>
      <c r="GW344" s="7"/>
      <c r="GX344" s="7"/>
      <c r="GY344" s="7"/>
    </row>
    <row r="345" spans="169:207" ht="13.8">
      <c r="FM345" s="33"/>
      <c r="FN345" s="34"/>
      <c r="FO345" s="33"/>
      <c r="FP345" s="33"/>
      <c r="FQ345" s="33"/>
      <c r="FR345" s="33"/>
      <c r="FS345" s="33"/>
      <c r="FT345" s="33"/>
      <c r="FU345" s="33"/>
      <c r="FV345" s="33"/>
      <c r="FW345" s="33"/>
      <c r="FX345" s="33"/>
      <c r="FY345" s="33"/>
      <c r="FZ345" s="33"/>
      <c r="GA345" s="33"/>
      <c r="GB345" s="33"/>
      <c r="GC345" s="33"/>
      <c r="GD345" s="33"/>
      <c r="GE345" s="33"/>
      <c r="GF345" s="33"/>
      <c r="GG345" s="7"/>
      <c r="GH345" s="7"/>
      <c r="GI345" s="7"/>
      <c r="GJ345" s="7"/>
      <c r="GK345" s="7"/>
      <c r="GL345" s="7"/>
      <c r="GM345" s="7"/>
      <c r="GN345" s="7"/>
      <c r="GO345" s="7"/>
      <c r="GP345" s="7"/>
      <c r="GQ345" s="7"/>
      <c r="GR345" s="7"/>
      <c r="GS345" s="7"/>
      <c r="GT345" s="7"/>
      <c r="GU345" s="7"/>
      <c r="GV345" s="7"/>
      <c r="GW345" s="7"/>
      <c r="GX345" s="7"/>
      <c r="GY345" s="7"/>
    </row>
    <row r="346" spans="169:207" ht="13.8" hidden="1">
      <c r="FM346" s="7"/>
      <c r="FN346" s="7"/>
      <c r="FO346" s="7"/>
      <c r="FP346" s="7"/>
      <c r="FQ346" s="7"/>
      <c r="FR346" s="7"/>
      <c r="FS346" s="7"/>
      <c r="FT346" s="7"/>
      <c r="FU346" s="37"/>
      <c r="FV346" s="7"/>
      <c r="FW346" s="7"/>
      <c r="FX346" s="7"/>
      <c r="FY346" s="7"/>
      <c r="FZ346" s="7"/>
      <c r="GA346" s="7"/>
      <c r="GB346" s="7"/>
      <c r="GC346" s="7"/>
      <c r="GD346" s="7"/>
      <c r="GE346" s="7"/>
      <c r="GF346" s="7"/>
      <c r="GG346" s="7"/>
      <c r="GH346" s="7"/>
      <c r="GI346" s="7"/>
      <c r="GJ346" s="7"/>
      <c r="GK346" s="7"/>
      <c r="GL346" s="7"/>
      <c r="GM346" s="7"/>
      <c r="GN346" s="7"/>
      <c r="GO346" s="7"/>
      <c r="GP346" s="7"/>
      <c r="GQ346" s="7"/>
      <c r="GR346" s="7"/>
      <c r="GS346" s="7"/>
      <c r="GT346" s="7"/>
      <c r="GU346" s="7"/>
      <c r="GV346" s="7"/>
      <c r="GW346" s="7"/>
      <c r="GX346" s="7"/>
      <c r="GY346" s="7"/>
    </row>
    <row r="347" spans="169:207" ht="13.8" hidden="1">
      <c r="FM347" s="7"/>
      <c r="FN347" s="7"/>
      <c r="FO347" s="7"/>
      <c r="FP347" s="7"/>
      <c r="FQ347" s="7"/>
      <c r="FR347" s="7"/>
      <c r="FS347" s="7"/>
      <c r="FT347" s="7"/>
      <c r="FU347" s="7"/>
      <c r="FV347" s="7"/>
      <c r="FW347" s="7"/>
      <c r="FX347" s="7"/>
      <c r="FY347" s="7"/>
      <c r="FZ347" s="7"/>
      <c r="GA347" s="7"/>
      <c r="GB347" s="7"/>
      <c r="GC347" s="7"/>
      <c r="GD347" s="7"/>
      <c r="GE347" s="7"/>
      <c r="GF347" s="7"/>
      <c r="GG347" s="7"/>
      <c r="GH347" s="7"/>
      <c r="GI347" s="7"/>
      <c r="GJ347" s="7"/>
      <c r="GK347" s="7"/>
      <c r="GL347" s="7"/>
      <c r="GM347" s="7"/>
      <c r="GN347" s="7"/>
      <c r="GO347" s="7"/>
      <c r="GP347" s="7"/>
      <c r="GQ347" s="7"/>
      <c r="GR347" s="7"/>
      <c r="GS347" s="7"/>
      <c r="GT347" s="7"/>
      <c r="GU347" s="7"/>
      <c r="GV347" s="7"/>
      <c r="GW347" s="7"/>
      <c r="GX347" s="7"/>
      <c r="GY347" s="7"/>
    </row>
    <row r="348" spans="169:207" ht="13.8" hidden="1">
      <c r="FM348" s="33"/>
      <c r="FN348" s="34"/>
      <c r="FO348" s="33"/>
      <c r="FP348" s="33"/>
      <c r="FQ348" s="33"/>
      <c r="FR348" s="33"/>
      <c r="FS348" s="33"/>
      <c r="FT348" s="33"/>
      <c r="FU348" s="33"/>
      <c r="FV348" s="33"/>
      <c r="FW348" s="33"/>
      <c r="FX348" s="33"/>
      <c r="FY348" s="33"/>
      <c r="FZ348" s="33"/>
      <c r="GA348" s="33"/>
      <c r="GB348" s="33"/>
      <c r="GC348" s="33"/>
      <c r="GD348" s="33"/>
      <c r="GE348" s="33"/>
      <c r="GF348" s="33"/>
      <c r="GG348" s="7"/>
      <c r="GH348" s="7"/>
      <c r="GI348" s="7"/>
      <c r="GJ348" s="7"/>
      <c r="GK348" s="7"/>
      <c r="GL348" s="7"/>
      <c r="GM348" s="7"/>
      <c r="GN348" s="7"/>
      <c r="GO348" s="7"/>
      <c r="GP348" s="7"/>
      <c r="GQ348" s="7"/>
      <c r="GR348" s="7"/>
      <c r="GS348" s="7"/>
      <c r="GT348" s="7"/>
      <c r="GU348" s="7"/>
      <c r="GV348" s="7"/>
      <c r="GW348" s="7"/>
      <c r="GX348" s="7"/>
      <c r="GY348" s="7"/>
    </row>
    <row r="349" spans="169:207" ht="13.8">
      <c r="FM349" s="33"/>
      <c r="FN349" s="34"/>
      <c r="FO349" s="33"/>
      <c r="FP349" s="33"/>
      <c r="FQ349" s="33"/>
      <c r="FR349" s="33"/>
      <c r="FS349" s="33"/>
      <c r="FT349" s="33"/>
      <c r="FU349" s="33"/>
      <c r="FV349" s="33"/>
      <c r="FW349" s="33"/>
      <c r="FX349" s="33"/>
      <c r="FY349" s="33"/>
      <c r="FZ349" s="33"/>
      <c r="GA349" s="33"/>
      <c r="GB349" s="33"/>
      <c r="GC349" s="33"/>
      <c r="GD349" s="33"/>
      <c r="GE349" s="33"/>
      <c r="GF349" s="33"/>
      <c r="GG349" s="7"/>
      <c r="GH349" s="7"/>
      <c r="GI349" s="7"/>
      <c r="GJ349" s="7"/>
      <c r="GK349" s="7"/>
      <c r="GL349" s="7"/>
      <c r="GM349" s="7"/>
      <c r="GN349" s="7"/>
      <c r="GO349" s="7"/>
      <c r="GP349" s="7"/>
      <c r="GQ349" s="7"/>
      <c r="GR349" s="7"/>
      <c r="GS349" s="7"/>
      <c r="GT349" s="7"/>
      <c r="GU349" s="7"/>
      <c r="GV349" s="7"/>
      <c r="GW349" s="7"/>
      <c r="GX349" s="7"/>
      <c r="GY349" s="7"/>
    </row>
    <row r="350" spans="169:207" ht="13.8">
      <c r="FM350" s="33"/>
      <c r="FN350" s="34"/>
      <c r="FO350" s="33"/>
      <c r="FP350" s="33"/>
      <c r="FQ350" s="33"/>
      <c r="FR350" s="33"/>
      <c r="FS350" s="33"/>
      <c r="FT350" s="33"/>
      <c r="FU350" s="33"/>
      <c r="FV350" s="33"/>
      <c r="FW350" s="33"/>
      <c r="FX350" s="33"/>
      <c r="FY350" s="33"/>
      <c r="FZ350" s="33"/>
      <c r="GA350" s="33"/>
      <c r="GB350" s="33"/>
      <c r="GC350" s="33"/>
      <c r="GD350" s="33"/>
      <c r="GE350" s="33"/>
      <c r="GF350" s="33"/>
      <c r="GG350" s="7"/>
      <c r="GH350" s="7"/>
      <c r="GI350" s="7"/>
      <c r="GJ350" s="7"/>
      <c r="GK350" s="7"/>
      <c r="GL350" s="7"/>
      <c r="GM350" s="7"/>
      <c r="GN350" s="7"/>
      <c r="GO350" s="7"/>
      <c r="GP350" s="7"/>
      <c r="GQ350" s="7"/>
      <c r="GR350" s="7"/>
      <c r="GS350" s="7"/>
      <c r="GT350" s="7"/>
      <c r="GU350" s="7"/>
      <c r="GV350" s="7"/>
      <c r="GW350" s="7"/>
      <c r="GX350" s="7"/>
      <c r="GY350" s="7"/>
    </row>
    <row r="351" spans="169:207" ht="13.8" hidden="1">
      <c r="FM351" s="33"/>
      <c r="FN351" s="34"/>
      <c r="FO351" s="33"/>
      <c r="FP351" s="33"/>
      <c r="FQ351" s="33"/>
      <c r="FR351" s="33"/>
      <c r="FS351" s="33"/>
      <c r="FT351" s="33"/>
      <c r="FU351" s="33"/>
      <c r="FV351" s="33"/>
      <c r="FW351" s="33"/>
      <c r="FX351" s="33"/>
      <c r="FY351" s="33"/>
      <c r="FZ351" s="33"/>
      <c r="GA351" s="33"/>
      <c r="GB351" s="33"/>
      <c r="GC351" s="33"/>
      <c r="GD351" s="33"/>
      <c r="GE351" s="33"/>
      <c r="GF351" s="33"/>
      <c r="GG351" s="7"/>
      <c r="GH351" s="7"/>
      <c r="GI351" s="7"/>
      <c r="GJ351" s="7"/>
      <c r="GK351" s="7"/>
      <c r="GL351" s="7"/>
      <c r="GM351" s="7"/>
      <c r="GN351" s="7"/>
      <c r="GO351" s="7"/>
      <c r="GP351" s="7"/>
      <c r="GQ351" s="7"/>
      <c r="GR351" s="7"/>
      <c r="GS351" s="7"/>
      <c r="GT351" s="7"/>
      <c r="GU351" s="7"/>
      <c r="GV351" s="7"/>
      <c r="GW351" s="7"/>
      <c r="GX351" s="7"/>
      <c r="GY351" s="7"/>
    </row>
    <row r="352" spans="169:207" ht="13.8" hidden="1">
      <c r="FM352" s="33"/>
      <c r="FN352" s="34"/>
      <c r="FO352" s="33"/>
      <c r="FP352" s="33"/>
      <c r="FQ352" s="33"/>
      <c r="FR352" s="33"/>
      <c r="FS352" s="33"/>
      <c r="FT352" s="33"/>
      <c r="FU352" s="33"/>
      <c r="FV352" s="33"/>
      <c r="FW352" s="33"/>
      <c r="FX352" s="33"/>
      <c r="FY352" s="33"/>
      <c r="FZ352" s="33"/>
      <c r="GA352" s="33"/>
      <c r="GB352" s="33"/>
      <c r="GC352" s="33"/>
      <c r="GD352" s="33"/>
      <c r="GE352" s="33"/>
      <c r="GF352" s="33"/>
      <c r="GG352" s="7"/>
      <c r="GH352" s="7"/>
      <c r="GI352" s="7"/>
      <c r="GJ352" s="7"/>
      <c r="GK352" s="7"/>
      <c r="GL352" s="7"/>
      <c r="GM352" s="7"/>
      <c r="GN352" s="7"/>
      <c r="GO352" s="7"/>
      <c r="GP352" s="7"/>
      <c r="GQ352" s="7"/>
      <c r="GR352" s="7"/>
      <c r="GS352" s="7"/>
      <c r="GT352" s="7"/>
      <c r="GU352" s="7"/>
      <c r="GV352" s="7"/>
      <c r="GW352" s="7"/>
      <c r="GX352" s="7"/>
      <c r="GY352" s="7"/>
    </row>
    <row r="353" spans="169:207" ht="13.8">
      <c r="FM353" s="33"/>
      <c r="FN353" s="34"/>
      <c r="FO353" s="33"/>
      <c r="FP353" s="33"/>
      <c r="FQ353" s="33"/>
      <c r="FR353" s="33"/>
      <c r="FS353" s="33"/>
      <c r="FT353" s="33"/>
      <c r="FU353" s="33"/>
      <c r="FV353" s="33"/>
      <c r="FW353" s="33"/>
      <c r="FX353" s="33"/>
      <c r="FY353" s="33"/>
      <c r="FZ353" s="33"/>
      <c r="GA353" s="33"/>
      <c r="GB353" s="33"/>
      <c r="GC353" s="33"/>
      <c r="GD353" s="33"/>
      <c r="GE353" s="33"/>
      <c r="GF353" s="33"/>
      <c r="GG353" s="7"/>
      <c r="GH353" s="7"/>
      <c r="GI353" s="7"/>
      <c r="GJ353" s="7"/>
      <c r="GK353" s="7"/>
      <c r="GL353" s="7"/>
      <c r="GM353" s="7"/>
      <c r="GN353" s="7"/>
      <c r="GO353" s="7"/>
      <c r="GP353" s="7"/>
      <c r="GQ353" s="7"/>
      <c r="GR353" s="7"/>
      <c r="GS353" s="7"/>
      <c r="GT353" s="7"/>
      <c r="GU353" s="7"/>
      <c r="GV353" s="7"/>
      <c r="GW353" s="7"/>
      <c r="GX353" s="7"/>
      <c r="GY353" s="7"/>
    </row>
    <row r="354" spans="169:207" ht="13.8" hidden="1">
      <c r="FM354" s="7"/>
      <c r="FN354" s="7"/>
      <c r="FO354" s="7"/>
      <c r="FP354" s="7"/>
      <c r="FQ354" s="7"/>
      <c r="FR354" s="7"/>
      <c r="FS354" s="7"/>
      <c r="FT354" s="7"/>
      <c r="FU354" s="37"/>
      <c r="FV354" s="7"/>
      <c r="FW354" s="7"/>
      <c r="FX354" s="7"/>
      <c r="FY354" s="7"/>
      <c r="FZ354" s="7"/>
      <c r="GA354" s="7"/>
      <c r="GB354" s="7"/>
      <c r="GC354" s="7"/>
      <c r="GD354" s="7"/>
      <c r="GE354" s="7"/>
      <c r="GF354" s="7"/>
      <c r="GG354" s="7"/>
      <c r="GH354" s="7"/>
      <c r="GI354" s="7"/>
      <c r="GJ354" s="7"/>
      <c r="GK354" s="7"/>
      <c r="GL354" s="7"/>
      <c r="GM354" s="7"/>
      <c r="GN354" s="7"/>
      <c r="GO354" s="7"/>
      <c r="GP354" s="7"/>
      <c r="GQ354" s="7"/>
      <c r="GR354" s="7"/>
      <c r="GS354" s="7"/>
      <c r="GT354" s="7"/>
      <c r="GU354" s="7"/>
      <c r="GV354" s="7"/>
      <c r="GW354" s="7"/>
      <c r="GX354" s="7"/>
      <c r="GY354" s="7"/>
    </row>
    <row r="355" spans="169:207" ht="13.8" hidden="1">
      <c r="FM355" s="7"/>
      <c r="FN355" s="7"/>
      <c r="FO355" s="7"/>
      <c r="FP355" s="7"/>
      <c r="FQ355" s="7"/>
      <c r="FR355" s="7"/>
      <c r="FS355" s="7"/>
      <c r="FT355" s="7"/>
      <c r="FU355" s="7"/>
      <c r="FV355" s="7"/>
      <c r="FW355" s="7"/>
      <c r="FX355" s="7"/>
      <c r="FY355" s="7"/>
      <c r="FZ355" s="7"/>
      <c r="GA355" s="7"/>
      <c r="GB355" s="7"/>
      <c r="GC355" s="7"/>
      <c r="GD355" s="7"/>
      <c r="GE355" s="7"/>
      <c r="GF355" s="7"/>
      <c r="GG355" s="7"/>
      <c r="GH355" s="7"/>
      <c r="GI355" s="7"/>
      <c r="GJ355" s="7"/>
      <c r="GK355" s="7"/>
      <c r="GL355" s="7"/>
      <c r="GM355" s="7"/>
      <c r="GN355" s="7"/>
      <c r="GO355" s="7"/>
      <c r="GP355" s="7"/>
      <c r="GQ355" s="7"/>
      <c r="GR355" s="7"/>
      <c r="GS355" s="7"/>
      <c r="GT355" s="7"/>
      <c r="GU355" s="7"/>
      <c r="GV355" s="7"/>
      <c r="GW355" s="7"/>
      <c r="GX355" s="7"/>
      <c r="GY355" s="7"/>
    </row>
    <row r="356" spans="169:207" ht="13.8" hidden="1">
      <c r="FM356" s="33"/>
      <c r="FN356" s="34"/>
      <c r="FO356" s="33"/>
      <c r="FP356" s="33"/>
      <c r="FQ356" s="33"/>
      <c r="FR356" s="33"/>
      <c r="FS356" s="33"/>
      <c r="FT356" s="33"/>
      <c r="FU356" s="33"/>
      <c r="FV356" s="33"/>
      <c r="FW356" s="33"/>
      <c r="FX356" s="33"/>
      <c r="FY356" s="33"/>
      <c r="FZ356" s="33"/>
      <c r="GA356" s="33"/>
      <c r="GB356" s="33"/>
      <c r="GC356" s="33"/>
      <c r="GD356" s="33"/>
      <c r="GE356" s="33"/>
      <c r="GF356" s="33"/>
      <c r="GG356" s="7"/>
      <c r="GH356" s="7"/>
      <c r="GI356" s="7"/>
      <c r="GJ356" s="7"/>
      <c r="GK356" s="7"/>
      <c r="GL356" s="7"/>
      <c r="GM356" s="7"/>
      <c r="GN356" s="7"/>
      <c r="GO356" s="7"/>
      <c r="GP356" s="7"/>
      <c r="GQ356" s="7"/>
      <c r="GR356" s="7"/>
      <c r="GS356" s="7"/>
      <c r="GT356" s="7"/>
      <c r="GU356" s="7"/>
      <c r="GV356" s="7"/>
      <c r="GW356" s="7"/>
      <c r="GX356" s="7"/>
      <c r="GY356" s="7"/>
    </row>
    <row r="357" spans="169:207" ht="13.8" hidden="1">
      <c r="FM357" s="33"/>
      <c r="FN357" s="34"/>
      <c r="FO357" s="33"/>
      <c r="FP357" s="33"/>
      <c r="FQ357" s="33"/>
      <c r="FR357" s="33"/>
      <c r="FS357" s="33"/>
      <c r="FT357" s="33"/>
      <c r="FU357" s="33"/>
      <c r="FV357" s="33"/>
      <c r="FW357" s="33"/>
      <c r="FX357" s="33"/>
      <c r="FY357" s="33"/>
      <c r="FZ357" s="33"/>
      <c r="GA357" s="33"/>
      <c r="GB357" s="33"/>
      <c r="GC357" s="33"/>
      <c r="GD357" s="33"/>
      <c r="GE357" s="33"/>
      <c r="GF357" s="33"/>
      <c r="GG357" s="7"/>
      <c r="GH357" s="7"/>
      <c r="GI357" s="7"/>
      <c r="GJ357" s="7"/>
      <c r="GK357" s="7"/>
      <c r="GL357" s="7"/>
      <c r="GM357" s="7"/>
      <c r="GN357" s="7"/>
      <c r="GO357" s="7"/>
      <c r="GP357" s="7"/>
      <c r="GQ357" s="7"/>
      <c r="GR357" s="7"/>
      <c r="GS357" s="7"/>
      <c r="GT357" s="7"/>
      <c r="GU357" s="7"/>
      <c r="GV357" s="7"/>
      <c r="GW357" s="7"/>
      <c r="GX357" s="7"/>
      <c r="GY357" s="7"/>
    </row>
    <row r="358" spans="169:207" ht="13.8" hidden="1">
      <c r="FM358" s="7"/>
      <c r="FN358" s="7"/>
      <c r="FO358" s="7"/>
      <c r="FP358" s="7"/>
      <c r="FQ358" s="7"/>
      <c r="FR358" s="7"/>
      <c r="FS358" s="7"/>
      <c r="FT358" s="7"/>
      <c r="FU358" s="37"/>
      <c r="FV358" s="7"/>
      <c r="FW358" s="7"/>
      <c r="FX358" s="7"/>
      <c r="FY358" s="7"/>
      <c r="FZ358" s="7"/>
      <c r="GA358" s="7"/>
      <c r="GB358" s="7"/>
      <c r="GC358" s="7"/>
      <c r="GD358" s="7"/>
      <c r="GE358" s="7"/>
      <c r="GF358" s="7"/>
      <c r="GG358" s="7"/>
      <c r="GH358" s="7"/>
      <c r="GI358" s="7"/>
      <c r="GJ358" s="7"/>
      <c r="GK358" s="7"/>
      <c r="GL358" s="7"/>
      <c r="GM358" s="7"/>
      <c r="GN358" s="7"/>
      <c r="GO358" s="7"/>
      <c r="GP358" s="7"/>
      <c r="GQ358" s="7"/>
      <c r="GR358" s="7"/>
      <c r="GS358" s="7"/>
      <c r="GT358" s="7"/>
      <c r="GU358" s="7"/>
      <c r="GV358" s="7"/>
      <c r="GW358" s="7"/>
      <c r="GX358" s="7"/>
      <c r="GY358" s="7"/>
    </row>
    <row r="359" spans="169:207" ht="13.8" hidden="1">
      <c r="FM359" s="33"/>
      <c r="FN359" s="34"/>
      <c r="FO359" s="33"/>
      <c r="FP359" s="33"/>
      <c r="FQ359" s="33"/>
      <c r="FR359" s="33"/>
      <c r="FS359" s="33"/>
      <c r="FT359" s="33"/>
      <c r="FU359" s="33"/>
      <c r="FV359" s="33"/>
      <c r="FW359" s="33"/>
      <c r="FX359" s="33"/>
      <c r="FY359" s="33"/>
      <c r="FZ359" s="33"/>
      <c r="GA359" s="33"/>
      <c r="GB359" s="33"/>
      <c r="GC359" s="33"/>
      <c r="GD359" s="33"/>
      <c r="GE359" s="33"/>
      <c r="GF359" s="33"/>
      <c r="GG359" s="7"/>
      <c r="GH359" s="7"/>
      <c r="GI359" s="7"/>
      <c r="GJ359" s="7"/>
      <c r="GK359" s="7"/>
      <c r="GL359" s="7"/>
      <c r="GM359" s="7"/>
      <c r="GN359" s="7"/>
      <c r="GO359" s="7"/>
      <c r="GP359" s="7"/>
      <c r="GQ359" s="7"/>
      <c r="GR359" s="7"/>
      <c r="GS359" s="7"/>
      <c r="GT359" s="7"/>
      <c r="GU359" s="7"/>
      <c r="GV359" s="7"/>
      <c r="GW359" s="7"/>
      <c r="GX359" s="7"/>
      <c r="GY359" s="7"/>
    </row>
    <row r="360" spans="169:207" ht="13.8">
      <c r="FM360" s="33"/>
      <c r="FN360" s="34"/>
      <c r="FO360" s="33"/>
      <c r="FP360" s="33"/>
      <c r="FQ360" s="33"/>
      <c r="FR360" s="33"/>
      <c r="FS360" s="33"/>
      <c r="FT360" s="33"/>
      <c r="FU360" s="33"/>
      <c r="FV360" s="33"/>
      <c r="FW360" s="33"/>
      <c r="FX360" s="33"/>
      <c r="FY360" s="33"/>
      <c r="FZ360" s="33"/>
      <c r="GA360" s="33"/>
      <c r="GB360" s="33"/>
      <c r="GC360" s="33"/>
      <c r="GD360" s="33"/>
      <c r="GE360" s="33"/>
      <c r="GF360" s="33"/>
      <c r="GG360" s="7"/>
      <c r="GH360" s="7"/>
      <c r="GI360" s="7"/>
      <c r="GJ360" s="7"/>
      <c r="GK360" s="7"/>
      <c r="GL360" s="7"/>
      <c r="GM360" s="7"/>
      <c r="GN360" s="7"/>
      <c r="GO360" s="7"/>
      <c r="GP360" s="7"/>
      <c r="GQ360" s="7"/>
      <c r="GR360" s="7"/>
      <c r="GS360" s="7"/>
      <c r="GT360" s="7"/>
      <c r="GU360" s="7"/>
      <c r="GV360" s="7"/>
      <c r="GW360" s="7"/>
      <c r="GX360" s="7"/>
      <c r="GY360" s="7"/>
    </row>
    <row r="361" spans="169:207" ht="13.8">
      <c r="FM361" s="33"/>
      <c r="FN361" s="34"/>
      <c r="FO361" s="33"/>
      <c r="FP361" s="33"/>
      <c r="FQ361" s="33"/>
      <c r="FR361" s="33"/>
      <c r="FS361" s="33"/>
      <c r="FT361" s="33"/>
      <c r="FU361" s="33"/>
      <c r="FV361" s="33"/>
      <c r="FW361" s="33"/>
      <c r="FX361" s="33"/>
      <c r="FY361" s="33"/>
      <c r="FZ361" s="33"/>
      <c r="GA361" s="33"/>
      <c r="GB361" s="33"/>
      <c r="GC361" s="33"/>
      <c r="GD361" s="33"/>
      <c r="GE361" s="33"/>
      <c r="GF361" s="33"/>
      <c r="GG361" s="7"/>
      <c r="GH361" s="7"/>
      <c r="GI361" s="7"/>
      <c r="GJ361" s="7"/>
      <c r="GK361" s="7"/>
      <c r="GL361" s="7"/>
      <c r="GM361" s="7"/>
      <c r="GN361" s="7"/>
      <c r="GO361" s="7"/>
      <c r="GP361" s="7"/>
      <c r="GQ361" s="7"/>
      <c r="GR361" s="7"/>
      <c r="GS361" s="7"/>
      <c r="GT361" s="7"/>
      <c r="GU361" s="7"/>
      <c r="GV361" s="7"/>
      <c r="GW361" s="7"/>
      <c r="GX361" s="7"/>
      <c r="GY361" s="7"/>
    </row>
    <row r="362" spans="169:207" ht="13.8" hidden="1">
      <c r="FM362" s="7"/>
      <c r="FN362" s="7"/>
      <c r="FO362" s="7"/>
      <c r="FP362" s="7"/>
      <c r="FQ362" s="7"/>
      <c r="FR362" s="7"/>
      <c r="FS362" s="7"/>
      <c r="FT362" s="7"/>
      <c r="FU362" s="7"/>
      <c r="FV362" s="7"/>
      <c r="FW362" s="7"/>
      <c r="FX362" s="7"/>
      <c r="FY362" s="7"/>
      <c r="FZ362" s="7"/>
      <c r="GA362" s="7"/>
      <c r="GB362" s="7"/>
      <c r="GC362" s="7"/>
      <c r="GD362" s="7"/>
      <c r="GE362" s="7"/>
      <c r="GF362" s="7"/>
      <c r="GG362" s="7"/>
      <c r="GH362" s="7"/>
      <c r="GI362" s="7"/>
      <c r="GJ362" s="7"/>
      <c r="GK362" s="7"/>
      <c r="GL362" s="7"/>
      <c r="GM362" s="7"/>
      <c r="GN362" s="7"/>
      <c r="GO362" s="7"/>
      <c r="GP362" s="7"/>
      <c r="GQ362" s="7"/>
      <c r="GR362" s="7"/>
      <c r="GS362" s="7"/>
      <c r="GT362" s="7"/>
      <c r="GU362" s="7"/>
      <c r="GV362" s="7"/>
      <c r="GW362" s="7"/>
      <c r="GX362" s="7"/>
      <c r="GY362" s="7"/>
    </row>
    <row r="363" spans="169:207" ht="13.8">
      <c r="FM363" s="33"/>
      <c r="FN363" s="34"/>
      <c r="FO363" s="33"/>
      <c r="FP363" s="33"/>
      <c r="FQ363" s="33"/>
      <c r="FR363" s="33"/>
      <c r="FS363" s="33"/>
      <c r="FT363" s="33"/>
      <c r="FU363" s="33"/>
      <c r="FV363" s="33"/>
      <c r="FW363" s="33"/>
      <c r="FX363" s="33"/>
      <c r="FY363" s="33"/>
      <c r="FZ363" s="33"/>
      <c r="GA363" s="33"/>
      <c r="GB363" s="33"/>
      <c r="GC363" s="33"/>
      <c r="GD363" s="33"/>
      <c r="GE363" s="33"/>
      <c r="GF363" s="33"/>
      <c r="GG363" s="7"/>
      <c r="GH363" s="7"/>
      <c r="GI363" s="7"/>
      <c r="GJ363" s="7"/>
      <c r="GK363" s="7"/>
      <c r="GL363" s="7"/>
      <c r="GM363" s="7"/>
      <c r="GN363" s="7"/>
      <c r="GO363" s="7"/>
      <c r="GP363" s="7"/>
      <c r="GQ363" s="7"/>
      <c r="GR363" s="7"/>
      <c r="GS363" s="7"/>
      <c r="GT363" s="7"/>
      <c r="GU363" s="7"/>
      <c r="GV363" s="7"/>
      <c r="GW363" s="7"/>
      <c r="GX363" s="7"/>
      <c r="GY363" s="7"/>
    </row>
    <row r="364" spans="169:207" ht="13.8">
      <c r="FM364" s="33"/>
      <c r="FN364" s="34"/>
      <c r="FO364" s="33"/>
      <c r="FP364" s="33"/>
      <c r="FQ364" s="33"/>
      <c r="FR364" s="33"/>
      <c r="FS364" s="33"/>
      <c r="FT364" s="33"/>
      <c r="FU364" s="33"/>
      <c r="FV364" s="33"/>
      <c r="FW364" s="33"/>
      <c r="FX364" s="33"/>
      <c r="FY364" s="33"/>
      <c r="FZ364" s="33"/>
      <c r="GA364" s="33"/>
      <c r="GB364" s="33"/>
      <c r="GC364" s="33"/>
      <c r="GD364" s="33"/>
      <c r="GE364" s="33"/>
      <c r="GF364" s="33"/>
      <c r="GG364" s="7"/>
      <c r="GH364" s="7"/>
      <c r="GI364" s="7"/>
      <c r="GJ364" s="7"/>
      <c r="GK364" s="7"/>
      <c r="GL364" s="7"/>
      <c r="GM364" s="7"/>
      <c r="GN364" s="7"/>
      <c r="GO364" s="7"/>
      <c r="GP364" s="7"/>
      <c r="GQ364" s="7"/>
      <c r="GR364" s="7"/>
      <c r="GS364" s="7"/>
      <c r="GT364" s="7"/>
      <c r="GU364" s="7"/>
      <c r="GV364" s="7"/>
      <c r="GW364" s="7"/>
      <c r="GX364" s="7"/>
      <c r="GY364" s="7"/>
    </row>
    <row r="365" spans="169:207" ht="13.8" hidden="1">
      <c r="FM365" s="33"/>
      <c r="FN365" s="34"/>
      <c r="FO365" s="33"/>
      <c r="FP365" s="33"/>
      <c r="FQ365" s="33"/>
      <c r="FR365" s="33"/>
      <c r="FS365" s="33"/>
      <c r="FT365" s="33"/>
      <c r="FU365" s="33"/>
      <c r="FV365" s="33"/>
      <c r="FW365" s="33"/>
      <c r="FX365" s="33"/>
      <c r="FY365" s="33"/>
      <c r="FZ365" s="33"/>
      <c r="GA365" s="33"/>
      <c r="GB365" s="33"/>
      <c r="GC365" s="33"/>
      <c r="GD365" s="33"/>
      <c r="GE365" s="33"/>
      <c r="GF365" s="33"/>
      <c r="GG365" s="7"/>
      <c r="GH365" s="7"/>
      <c r="GI365" s="7"/>
      <c r="GJ365" s="7"/>
      <c r="GK365" s="7"/>
      <c r="GL365" s="7"/>
      <c r="GM365" s="7"/>
      <c r="GN365" s="7"/>
      <c r="GO365" s="7"/>
      <c r="GP365" s="7"/>
      <c r="GQ365" s="7"/>
      <c r="GR365" s="7"/>
      <c r="GS365" s="7"/>
      <c r="GT365" s="7"/>
      <c r="GU365" s="7"/>
      <c r="GV365" s="7"/>
      <c r="GW365" s="7"/>
      <c r="GX365" s="7"/>
      <c r="GY365" s="7"/>
    </row>
    <row r="366" spans="169:207" ht="13.8" hidden="1">
      <c r="FM366" s="7"/>
      <c r="FN366" s="7"/>
      <c r="FO366" s="7"/>
      <c r="FP366" s="7"/>
      <c r="FQ366" s="7"/>
      <c r="FR366" s="7"/>
      <c r="FS366" s="7"/>
      <c r="FT366" s="7"/>
      <c r="FU366" s="7"/>
      <c r="FV366" s="7"/>
      <c r="FW366" s="7"/>
      <c r="FX366" s="7"/>
      <c r="FY366" s="7"/>
      <c r="FZ366" s="7"/>
      <c r="GA366" s="7"/>
      <c r="GB366" s="7"/>
      <c r="GC366" s="7"/>
      <c r="GD366" s="7"/>
      <c r="GE366" s="7"/>
      <c r="GF366" s="7"/>
      <c r="GG366" s="7"/>
      <c r="GH366" s="7"/>
      <c r="GI366" s="7"/>
      <c r="GJ366" s="7"/>
      <c r="GK366" s="7"/>
      <c r="GL366" s="7"/>
      <c r="GM366" s="7"/>
      <c r="GN366" s="7"/>
      <c r="GO366" s="7"/>
      <c r="GP366" s="7"/>
      <c r="GQ366" s="7"/>
      <c r="GR366" s="7"/>
      <c r="GS366" s="7"/>
      <c r="GT366" s="7"/>
      <c r="GU366" s="7"/>
      <c r="GV366" s="7"/>
      <c r="GW366" s="7"/>
      <c r="GX366" s="7"/>
      <c r="GY366" s="7"/>
    </row>
    <row r="367" spans="169:207" ht="13.8" hidden="1">
      <c r="FM367" s="33"/>
      <c r="FN367" s="34"/>
      <c r="FO367" s="33"/>
      <c r="FP367" s="33"/>
      <c r="FQ367" s="33"/>
      <c r="FR367" s="33"/>
      <c r="FS367" s="33"/>
      <c r="FT367" s="33"/>
      <c r="FU367" s="33"/>
      <c r="FV367" s="33"/>
      <c r="FW367" s="33"/>
      <c r="FX367" s="33"/>
      <c r="FY367" s="33"/>
      <c r="FZ367" s="33"/>
      <c r="GA367" s="33"/>
      <c r="GB367" s="33"/>
      <c r="GC367" s="33"/>
      <c r="GD367" s="33"/>
      <c r="GE367" s="33"/>
      <c r="GF367" s="33"/>
      <c r="GG367" s="7"/>
      <c r="GH367" s="7"/>
      <c r="GI367" s="7"/>
      <c r="GJ367" s="7"/>
      <c r="GK367" s="7"/>
      <c r="GL367" s="7"/>
      <c r="GM367" s="7"/>
      <c r="GN367" s="7"/>
      <c r="GO367" s="7"/>
      <c r="GP367" s="7"/>
      <c r="GQ367" s="7"/>
      <c r="GR367" s="7"/>
      <c r="GS367" s="7"/>
      <c r="GT367" s="7"/>
      <c r="GU367" s="7"/>
      <c r="GV367" s="7"/>
      <c r="GW367" s="7"/>
      <c r="GX367" s="7"/>
      <c r="GY367" s="7"/>
    </row>
    <row r="368" spans="169:207" ht="13.8" hidden="1">
      <c r="FM368" s="33"/>
      <c r="FN368" s="34"/>
      <c r="FO368" s="33"/>
      <c r="FP368" s="33"/>
      <c r="FQ368" s="33"/>
      <c r="FR368" s="33"/>
      <c r="FS368" s="33"/>
      <c r="FT368" s="33"/>
      <c r="FU368" s="33"/>
      <c r="FV368" s="33"/>
      <c r="FW368" s="33"/>
      <c r="FX368" s="33"/>
      <c r="FY368" s="33"/>
      <c r="FZ368" s="33"/>
      <c r="GA368" s="33"/>
      <c r="GB368" s="33"/>
      <c r="GC368" s="33"/>
      <c r="GD368" s="33"/>
      <c r="GE368" s="33"/>
      <c r="GF368" s="33"/>
      <c r="GG368" s="7"/>
      <c r="GH368" s="7"/>
      <c r="GI368" s="7"/>
      <c r="GJ368" s="7"/>
      <c r="GK368" s="7"/>
      <c r="GL368" s="7"/>
      <c r="GM368" s="7"/>
      <c r="GN368" s="7"/>
      <c r="GO368" s="7"/>
      <c r="GP368" s="7"/>
      <c r="GQ368" s="7"/>
      <c r="GR368" s="7"/>
      <c r="GS368" s="7"/>
      <c r="GT368" s="7"/>
      <c r="GU368" s="7"/>
      <c r="GV368" s="7"/>
      <c r="GW368" s="7"/>
      <c r="GX368" s="7"/>
      <c r="GY368" s="7"/>
    </row>
    <row r="369" spans="169:207" ht="13.8" hidden="1">
      <c r="FM369" s="33"/>
      <c r="FN369" s="34"/>
      <c r="FO369" s="33"/>
      <c r="FP369" s="33"/>
      <c r="FQ369" s="33"/>
      <c r="FR369" s="33"/>
      <c r="FS369" s="33"/>
      <c r="FT369" s="33"/>
      <c r="FU369" s="33"/>
      <c r="FV369" s="33"/>
      <c r="FW369" s="33"/>
      <c r="FX369" s="33"/>
      <c r="FY369" s="33"/>
      <c r="FZ369" s="33"/>
      <c r="GA369" s="33"/>
      <c r="GB369" s="33"/>
      <c r="GC369" s="33"/>
      <c r="GD369" s="33"/>
      <c r="GE369" s="33"/>
      <c r="GF369" s="33"/>
      <c r="GG369" s="7"/>
      <c r="GH369" s="7"/>
      <c r="GI369" s="7"/>
      <c r="GJ369" s="7"/>
      <c r="GK369" s="7"/>
      <c r="GL369" s="7"/>
      <c r="GM369" s="7"/>
      <c r="GN369" s="7"/>
      <c r="GO369" s="7"/>
      <c r="GP369" s="7"/>
      <c r="GQ369" s="7"/>
      <c r="GR369" s="7"/>
      <c r="GS369" s="7"/>
      <c r="GT369" s="7"/>
      <c r="GU369" s="7"/>
      <c r="GV369" s="7"/>
      <c r="GW369" s="7"/>
      <c r="GX369" s="7"/>
      <c r="GY369" s="7"/>
    </row>
    <row r="370" spans="169:207" ht="13.8">
      <c r="FM370" s="33"/>
      <c r="FN370" s="34"/>
      <c r="FO370" s="33"/>
      <c r="FP370" s="33"/>
      <c r="FQ370" s="33"/>
      <c r="FR370" s="33"/>
      <c r="FS370" s="33"/>
      <c r="FT370" s="33"/>
      <c r="FU370" s="33"/>
      <c r="FV370" s="33"/>
      <c r="FW370" s="33"/>
      <c r="FX370" s="33"/>
      <c r="FY370" s="33"/>
      <c r="FZ370" s="33"/>
      <c r="GA370" s="33"/>
      <c r="GB370" s="33"/>
      <c r="GC370" s="33"/>
      <c r="GD370" s="33"/>
      <c r="GE370" s="33"/>
      <c r="GF370" s="33"/>
      <c r="GG370" s="7"/>
      <c r="GH370" s="7"/>
      <c r="GI370" s="7"/>
      <c r="GJ370" s="7"/>
      <c r="GK370" s="7"/>
      <c r="GL370" s="7"/>
      <c r="GM370" s="7"/>
      <c r="GN370" s="7"/>
      <c r="GO370" s="7"/>
      <c r="GP370" s="7"/>
      <c r="GQ370" s="7"/>
      <c r="GR370" s="7"/>
      <c r="GS370" s="7"/>
      <c r="GT370" s="7"/>
      <c r="GU370" s="7"/>
      <c r="GV370" s="7"/>
      <c r="GW370" s="7"/>
      <c r="GX370" s="7"/>
      <c r="GY370" s="7"/>
    </row>
    <row r="371" spans="169:207" ht="13.8" hidden="1">
      <c r="FM371" s="33"/>
      <c r="FN371" s="34"/>
      <c r="FO371" s="33"/>
      <c r="FP371" s="33"/>
      <c r="FQ371" s="33"/>
      <c r="FR371" s="33"/>
      <c r="FS371" s="33"/>
      <c r="FT371" s="33"/>
      <c r="FU371" s="33"/>
      <c r="FV371" s="33"/>
      <c r="FW371" s="33"/>
      <c r="FX371" s="33"/>
      <c r="FY371" s="33"/>
      <c r="FZ371" s="33"/>
      <c r="GA371" s="33"/>
      <c r="GB371" s="33"/>
      <c r="GC371" s="33"/>
      <c r="GD371" s="33"/>
      <c r="GE371" s="33"/>
      <c r="GF371" s="33"/>
      <c r="GG371" s="7"/>
      <c r="GH371" s="7"/>
      <c r="GI371" s="7"/>
      <c r="GJ371" s="7"/>
      <c r="GK371" s="7"/>
      <c r="GL371" s="7"/>
      <c r="GM371" s="7"/>
      <c r="GN371" s="7"/>
      <c r="GO371" s="7"/>
      <c r="GP371" s="7"/>
      <c r="GQ371" s="7"/>
      <c r="GR371" s="7"/>
      <c r="GS371" s="7"/>
      <c r="GT371" s="7"/>
      <c r="GU371" s="7"/>
      <c r="GV371" s="7"/>
      <c r="GW371" s="7"/>
      <c r="GX371" s="7"/>
      <c r="GY371" s="7"/>
    </row>
    <row r="372" spans="169:207" ht="13.8">
      <c r="FM372" s="33"/>
      <c r="FN372" s="34"/>
      <c r="FO372" s="33"/>
      <c r="FP372" s="33"/>
      <c r="FQ372" s="33"/>
      <c r="FR372" s="33"/>
      <c r="FS372" s="33"/>
      <c r="FT372" s="33"/>
      <c r="FU372" s="33"/>
      <c r="FV372" s="33"/>
      <c r="FW372" s="33"/>
      <c r="FX372" s="33"/>
      <c r="FY372" s="33"/>
      <c r="FZ372" s="33"/>
      <c r="GA372" s="33"/>
      <c r="GB372" s="33"/>
      <c r="GC372" s="33"/>
      <c r="GD372" s="33"/>
      <c r="GE372" s="33"/>
      <c r="GF372" s="33"/>
      <c r="GG372" s="7"/>
      <c r="GH372" s="7"/>
      <c r="GI372" s="7"/>
      <c r="GJ372" s="7"/>
      <c r="GK372" s="7"/>
      <c r="GL372" s="7"/>
      <c r="GM372" s="7"/>
      <c r="GN372" s="7"/>
      <c r="GO372" s="7"/>
      <c r="GP372" s="7"/>
      <c r="GQ372" s="7"/>
      <c r="GR372" s="7"/>
      <c r="GS372" s="7"/>
      <c r="GT372" s="7"/>
      <c r="GU372" s="7"/>
      <c r="GV372" s="7"/>
      <c r="GW372" s="7"/>
      <c r="GX372" s="7"/>
      <c r="GY372" s="7"/>
    </row>
    <row r="373" spans="169:207" ht="13.8" hidden="1">
      <c r="FM373" s="33"/>
      <c r="FN373" s="34"/>
      <c r="FO373" s="33"/>
      <c r="FP373" s="33"/>
      <c r="FQ373" s="33"/>
      <c r="FR373" s="33"/>
      <c r="FS373" s="33"/>
      <c r="FT373" s="33"/>
      <c r="FU373" s="33"/>
      <c r="FV373" s="33"/>
      <c r="FW373" s="33"/>
      <c r="FX373" s="33"/>
      <c r="FY373" s="33"/>
      <c r="FZ373" s="33"/>
      <c r="GA373" s="33"/>
      <c r="GB373" s="33"/>
      <c r="GC373" s="33"/>
      <c r="GD373" s="33"/>
      <c r="GE373" s="33"/>
      <c r="GF373" s="33"/>
      <c r="GG373" s="7"/>
      <c r="GH373" s="7"/>
      <c r="GI373" s="7"/>
      <c r="GJ373" s="7"/>
      <c r="GK373" s="7"/>
      <c r="GL373" s="7"/>
      <c r="GM373" s="7"/>
      <c r="GN373" s="7"/>
      <c r="GO373" s="7"/>
      <c r="GP373" s="7"/>
      <c r="GQ373" s="7"/>
      <c r="GR373" s="7"/>
      <c r="GS373" s="7"/>
      <c r="GT373" s="7"/>
      <c r="GU373" s="7"/>
      <c r="GV373" s="7"/>
      <c r="GW373" s="7"/>
      <c r="GX373" s="7"/>
      <c r="GY373" s="7"/>
    </row>
    <row r="374" spans="169:207" ht="13.8" hidden="1">
      <c r="FM374" s="33"/>
      <c r="FN374" s="34"/>
      <c r="FO374" s="33"/>
      <c r="FP374" s="33"/>
      <c r="FQ374" s="33"/>
      <c r="FR374" s="33"/>
      <c r="FS374" s="33"/>
      <c r="FT374" s="33"/>
      <c r="FU374" s="33"/>
      <c r="FV374" s="33"/>
      <c r="FW374" s="33"/>
      <c r="FX374" s="33"/>
      <c r="FY374" s="33"/>
      <c r="FZ374" s="33"/>
      <c r="GA374" s="33"/>
      <c r="GB374" s="33"/>
      <c r="GC374" s="33"/>
      <c r="GD374" s="33"/>
      <c r="GE374" s="33"/>
      <c r="GF374" s="33"/>
      <c r="GG374" s="7"/>
      <c r="GH374" s="7"/>
      <c r="GI374" s="7"/>
      <c r="GJ374" s="7"/>
      <c r="GK374" s="7"/>
      <c r="GL374" s="7"/>
      <c r="GM374" s="7"/>
      <c r="GN374" s="7"/>
      <c r="GO374" s="7"/>
      <c r="GP374" s="7"/>
      <c r="GQ374" s="7"/>
      <c r="GR374" s="7"/>
      <c r="GS374" s="7"/>
      <c r="GT374" s="7"/>
      <c r="GU374" s="7"/>
      <c r="GV374" s="7"/>
      <c r="GW374" s="7"/>
      <c r="GX374" s="7"/>
      <c r="GY374" s="7"/>
    </row>
    <row r="375" spans="169:207" ht="13.8" hidden="1">
      <c r="FM375" s="33"/>
      <c r="FN375" s="34"/>
      <c r="FO375" s="33"/>
      <c r="FP375" s="33"/>
      <c r="FQ375" s="33"/>
      <c r="FR375" s="33"/>
      <c r="FS375" s="33"/>
      <c r="FT375" s="33"/>
      <c r="FU375" s="33"/>
      <c r="FV375" s="33"/>
      <c r="FW375" s="33"/>
      <c r="FX375" s="33"/>
      <c r="FY375" s="33"/>
      <c r="FZ375" s="33"/>
      <c r="GA375" s="33"/>
      <c r="GB375" s="33"/>
      <c r="GC375" s="33"/>
      <c r="GD375" s="33"/>
      <c r="GE375" s="33"/>
      <c r="GF375" s="33"/>
      <c r="GG375" s="7"/>
      <c r="GH375" s="7"/>
      <c r="GI375" s="7"/>
      <c r="GJ375" s="7"/>
      <c r="GK375" s="7"/>
      <c r="GL375" s="7"/>
      <c r="GM375" s="7"/>
      <c r="GN375" s="7"/>
      <c r="GO375" s="7"/>
      <c r="GP375" s="7"/>
      <c r="GQ375" s="7"/>
      <c r="GR375" s="7"/>
      <c r="GS375" s="7"/>
      <c r="GT375" s="7"/>
      <c r="GU375" s="7"/>
      <c r="GV375" s="7"/>
      <c r="GW375" s="7"/>
      <c r="GX375" s="7"/>
      <c r="GY375" s="7"/>
    </row>
    <row r="376" spans="169:207" ht="13.8" hidden="1">
      <c r="FM376" s="33"/>
      <c r="FN376" s="34"/>
      <c r="FO376" s="33"/>
      <c r="FP376" s="33"/>
      <c r="FQ376" s="33"/>
      <c r="FR376" s="33"/>
      <c r="FS376" s="33"/>
      <c r="FT376" s="33"/>
      <c r="FU376" s="33"/>
      <c r="FV376" s="33"/>
      <c r="FW376" s="33"/>
      <c r="FX376" s="33"/>
      <c r="FY376" s="33"/>
      <c r="FZ376" s="33"/>
      <c r="GA376" s="33"/>
      <c r="GB376" s="33"/>
      <c r="GC376" s="33"/>
      <c r="GD376" s="33"/>
      <c r="GE376" s="33"/>
      <c r="GF376" s="33"/>
      <c r="GG376" s="7"/>
      <c r="GH376" s="7"/>
      <c r="GI376" s="7"/>
      <c r="GJ376" s="7"/>
      <c r="GK376" s="7"/>
      <c r="GL376" s="7"/>
      <c r="GM376" s="7"/>
      <c r="GN376" s="7"/>
      <c r="GO376" s="7"/>
      <c r="GP376" s="7"/>
      <c r="GQ376" s="7"/>
      <c r="GR376" s="7"/>
      <c r="GS376" s="7"/>
      <c r="GT376" s="7"/>
      <c r="GU376" s="7"/>
      <c r="GV376" s="7"/>
      <c r="GW376" s="7"/>
      <c r="GX376" s="7"/>
      <c r="GY376" s="7"/>
    </row>
    <row r="377" spans="169:207" ht="13.8">
      <c r="FM377" s="33"/>
      <c r="FN377" s="34"/>
      <c r="FO377" s="33"/>
      <c r="FP377" s="33"/>
      <c r="FQ377" s="33"/>
      <c r="FR377" s="33"/>
      <c r="FS377" s="33"/>
      <c r="FT377" s="33"/>
      <c r="FU377" s="33"/>
      <c r="FV377" s="33"/>
      <c r="FW377" s="33"/>
      <c r="FX377" s="33"/>
      <c r="FY377" s="33"/>
      <c r="FZ377" s="33"/>
      <c r="GA377" s="33"/>
      <c r="GB377" s="33"/>
      <c r="GC377" s="33"/>
      <c r="GD377" s="33"/>
      <c r="GE377" s="33"/>
      <c r="GF377" s="33"/>
      <c r="GG377" s="7"/>
      <c r="GH377" s="7"/>
      <c r="GI377" s="7"/>
      <c r="GJ377" s="7"/>
      <c r="GK377" s="7"/>
      <c r="GL377" s="7"/>
      <c r="GM377" s="7"/>
      <c r="GN377" s="7"/>
      <c r="GO377" s="7"/>
      <c r="GP377" s="7"/>
      <c r="GQ377" s="7"/>
      <c r="GR377" s="7"/>
      <c r="GS377" s="7"/>
      <c r="GT377" s="7"/>
      <c r="GU377" s="7"/>
      <c r="GV377" s="7"/>
      <c r="GW377" s="7"/>
      <c r="GX377" s="7"/>
      <c r="GY377" s="7"/>
    </row>
    <row r="378" spans="169:207" ht="13.8" hidden="1">
      <c r="FM378" s="33"/>
      <c r="FN378" s="34"/>
      <c r="FO378" s="33"/>
      <c r="FP378" s="33"/>
      <c r="FQ378" s="33"/>
      <c r="FR378" s="33"/>
      <c r="FS378" s="33"/>
      <c r="FT378" s="33"/>
      <c r="FU378" s="33"/>
      <c r="FV378" s="33"/>
      <c r="FW378" s="33"/>
      <c r="FX378" s="33"/>
      <c r="FY378" s="33"/>
      <c r="FZ378" s="33"/>
      <c r="GA378" s="33"/>
      <c r="GB378" s="33"/>
      <c r="GC378" s="33"/>
      <c r="GD378" s="33"/>
      <c r="GE378" s="33"/>
      <c r="GF378" s="33"/>
      <c r="GG378" s="7"/>
      <c r="GH378" s="7"/>
      <c r="GI378" s="7"/>
      <c r="GJ378" s="7"/>
      <c r="GK378" s="7"/>
      <c r="GL378" s="7"/>
      <c r="GM378" s="7"/>
      <c r="GN378" s="7"/>
      <c r="GO378" s="7"/>
      <c r="GP378" s="7"/>
      <c r="GQ378" s="7"/>
      <c r="GR378" s="7"/>
      <c r="GS378" s="7"/>
      <c r="GT378" s="7"/>
      <c r="GU378" s="7"/>
      <c r="GV378" s="7"/>
      <c r="GW378" s="7"/>
      <c r="GX378" s="7"/>
      <c r="GY378" s="7"/>
    </row>
    <row r="379" spans="169:207" ht="13.8" hidden="1">
      <c r="FM379" s="33"/>
      <c r="FN379" s="34"/>
      <c r="FO379" s="33"/>
      <c r="FP379" s="33"/>
      <c r="FQ379" s="33"/>
      <c r="FR379" s="33"/>
      <c r="FS379" s="33"/>
      <c r="FT379" s="33"/>
      <c r="FU379" s="33"/>
      <c r="FV379" s="33"/>
      <c r="FW379" s="33"/>
      <c r="FX379" s="33"/>
      <c r="FY379" s="33"/>
      <c r="FZ379" s="33"/>
      <c r="GA379" s="33"/>
      <c r="GB379" s="33"/>
      <c r="GC379" s="33"/>
      <c r="GD379" s="33"/>
      <c r="GE379" s="33"/>
      <c r="GF379" s="33"/>
      <c r="GG379" s="7"/>
      <c r="GH379" s="7"/>
      <c r="GI379" s="7"/>
      <c r="GJ379" s="7"/>
      <c r="GK379" s="7"/>
      <c r="GL379" s="7"/>
      <c r="GM379" s="7"/>
      <c r="GN379" s="7"/>
      <c r="GO379" s="7"/>
      <c r="GP379" s="7"/>
      <c r="GQ379" s="7"/>
      <c r="GR379" s="7"/>
      <c r="GS379" s="7"/>
      <c r="GT379" s="7"/>
      <c r="GU379" s="7"/>
      <c r="GV379" s="7"/>
      <c r="GW379" s="7"/>
      <c r="GX379" s="7"/>
      <c r="GY379" s="7"/>
    </row>
    <row r="380" spans="169:207" ht="13.8" hidden="1">
      <c r="FM380" s="33"/>
      <c r="FN380" s="34"/>
      <c r="FO380" s="33"/>
      <c r="FP380" s="33"/>
      <c r="FQ380" s="33"/>
      <c r="FR380" s="33"/>
      <c r="FS380" s="33"/>
      <c r="FT380" s="33"/>
      <c r="FU380" s="33"/>
      <c r="FV380" s="33"/>
      <c r="FW380" s="33"/>
      <c r="FX380" s="33"/>
      <c r="FY380" s="33"/>
      <c r="FZ380" s="33"/>
      <c r="GA380" s="33"/>
      <c r="GB380" s="33"/>
      <c r="GC380" s="33"/>
      <c r="GD380" s="33"/>
      <c r="GE380" s="33"/>
      <c r="GF380" s="33"/>
      <c r="GG380" s="7"/>
      <c r="GH380" s="7"/>
      <c r="GI380" s="7"/>
      <c r="GJ380" s="7"/>
      <c r="GK380" s="7"/>
      <c r="GL380" s="7"/>
      <c r="GM380" s="7"/>
      <c r="GN380" s="7"/>
      <c r="GO380" s="7"/>
      <c r="GP380" s="7"/>
      <c r="GQ380" s="7"/>
      <c r="GR380" s="7"/>
      <c r="GS380" s="7"/>
      <c r="GT380" s="7"/>
      <c r="GU380" s="7"/>
      <c r="GV380" s="7"/>
      <c r="GW380" s="7"/>
      <c r="GX380" s="7"/>
      <c r="GY380" s="7"/>
    </row>
    <row r="381" spans="169:207" ht="13.8" hidden="1">
      <c r="FM381" s="33"/>
      <c r="FN381" s="34"/>
      <c r="FO381" s="33"/>
      <c r="FP381" s="33"/>
      <c r="FQ381" s="33"/>
      <c r="FR381" s="33"/>
      <c r="FS381" s="33"/>
      <c r="FT381" s="33"/>
      <c r="FU381" s="33"/>
      <c r="FV381" s="33"/>
      <c r="FW381" s="33"/>
      <c r="FX381" s="33"/>
      <c r="FY381" s="33"/>
      <c r="FZ381" s="33"/>
      <c r="GA381" s="33"/>
      <c r="GB381" s="33"/>
      <c r="GC381" s="33"/>
      <c r="GD381" s="33"/>
      <c r="GE381" s="33"/>
      <c r="GF381" s="33"/>
      <c r="GG381" s="7"/>
      <c r="GH381" s="7"/>
      <c r="GI381" s="7"/>
      <c r="GJ381" s="7"/>
      <c r="GK381" s="7"/>
      <c r="GL381" s="7"/>
      <c r="GM381" s="7"/>
      <c r="GN381" s="7"/>
      <c r="GO381" s="7"/>
      <c r="GP381" s="7"/>
      <c r="GQ381" s="7"/>
      <c r="GR381" s="7"/>
      <c r="GS381" s="7"/>
      <c r="GT381" s="7"/>
      <c r="GU381" s="7"/>
      <c r="GV381" s="7"/>
      <c r="GW381" s="7"/>
      <c r="GX381" s="7"/>
      <c r="GY381" s="7"/>
    </row>
    <row r="382" spans="169:207" ht="13.8" hidden="1">
      <c r="FM382" s="33"/>
      <c r="FN382" s="34"/>
      <c r="FO382" s="33"/>
      <c r="FP382" s="33"/>
      <c r="FQ382" s="33"/>
      <c r="FR382" s="33"/>
      <c r="FS382" s="33"/>
      <c r="FT382" s="33"/>
      <c r="FU382" s="33"/>
      <c r="FV382" s="33"/>
      <c r="FW382" s="33"/>
      <c r="FX382" s="33"/>
      <c r="FY382" s="33"/>
      <c r="FZ382" s="33"/>
      <c r="GA382" s="33"/>
      <c r="GB382" s="33"/>
      <c r="GC382" s="33"/>
      <c r="GD382" s="33"/>
      <c r="GE382" s="33"/>
      <c r="GF382" s="33"/>
      <c r="GG382" s="7"/>
      <c r="GH382" s="7"/>
      <c r="GI382" s="7"/>
      <c r="GJ382" s="7"/>
      <c r="GK382" s="7"/>
      <c r="GL382" s="7"/>
      <c r="GM382" s="7"/>
      <c r="GN382" s="7"/>
      <c r="GO382" s="7"/>
      <c r="GP382" s="7"/>
      <c r="GQ382" s="7"/>
      <c r="GR382" s="7"/>
      <c r="GS382" s="7"/>
      <c r="GT382" s="7"/>
      <c r="GU382" s="7"/>
      <c r="GV382" s="7"/>
      <c r="GW382" s="7"/>
      <c r="GX382" s="7"/>
      <c r="GY382" s="7"/>
    </row>
    <row r="383" spans="169:207" ht="13.8" hidden="1">
      <c r="FM383" s="33"/>
      <c r="FN383" s="34"/>
      <c r="FO383" s="33"/>
      <c r="FP383" s="33"/>
      <c r="FQ383" s="33"/>
      <c r="FR383" s="33"/>
      <c r="FS383" s="33"/>
      <c r="FT383" s="33"/>
      <c r="FU383" s="33"/>
      <c r="FV383" s="33"/>
      <c r="FW383" s="33"/>
      <c r="FX383" s="33"/>
      <c r="FY383" s="33"/>
      <c r="FZ383" s="33"/>
      <c r="GA383" s="33"/>
      <c r="GB383" s="33"/>
      <c r="GC383" s="33"/>
      <c r="GD383" s="33"/>
      <c r="GE383" s="33"/>
      <c r="GF383" s="33"/>
      <c r="GG383" s="7"/>
      <c r="GH383" s="7"/>
      <c r="GI383" s="7"/>
      <c r="GJ383" s="7"/>
      <c r="GK383" s="7"/>
      <c r="GL383" s="7"/>
      <c r="GM383" s="7"/>
      <c r="GN383" s="7"/>
      <c r="GO383" s="7"/>
      <c r="GP383" s="7"/>
      <c r="GQ383" s="7"/>
      <c r="GR383" s="7"/>
      <c r="GS383" s="7"/>
      <c r="GT383" s="7"/>
      <c r="GU383" s="7"/>
      <c r="GV383" s="7"/>
      <c r="GW383" s="7"/>
      <c r="GX383" s="7"/>
      <c r="GY383" s="7"/>
    </row>
    <row r="384" spans="169:207" ht="13.8" hidden="1">
      <c r="FM384" s="33"/>
      <c r="FN384" s="34"/>
      <c r="FO384" s="33"/>
      <c r="FP384" s="33"/>
      <c r="FQ384" s="33"/>
      <c r="FR384" s="33"/>
      <c r="FS384" s="33"/>
      <c r="FT384" s="33"/>
      <c r="FU384" s="33"/>
      <c r="FV384" s="33"/>
      <c r="FW384" s="33"/>
      <c r="FX384" s="33"/>
      <c r="FY384" s="33"/>
      <c r="FZ384" s="33"/>
      <c r="GA384" s="33"/>
      <c r="GB384" s="33"/>
      <c r="GC384" s="33"/>
      <c r="GD384" s="33"/>
      <c r="GE384" s="33"/>
      <c r="GF384" s="33"/>
      <c r="GG384" s="7"/>
      <c r="GH384" s="7"/>
      <c r="GI384" s="7"/>
      <c r="GJ384" s="7"/>
      <c r="GK384" s="7"/>
      <c r="GL384" s="7"/>
      <c r="GM384" s="7"/>
      <c r="GN384" s="7"/>
      <c r="GO384" s="7"/>
      <c r="GP384" s="7"/>
      <c r="GQ384" s="7"/>
      <c r="GR384" s="7"/>
      <c r="GS384" s="7"/>
      <c r="GT384" s="7"/>
      <c r="GU384" s="7"/>
      <c r="GV384" s="7"/>
      <c r="GW384" s="7"/>
      <c r="GX384" s="7"/>
      <c r="GY384" s="7"/>
    </row>
    <row r="385" spans="169:207" ht="13.8" hidden="1">
      <c r="FM385" s="33"/>
      <c r="FN385" s="34"/>
      <c r="FO385" s="33"/>
      <c r="FP385" s="33"/>
      <c r="FQ385" s="33"/>
      <c r="FR385" s="33"/>
      <c r="FS385" s="33"/>
      <c r="FT385" s="33"/>
      <c r="FU385" s="33"/>
      <c r="FV385" s="33"/>
      <c r="FW385" s="33"/>
      <c r="FX385" s="33"/>
      <c r="FY385" s="33"/>
      <c r="FZ385" s="33"/>
      <c r="GA385" s="33"/>
      <c r="GB385" s="33"/>
      <c r="GC385" s="33"/>
      <c r="GD385" s="33"/>
      <c r="GE385" s="33"/>
      <c r="GF385" s="33"/>
      <c r="GG385" s="7"/>
      <c r="GH385" s="7"/>
      <c r="GI385" s="7"/>
      <c r="GJ385" s="7"/>
      <c r="GK385" s="7"/>
      <c r="GL385" s="7"/>
      <c r="GM385" s="7"/>
      <c r="GN385" s="7"/>
      <c r="GO385" s="7"/>
      <c r="GP385" s="7"/>
      <c r="GQ385" s="7"/>
      <c r="GR385" s="7"/>
      <c r="GS385" s="7"/>
      <c r="GT385" s="7"/>
      <c r="GU385" s="7"/>
      <c r="GV385" s="7"/>
      <c r="GW385" s="7"/>
      <c r="GX385" s="7"/>
      <c r="GY385" s="7"/>
    </row>
    <row r="386" spans="169:207" ht="13.8" hidden="1">
      <c r="FM386" s="33"/>
      <c r="FN386" s="34"/>
      <c r="FO386" s="33"/>
      <c r="FP386" s="33"/>
      <c r="FQ386" s="33"/>
      <c r="FR386" s="33"/>
      <c r="FS386" s="33"/>
      <c r="FT386" s="33"/>
      <c r="FU386" s="33"/>
      <c r="FV386" s="33"/>
      <c r="FW386" s="33"/>
      <c r="FX386" s="33"/>
      <c r="FY386" s="33"/>
      <c r="FZ386" s="33"/>
      <c r="GA386" s="33"/>
      <c r="GB386" s="33"/>
      <c r="GC386" s="33"/>
      <c r="GD386" s="33"/>
      <c r="GE386" s="33"/>
      <c r="GF386" s="33"/>
      <c r="GG386" s="7"/>
      <c r="GH386" s="7"/>
      <c r="GI386" s="7"/>
      <c r="GJ386" s="7"/>
      <c r="GK386" s="7"/>
      <c r="GL386" s="7"/>
      <c r="GM386" s="7"/>
      <c r="GN386" s="7"/>
      <c r="GO386" s="7"/>
      <c r="GP386" s="7"/>
      <c r="GQ386" s="7"/>
      <c r="GR386" s="7"/>
      <c r="GS386" s="7"/>
      <c r="GT386" s="7"/>
      <c r="GU386" s="7"/>
      <c r="GV386" s="7"/>
      <c r="GW386" s="7"/>
      <c r="GX386" s="7"/>
      <c r="GY386" s="7"/>
    </row>
    <row r="387" spans="169:207" ht="13.8">
      <c r="FM387" s="33"/>
      <c r="FN387" s="34"/>
      <c r="FO387" s="33"/>
      <c r="FP387" s="33"/>
      <c r="FQ387" s="33"/>
      <c r="FR387" s="33"/>
      <c r="FS387" s="33"/>
      <c r="FT387" s="33"/>
      <c r="FU387" s="33"/>
      <c r="FV387" s="33"/>
      <c r="FW387" s="33"/>
      <c r="FX387" s="33"/>
      <c r="FY387" s="33"/>
      <c r="FZ387" s="33"/>
      <c r="GA387" s="33"/>
      <c r="GB387" s="33"/>
      <c r="GC387" s="33"/>
      <c r="GD387" s="33"/>
      <c r="GE387" s="33"/>
      <c r="GF387" s="33"/>
      <c r="GG387" s="7"/>
      <c r="GH387" s="7"/>
      <c r="GI387" s="7"/>
      <c r="GJ387" s="7"/>
      <c r="GK387" s="7"/>
      <c r="GL387" s="7"/>
      <c r="GM387" s="7"/>
      <c r="GN387" s="7"/>
      <c r="GO387" s="7"/>
      <c r="GP387" s="7"/>
      <c r="GQ387" s="7"/>
      <c r="GR387" s="7"/>
      <c r="GS387" s="7"/>
      <c r="GT387" s="7"/>
      <c r="GU387" s="7"/>
      <c r="GV387" s="7"/>
      <c r="GW387" s="7"/>
      <c r="GX387" s="7"/>
      <c r="GY387" s="7"/>
    </row>
    <row r="388" spans="169:207" ht="13.8" hidden="1">
      <c r="FM388" s="7"/>
      <c r="FN388" s="7"/>
      <c r="FO388" s="7"/>
      <c r="FP388" s="7"/>
      <c r="FQ388" s="7"/>
      <c r="FR388" s="7"/>
      <c r="FS388" s="7"/>
      <c r="FT388" s="7"/>
      <c r="FU388" s="33"/>
      <c r="FV388" s="7"/>
      <c r="FW388" s="7"/>
      <c r="FX388" s="7"/>
      <c r="FY388" s="7"/>
      <c r="FZ388" s="7"/>
      <c r="GA388" s="7"/>
      <c r="GB388" s="7"/>
      <c r="GC388" s="38"/>
      <c r="GD388" s="7"/>
      <c r="GE388" s="7"/>
      <c r="GF388" s="7"/>
      <c r="GG388" s="7"/>
      <c r="GH388" s="7"/>
      <c r="GI388" s="7"/>
      <c r="GJ388" s="7"/>
      <c r="GK388" s="7"/>
      <c r="GL388" s="7"/>
      <c r="GM388" s="7"/>
      <c r="GN388" s="7"/>
      <c r="GO388" s="7"/>
      <c r="GP388" s="7"/>
      <c r="GQ388" s="7"/>
      <c r="GR388" s="7"/>
      <c r="GS388" s="7"/>
      <c r="GT388" s="7"/>
      <c r="GU388" s="7"/>
      <c r="GV388" s="7"/>
      <c r="GW388" s="7"/>
      <c r="GX388" s="7"/>
      <c r="GY388" s="7"/>
    </row>
    <row r="389" spans="169:207" ht="13.8" hidden="1">
      <c r="FM389" s="33"/>
      <c r="FN389" s="34"/>
      <c r="FO389" s="33"/>
      <c r="FP389" s="33"/>
      <c r="FQ389" s="33"/>
      <c r="FR389" s="33"/>
      <c r="FS389" s="33"/>
      <c r="FT389" s="33"/>
      <c r="FU389" s="33"/>
      <c r="FV389" s="33"/>
      <c r="FW389" s="33"/>
      <c r="FX389" s="33"/>
      <c r="FY389" s="33"/>
      <c r="FZ389" s="33"/>
      <c r="GA389" s="33"/>
      <c r="GB389" s="33"/>
      <c r="GC389" s="33"/>
      <c r="GD389" s="33"/>
      <c r="GE389" s="33"/>
      <c r="GF389" s="33"/>
      <c r="GG389" s="7"/>
      <c r="GH389" s="7"/>
      <c r="GI389" s="7"/>
      <c r="GJ389" s="7"/>
      <c r="GK389" s="7"/>
      <c r="GL389" s="7"/>
      <c r="GM389" s="7"/>
      <c r="GN389" s="7"/>
      <c r="GO389" s="7"/>
      <c r="GP389" s="7"/>
      <c r="GQ389" s="7"/>
      <c r="GR389" s="7"/>
      <c r="GS389" s="7"/>
      <c r="GT389" s="7"/>
      <c r="GU389" s="7"/>
      <c r="GV389" s="7"/>
      <c r="GW389" s="7"/>
      <c r="GX389" s="7"/>
      <c r="GY389" s="7"/>
    </row>
    <row r="390" spans="169:207" ht="13.8" hidden="1">
      <c r="FM390" s="33"/>
      <c r="FN390" s="34"/>
      <c r="FO390" s="33"/>
      <c r="FP390" s="33"/>
      <c r="FQ390" s="33"/>
      <c r="FR390" s="33"/>
      <c r="FS390" s="33"/>
      <c r="FT390" s="33"/>
      <c r="FU390" s="33"/>
      <c r="FV390" s="33"/>
      <c r="FW390" s="33"/>
      <c r="FX390" s="33"/>
      <c r="FY390" s="33"/>
      <c r="FZ390" s="33"/>
      <c r="GA390" s="33"/>
      <c r="GB390" s="33"/>
      <c r="GC390" s="33"/>
      <c r="GD390" s="33"/>
      <c r="GE390" s="33"/>
      <c r="GF390" s="33"/>
      <c r="GG390" s="7"/>
      <c r="GH390" s="7"/>
      <c r="GI390" s="7"/>
      <c r="GJ390" s="7"/>
      <c r="GK390" s="7"/>
      <c r="GL390" s="7"/>
      <c r="GM390" s="7"/>
      <c r="GN390" s="7"/>
      <c r="GO390" s="7"/>
      <c r="GP390" s="7"/>
      <c r="GQ390" s="7"/>
      <c r="GR390" s="7"/>
      <c r="GS390" s="7"/>
      <c r="GT390" s="7"/>
      <c r="GU390" s="7"/>
      <c r="GV390" s="7"/>
      <c r="GW390" s="7"/>
      <c r="GX390" s="7"/>
      <c r="GY390" s="7"/>
    </row>
    <row r="391" spans="169:207" ht="13.8" hidden="1">
      <c r="FM391" s="33"/>
      <c r="FN391" s="34"/>
      <c r="FO391" s="33"/>
      <c r="FP391" s="33"/>
      <c r="FQ391" s="33"/>
      <c r="FR391" s="33"/>
      <c r="FS391" s="33"/>
      <c r="FT391" s="33"/>
      <c r="FU391" s="33"/>
      <c r="FV391" s="33"/>
      <c r="FW391" s="33"/>
      <c r="FX391" s="33"/>
      <c r="FY391" s="33"/>
      <c r="FZ391" s="33"/>
      <c r="GA391" s="33"/>
      <c r="GB391" s="33"/>
      <c r="GC391" s="33"/>
      <c r="GD391" s="33"/>
      <c r="GE391" s="33"/>
      <c r="GF391" s="33"/>
      <c r="GG391" s="7"/>
      <c r="GH391" s="7"/>
      <c r="GI391" s="7"/>
      <c r="GJ391" s="7"/>
      <c r="GK391" s="7"/>
      <c r="GL391" s="7"/>
      <c r="GM391" s="7"/>
      <c r="GN391" s="7"/>
      <c r="GO391" s="7"/>
      <c r="GP391" s="7"/>
      <c r="GQ391" s="7"/>
      <c r="GR391" s="7"/>
      <c r="GS391" s="7"/>
      <c r="GT391" s="7"/>
      <c r="GU391" s="7"/>
      <c r="GV391" s="7"/>
      <c r="GW391" s="7"/>
      <c r="GX391" s="7"/>
      <c r="GY391" s="7"/>
    </row>
    <row r="392" spans="169:207" ht="13.8" hidden="1">
      <c r="FM392" s="7"/>
      <c r="FN392" s="7"/>
      <c r="FO392" s="7"/>
      <c r="FP392" s="7"/>
      <c r="FQ392" s="7"/>
      <c r="FR392" s="7"/>
      <c r="FS392" s="7"/>
      <c r="FT392" s="7"/>
      <c r="FU392" s="33"/>
      <c r="FV392" s="7"/>
      <c r="FW392" s="7"/>
      <c r="FX392" s="7"/>
      <c r="FY392" s="7"/>
      <c r="FZ392" s="7"/>
      <c r="GA392" s="7"/>
      <c r="GB392" s="7"/>
      <c r="GC392" s="38"/>
      <c r="GD392" s="7"/>
      <c r="GE392" s="7"/>
      <c r="GF392" s="7"/>
      <c r="GG392" s="7"/>
      <c r="GH392" s="7"/>
      <c r="GI392" s="7"/>
      <c r="GJ392" s="7"/>
      <c r="GK392" s="7"/>
      <c r="GL392" s="7"/>
      <c r="GM392" s="7"/>
      <c r="GN392" s="7"/>
      <c r="GO392" s="7"/>
      <c r="GP392" s="7"/>
      <c r="GQ392" s="7"/>
      <c r="GR392" s="7"/>
      <c r="GS392" s="7"/>
      <c r="GT392" s="7"/>
      <c r="GU392" s="7"/>
      <c r="GV392" s="7"/>
      <c r="GW392" s="7"/>
      <c r="GX392" s="7"/>
      <c r="GY392" s="7"/>
    </row>
    <row r="393" spans="169:207" ht="13.8" hidden="1">
      <c r="FM393" s="7"/>
      <c r="FN393" s="7"/>
      <c r="FO393" s="7"/>
      <c r="FP393" s="7"/>
      <c r="FQ393" s="7"/>
      <c r="FR393" s="7"/>
      <c r="FS393" s="7"/>
      <c r="FT393" s="7"/>
      <c r="FU393" s="33"/>
      <c r="FV393" s="7"/>
      <c r="FW393" s="7"/>
      <c r="FX393" s="7"/>
      <c r="FY393" s="7"/>
      <c r="FZ393" s="7"/>
      <c r="GA393" s="7"/>
      <c r="GB393" s="7"/>
      <c r="GC393" s="38"/>
      <c r="GD393" s="7"/>
      <c r="GE393" s="7"/>
      <c r="GF393" s="7"/>
      <c r="GG393" s="7"/>
      <c r="GH393" s="7"/>
      <c r="GI393" s="7"/>
      <c r="GJ393" s="7"/>
      <c r="GK393" s="7"/>
      <c r="GL393" s="7"/>
      <c r="GM393" s="7"/>
      <c r="GN393" s="7"/>
      <c r="GO393" s="7"/>
      <c r="GP393" s="7"/>
      <c r="GQ393" s="7"/>
      <c r="GR393" s="7"/>
      <c r="GS393" s="7"/>
      <c r="GT393" s="7"/>
      <c r="GU393" s="7"/>
      <c r="GV393" s="7"/>
      <c r="GW393" s="7"/>
      <c r="GX393" s="7"/>
      <c r="GY393" s="7"/>
    </row>
    <row r="394" spans="169:207" ht="13.8" hidden="1">
      <c r="FM394" s="33"/>
      <c r="FN394" s="34"/>
      <c r="FO394" s="33"/>
      <c r="FP394" s="33"/>
      <c r="FQ394" s="33"/>
      <c r="FR394" s="33"/>
      <c r="FS394" s="33"/>
      <c r="FT394" s="33"/>
      <c r="FU394" s="33"/>
      <c r="FV394" s="33"/>
      <c r="FW394" s="33"/>
      <c r="FX394" s="33"/>
      <c r="FY394" s="33"/>
      <c r="FZ394" s="33"/>
      <c r="GA394" s="33"/>
      <c r="GB394" s="33"/>
      <c r="GC394" s="33"/>
      <c r="GD394" s="33"/>
      <c r="GE394" s="33"/>
      <c r="GF394" s="33"/>
      <c r="GG394" s="7"/>
      <c r="GH394" s="7"/>
      <c r="GI394" s="7"/>
      <c r="GJ394" s="7"/>
      <c r="GK394" s="7"/>
      <c r="GL394" s="7"/>
      <c r="GM394" s="7"/>
      <c r="GN394" s="7"/>
      <c r="GO394" s="7"/>
      <c r="GP394" s="7"/>
      <c r="GQ394" s="7"/>
      <c r="GR394" s="7"/>
      <c r="GS394" s="7"/>
      <c r="GT394" s="7"/>
      <c r="GU394" s="7"/>
      <c r="GV394" s="7"/>
      <c r="GW394" s="7"/>
      <c r="GX394" s="7"/>
      <c r="GY394" s="7"/>
    </row>
    <row r="395" spans="169:207" ht="13.8" hidden="1">
      <c r="FM395" s="33"/>
      <c r="FN395" s="34"/>
      <c r="FO395" s="33"/>
      <c r="FP395" s="33"/>
      <c r="FQ395" s="33"/>
      <c r="FR395" s="33"/>
      <c r="FS395" s="33"/>
      <c r="FT395" s="33"/>
      <c r="FU395" s="33"/>
      <c r="FV395" s="33"/>
      <c r="FW395" s="33"/>
      <c r="FX395" s="33"/>
      <c r="FY395" s="33"/>
      <c r="FZ395" s="33"/>
      <c r="GA395" s="33"/>
      <c r="GB395" s="33"/>
      <c r="GC395" s="33"/>
      <c r="GD395" s="33"/>
      <c r="GE395" s="33"/>
      <c r="GF395" s="33"/>
      <c r="GG395" s="7"/>
      <c r="GH395" s="7"/>
      <c r="GI395" s="7"/>
      <c r="GJ395" s="7"/>
      <c r="GK395" s="7"/>
      <c r="GL395" s="7"/>
      <c r="GM395" s="7"/>
      <c r="GN395" s="7"/>
      <c r="GO395" s="7"/>
      <c r="GP395" s="7"/>
      <c r="GQ395" s="7"/>
      <c r="GR395" s="7"/>
      <c r="GS395" s="7"/>
      <c r="GT395" s="7"/>
      <c r="GU395" s="7"/>
      <c r="GV395" s="7"/>
      <c r="GW395" s="7"/>
      <c r="GX395" s="7"/>
      <c r="GY395" s="7"/>
    </row>
    <row r="396" spans="169:207" ht="13.8" hidden="1">
      <c r="FM396" s="33"/>
      <c r="FN396" s="34"/>
      <c r="FO396" s="33"/>
      <c r="FP396" s="33"/>
      <c r="FQ396" s="33"/>
      <c r="FR396" s="33"/>
      <c r="FS396" s="33"/>
      <c r="FT396" s="33"/>
      <c r="FU396" s="33"/>
      <c r="FV396" s="33"/>
      <c r="FW396" s="33"/>
      <c r="FX396" s="33"/>
      <c r="FY396" s="33"/>
      <c r="FZ396" s="33"/>
      <c r="GA396" s="33"/>
      <c r="GB396" s="33"/>
      <c r="GC396" s="33"/>
      <c r="GD396" s="33"/>
      <c r="GE396" s="33"/>
      <c r="GF396" s="33"/>
      <c r="GG396" s="7"/>
      <c r="GH396" s="7"/>
      <c r="GI396" s="7"/>
      <c r="GJ396" s="7"/>
      <c r="GK396" s="7"/>
      <c r="GL396" s="7"/>
      <c r="GM396" s="7"/>
      <c r="GN396" s="7"/>
      <c r="GO396" s="7"/>
      <c r="GP396" s="7"/>
      <c r="GQ396" s="7"/>
      <c r="GR396" s="7"/>
      <c r="GS396" s="7"/>
      <c r="GT396" s="7"/>
      <c r="GU396" s="7"/>
      <c r="GV396" s="7"/>
      <c r="GW396" s="7"/>
      <c r="GX396" s="7"/>
      <c r="GY396" s="7"/>
    </row>
    <row r="397" spans="169:207" ht="13.8" hidden="1">
      <c r="FM397" s="7"/>
      <c r="FN397" s="7"/>
      <c r="FO397" s="7"/>
      <c r="FP397" s="7"/>
      <c r="FQ397" s="7"/>
      <c r="FR397" s="7"/>
      <c r="FS397" s="7"/>
      <c r="FT397" s="7"/>
      <c r="FU397" s="7"/>
      <c r="FV397" s="7"/>
      <c r="FW397" s="7"/>
      <c r="FX397" s="7"/>
      <c r="FY397" s="7"/>
      <c r="FZ397" s="7"/>
      <c r="GA397" s="7"/>
      <c r="GB397" s="7"/>
      <c r="GC397" s="7"/>
      <c r="GD397" s="7"/>
      <c r="GE397" s="7"/>
      <c r="GF397" s="7"/>
      <c r="GG397" s="7"/>
      <c r="GH397" s="7"/>
      <c r="GI397" s="7"/>
      <c r="GJ397" s="7"/>
      <c r="GK397" s="7"/>
      <c r="GL397" s="7"/>
      <c r="GM397" s="7"/>
      <c r="GN397" s="7"/>
      <c r="GO397" s="7"/>
      <c r="GP397" s="7"/>
      <c r="GQ397" s="7"/>
      <c r="GR397" s="7"/>
      <c r="GS397" s="7"/>
      <c r="GT397" s="7"/>
      <c r="GU397" s="7"/>
      <c r="GV397" s="7"/>
      <c r="GW397" s="7"/>
      <c r="GX397" s="7"/>
      <c r="GY397" s="7"/>
    </row>
    <row r="398" spans="169:207" ht="13.8" hidden="1">
      <c r="FM398" s="7"/>
      <c r="FN398" s="7"/>
      <c r="FO398" s="7"/>
      <c r="FP398" s="7"/>
      <c r="FQ398" s="7"/>
      <c r="FR398" s="7"/>
      <c r="FS398" s="7"/>
      <c r="FT398" s="7"/>
      <c r="FU398" s="33"/>
      <c r="FV398" s="7"/>
      <c r="FW398" s="7"/>
      <c r="FX398" s="7"/>
      <c r="FY398" s="7"/>
      <c r="FZ398" s="7"/>
      <c r="GA398" s="7"/>
      <c r="GB398" s="7"/>
      <c r="GC398" s="38"/>
      <c r="GD398" s="7"/>
      <c r="GE398" s="7"/>
      <c r="GF398" s="7"/>
      <c r="GG398" s="7"/>
      <c r="GH398" s="7"/>
      <c r="GI398" s="7"/>
      <c r="GJ398" s="7"/>
      <c r="GK398" s="7"/>
      <c r="GL398" s="7"/>
      <c r="GM398" s="7"/>
      <c r="GN398" s="7"/>
      <c r="GO398" s="7"/>
      <c r="GP398" s="7"/>
      <c r="GQ398" s="7"/>
      <c r="GR398" s="7"/>
      <c r="GS398" s="7"/>
      <c r="GT398" s="7"/>
      <c r="GU398" s="7"/>
      <c r="GV398" s="7"/>
      <c r="GW398" s="7"/>
      <c r="GX398" s="7"/>
      <c r="GY398" s="7"/>
    </row>
    <row r="399" spans="169:207" ht="13.8" hidden="1">
      <c r="FM399" s="33"/>
      <c r="FN399" s="34"/>
      <c r="FO399" s="33"/>
      <c r="FP399" s="33"/>
      <c r="FQ399" s="33"/>
      <c r="FR399" s="33"/>
      <c r="FS399" s="33"/>
      <c r="FT399" s="33"/>
      <c r="FU399" s="33"/>
      <c r="FV399" s="33"/>
      <c r="FW399" s="33"/>
      <c r="FX399" s="33"/>
      <c r="FY399" s="33"/>
      <c r="FZ399" s="33"/>
      <c r="GA399" s="33"/>
      <c r="GB399" s="33"/>
      <c r="GC399" s="33"/>
      <c r="GD399" s="33"/>
      <c r="GE399" s="33"/>
      <c r="GF399" s="33"/>
      <c r="GG399" s="7"/>
      <c r="GH399" s="7"/>
      <c r="GI399" s="7"/>
      <c r="GJ399" s="7"/>
      <c r="GK399" s="7"/>
      <c r="GL399" s="7"/>
      <c r="GM399" s="7"/>
      <c r="GN399" s="7"/>
      <c r="GO399" s="7"/>
      <c r="GP399" s="7"/>
      <c r="GQ399" s="7"/>
      <c r="GR399" s="7"/>
      <c r="GS399" s="7"/>
      <c r="GT399" s="7"/>
      <c r="GU399" s="7"/>
      <c r="GV399" s="7"/>
      <c r="GW399" s="7"/>
      <c r="GX399" s="7"/>
      <c r="GY399" s="7"/>
    </row>
    <row r="400" spans="169:207" ht="13.8" hidden="1">
      <c r="FM400" s="33"/>
      <c r="FN400" s="34"/>
      <c r="FO400" s="33"/>
      <c r="FP400" s="33"/>
      <c r="FQ400" s="33"/>
      <c r="FR400" s="33"/>
      <c r="FS400" s="33"/>
      <c r="FT400" s="33"/>
      <c r="FU400" s="33"/>
      <c r="FV400" s="33"/>
      <c r="FW400" s="33"/>
      <c r="FX400" s="33"/>
      <c r="FY400" s="33"/>
      <c r="FZ400" s="33"/>
      <c r="GA400" s="33"/>
      <c r="GB400" s="33"/>
      <c r="GC400" s="33"/>
      <c r="GD400" s="33"/>
      <c r="GE400" s="33"/>
      <c r="GF400" s="33"/>
      <c r="GG400" s="7"/>
      <c r="GH400" s="7"/>
      <c r="GI400" s="7"/>
      <c r="GJ400" s="7"/>
      <c r="GK400" s="7"/>
      <c r="GL400" s="7"/>
      <c r="GM400" s="7"/>
      <c r="GN400" s="7"/>
      <c r="GO400" s="7"/>
      <c r="GP400" s="7"/>
      <c r="GQ400" s="7"/>
      <c r="GR400" s="7"/>
      <c r="GS400" s="7"/>
      <c r="GT400" s="7"/>
      <c r="GU400" s="7"/>
      <c r="GV400" s="7"/>
      <c r="GW400" s="7"/>
      <c r="GX400" s="7"/>
      <c r="GY400" s="7"/>
    </row>
    <row r="401" spans="169:207" ht="13.8" hidden="1">
      <c r="FM401" s="33"/>
      <c r="FN401" s="34"/>
      <c r="FO401" s="33"/>
      <c r="FP401" s="33"/>
      <c r="FQ401" s="33"/>
      <c r="FR401" s="33"/>
      <c r="FS401" s="33"/>
      <c r="FT401" s="33"/>
      <c r="FU401" s="33"/>
      <c r="FV401" s="33"/>
      <c r="FW401" s="33"/>
      <c r="FX401" s="33"/>
      <c r="FY401" s="33"/>
      <c r="FZ401" s="33"/>
      <c r="GA401" s="33"/>
      <c r="GB401" s="33"/>
      <c r="GC401" s="33"/>
      <c r="GD401" s="33"/>
      <c r="GE401" s="33"/>
      <c r="GF401" s="33"/>
      <c r="GG401" s="7"/>
      <c r="GH401" s="7"/>
      <c r="GI401" s="7"/>
      <c r="GJ401" s="7"/>
      <c r="GK401" s="7"/>
      <c r="GL401" s="7"/>
      <c r="GM401" s="7"/>
      <c r="GN401" s="7"/>
      <c r="GO401" s="7"/>
      <c r="GP401" s="7"/>
      <c r="GQ401" s="7"/>
      <c r="GR401" s="7"/>
      <c r="GS401" s="7"/>
      <c r="GT401" s="7"/>
      <c r="GU401" s="7"/>
      <c r="GV401" s="7"/>
      <c r="GW401" s="7"/>
      <c r="GX401" s="7"/>
      <c r="GY401" s="7"/>
    </row>
    <row r="402" spans="169:207" ht="13.8" hidden="1">
      <c r="FM402" s="33"/>
      <c r="FN402" s="34"/>
      <c r="FO402" s="33"/>
      <c r="FP402" s="33"/>
      <c r="FQ402" s="33"/>
      <c r="FR402" s="33"/>
      <c r="FS402" s="33"/>
      <c r="FT402" s="33"/>
      <c r="FU402" s="33"/>
      <c r="FV402" s="33"/>
      <c r="FW402" s="33"/>
      <c r="FX402" s="33"/>
      <c r="FY402" s="33"/>
      <c r="FZ402" s="33"/>
      <c r="GA402" s="33"/>
      <c r="GB402" s="33"/>
      <c r="GC402" s="33"/>
      <c r="GD402" s="33"/>
      <c r="GE402" s="33"/>
      <c r="GF402" s="33"/>
      <c r="GG402" s="7"/>
      <c r="GH402" s="7"/>
      <c r="GI402" s="7"/>
      <c r="GJ402" s="7"/>
      <c r="GK402" s="7"/>
      <c r="GL402" s="7"/>
      <c r="GM402" s="7"/>
      <c r="GN402" s="7"/>
      <c r="GO402" s="7"/>
      <c r="GP402" s="7"/>
      <c r="GQ402" s="7"/>
      <c r="GR402" s="7"/>
      <c r="GS402" s="7"/>
      <c r="GT402" s="7"/>
      <c r="GU402" s="7"/>
      <c r="GV402" s="7"/>
      <c r="GW402" s="7"/>
      <c r="GX402" s="7"/>
      <c r="GY402" s="7"/>
    </row>
    <row r="403" spans="169:207" ht="13.8" hidden="1">
      <c r="FM403" s="33"/>
      <c r="FN403" s="34"/>
      <c r="FO403" s="33"/>
      <c r="FP403" s="33"/>
      <c r="FQ403" s="33"/>
      <c r="FR403" s="33"/>
      <c r="FS403" s="33"/>
      <c r="FT403" s="33"/>
      <c r="FU403" s="33"/>
      <c r="FV403" s="33"/>
      <c r="FW403" s="33"/>
      <c r="FX403" s="33"/>
      <c r="FY403" s="33"/>
      <c r="FZ403" s="33"/>
      <c r="GA403" s="33"/>
      <c r="GB403" s="33"/>
      <c r="GC403" s="33"/>
      <c r="GD403" s="33"/>
      <c r="GE403" s="33"/>
      <c r="GF403" s="33"/>
      <c r="GG403" s="7"/>
      <c r="GH403" s="7"/>
      <c r="GI403" s="7"/>
      <c r="GJ403" s="7"/>
      <c r="GK403" s="7"/>
      <c r="GL403" s="7"/>
      <c r="GM403" s="7"/>
      <c r="GN403" s="7"/>
      <c r="GO403" s="7"/>
      <c r="GP403" s="7"/>
      <c r="GQ403" s="7"/>
      <c r="GR403" s="7"/>
      <c r="GS403" s="7"/>
      <c r="GT403" s="7"/>
      <c r="GU403" s="7"/>
      <c r="GV403" s="7"/>
      <c r="GW403" s="7"/>
      <c r="GX403" s="7"/>
      <c r="GY403" s="7"/>
    </row>
    <row r="404" spans="169:207" ht="13.8">
      <c r="FM404" s="33"/>
      <c r="FN404" s="34"/>
      <c r="FO404" s="33"/>
      <c r="FP404" s="33"/>
      <c r="FQ404" s="33"/>
      <c r="FR404" s="33"/>
      <c r="FS404" s="33"/>
      <c r="FT404" s="33"/>
      <c r="FU404" s="33"/>
      <c r="FV404" s="33"/>
      <c r="FW404" s="33"/>
      <c r="FX404" s="33"/>
      <c r="FY404" s="33"/>
      <c r="FZ404" s="33"/>
      <c r="GA404" s="33"/>
      <c r="GB404" s="33"/>
      <c r="GC404" s="33"/>
      <c r="GD404" s="33"/>
      <c r="GE404" s="33"/>
      <c r="GF404" s="33"/>
      <c r="GG404" s="7"/>
      <c r="GH404" s="7"/>
      <c r="GI404" s="7"/>
      <c r="GJ404" s="7"/>
      <c r="GK404" s="7"/>
      <c r="GL404" s="7"/>
      <c r="GM404" s="7"/>
      <c r="GN404" s="7"/>
      <c r="GO404" s="7"/>
      <c r="GP404" s="7"/>
      <c r="GQ404" s="7"/>
      <c r="GR404" s="7"/>
      <c r="GS404" s="7"/>
      <c r="GT404" s="7"/>
      <c r="GU404" s="7"/>
      <c r="GV404" s="7"/>
      <c r="GW404" s="7"/>
      <c r="GX404" s="7"/>
      <c r="GY404" s="7"/>
    </row>
    <row r="405" spans="169:207" ht="13.8">
      <c r="FM405" s="33"/>
      <c r="FN405" s="34"/>
      <c r="FO405" s="33"/>
      <c r="FP405" s="33"/>
      <c r="FQ405" s="33"/>
      <c r="FR405" s="33"/>
      <c r="FS405" s="33"/>
      <c r="FT405" s="33"/>
      <c r="FU405" s="33"/>
      <c r="FV405" s="33"/>
      <c r="FW405" s="33"/>
      <c r="FX405" s="33"/>
      <c r="FY405" s="33"/>
      <c r="FZ405" s="33"/>
      <c r="GA405" s="33"/>
      <c r="GB405" s="33"/>
      <c r="GC405" s="33"/>
      <c r="GD405" s="33"/>
      <c r="GE405" s="33"/>
      <c r="GF405" s="33"/>
      <c r="GG405" s="7"/>
      <c r="GH405" s="7"/>
      <c r="GI405" s="7"/>
      <c r="GJ405" s="7"/>
      <c r="GK405" s="7"/>
      <c r="GL405" s="7"/>
      <c r="GM405" s="7"/>
      <c r="GN405" s="7"/>
      <c r="GO405" s="7"/>
      <c r="GP405" s="7"/>
      <c r="GQ405" s="7"/>
      <c r="GR405" s="7"/>
      <c r="GS405" s="7"/>
      <c r="GT405" s="7"/>
      <c r="GU405" s="7"/>
      <c r="GV405" s="7"/>
      <c r="GW405" s="7"/>
      <c r="GX405" s="7"/>
      <c r="GY405" s="7"/>
    </row>
    <row r="406" spans="169:207" ht="13.8" hidden="1">
      <c r="FM406" s="33"/>
      <c r="FN406" s="34"/>
      <c r="FO406" s="33"/>
      <c r="FP406" s="33"/>
      <c r="FQ406" s="33"/>
      <c r="FR406" s="33"/>
      <c r="FS406" s="33"/>
      <c r="FT406" s="33"/>
      <c r="FU406" s="33"/>
      <c r="FV406" s="33"/>
      <c r="FW406" s="33"/>
      <c r="FX406" s="33"/>
      <c r="FY406" s="33"/>
      <c r="FZ406" s="33"/>
      <c r="GA406" s="33"/>
      <c r="GB406" s="33"/>
      <c r="GC406" s="33"/>
      <c r="GD406" s="33"/>
      <c r="GE406" s="33"/>
      <c r="GF406" s="33"/>
      <c r="GG406" s="7"/>
      <c r="GH406" s="7"/>
      <c r="GI406" s="7"/>
      <c r="GJ406" s="7"/>
      <c r="GK406" s="7"/>
      <c r="GL406" s="7"/>
      <c r="GM406" s="7"/>
      <c r="GN406" s="7"/>
      <c r="GO406" s="7"/>
      <c r="GP406" s="7"/>
      <c r="GQ406" s="7"/>
      <c r="GR406" s="7"/>
      <c r="GS406" s="7"/>
      <c r="GT406" s="7"/>
      <c r="GU406" s="7"/>
      <c r="GV406" s="7"/>
      <c r="GW406" s="7"/>
      <c r="GX406" s="7"/>
      <c r="GY406" s="7"/>
    </row>
    <row r="407" spans="169:207" ht="13.8" hidden="1">
      <c r="FM407" s="33"/>
      <c r="FN407" s="34"/>
      <c r="FO407" s="33"/>
      <c r="FP407" s="33"/>
      <c r="FQ407" s="33"/>
      <c r="FR407" s="33"/>
      <c r="FS407" s="33"/>
      <c r="FT407" s="33"/>
      <c r="FU407" s="33"/>
      <c r="FV407" s="33"/>
      <c r="FW407" s="33"/>
      <c r="FX407" s="33"/>
      <c r="FY407" s="33"/>
      <c r="FZ407" s="33"/>
      <c r="GA407" s="33"/>
      <c r="GB407" s="33"/>
      <c r="GC407" s="33"/>
      <c r="GD407" s="33"/>
      <c r="GE407" s="33"/>
      <c r="GF407" s="33"/>
      <c r="GG407" s="7"/>
      <c r="GH407" s="7"/>
      <c r="GI407" s="7"/>
      <c r="GJ407" s="7"/>
      <c r="GK407" s="7"/>
      <c r="GL407" s="7"/>
      <c r="GM407" s="7"/>
      <c r="GN407" s="7"/>
      <c r="GO407" s="7"/>
      <c r="GP407" s="7"/>
      <c r="GQ407" s="7"/>
      <c r="GR407" s="7"/>
      <c r="GS407" s="7"/>
      <c r="GT407" s="7"/>
      <c r="GU407" s="7"/>
      <c r="GV407" s="7"/>
      <c r="GW407" s="7"/>
      <c r="GX407" s="7"/>
      <c r="GY407" s="7"/>
    </row>
    <row r="408" spans="169:207" ht="13.8">
      <c r="FM408" s="33"/>
      <c r="FN408" s="34"/>
      <c r="FO408" s="33"/>
      <c r="FP408" s="33"/>
      <c r="FQ408" s="33"/>
      <c r="FR408" s="33"/>
      <c r="FS408" s="33"/>
      <c r="FT408" s="33"/>
      <c r="FU408" s="33"/>
      <c r="FV408" s="33"/>
      <c r="FW408" s="33"/>
      <c r="FX408" s="33"/>
      <c r="FY408" s="33"/>
      <c r="FZ408" s="33"/>
      <c r="GA408" s="33"/>
      <c r="GB408" s="33"/>
      <c r="GC408" s="33"/>
      <c r="GD408" s="33"/>
      <c r="GE408" s="33"/>
      <c r="GF408" s="33"/>
      <c r="GG408" s="7"/>
      <c r="GH408" s="7"/>
      <c r="GI408" s="7"/>
      <c r="GJ408" s="7"/>
      <c r="GK408" s="7"/>
      <c r="GL408" s="7"/>
      <c r="GM408" s="7"/>
      <c r="GN408" s="7"/>
      <c r="GO408" s="7"/>
      <c r="GP408" s="7"/>
      <c r="GQ408" s="7"/>
      <c r="GR408" s="7"/>
      <c r="GS408" s="7"/>
      <c r="GT408" s="7"/>
      <c r="GU408" s="7"/>
      <c r="GV408" s="7"/>
      <c r="GW408" s="7"/>
      <c r="GX408" s="7"/>
      <c r="GY408" s="7"/>
    </row>
    <row r="409" spans="169:207" ht="13.8" hidden="1">
      <c r="FM409" s="33"/>
      <c r="FN409" s="34"/>
      <c r="FO409" s="33"/>
      <c r="FP409" s="33"/>
      <c r="FQ409" s="33"/>
      <c r="FR409" s="33"/>
      <c r="FS409" s="33"/>
      <c r="FT409" s="33"/>
      <c r="FU409" s="33"/>
      <c r="FV409" s="33"/>
      <c r="FW409" s="33"/>
      <c r="FX409" s="33"/>
      <c r="FY409" s="33"/>
      <c r="FZ409" s="33"/>
      <c r="GA409" s="33"/>
      <c r="GB409" s="33"/>
      <c r="GC409" s="33"/>
      <c r="GD409" s="33"/>
      <c r="GE409" s="33"/>
      <c r="GF409" s="33"/>
      <c r="GG409" s="7"/>
      <c r="GH409" s="7"/>
      <c r="GI409" s="7"/>
      <c r="GJ409" s="7"/>
      <c r="GK409" s="7"/>
      <c r="GL409" s="7"/>
      <c r="GM409" s="7"/>
      <c r="GN409" s="7"/>
      <c r="GO409" s="7"/>
      <c r="GP409" s="7"/>
      <c r="GQ409" s="7"/>
      <c r="GR409" s="7"/>
      <c r="GS409" s="7"/>
      <c r="GT409" s="7"/>
      <c r="GU409" s="7"/>
      <c r="GV409" s="7"/>
      <c r="GW409" s="7"/>
      <c r="GX409" s="7"/>
      <c r="GY409" s="7"/>
    </row>
    <row r="410" spans="169:207" ht="13.8">
      <c r="FM410" s="33"/>
      <c r="FN410" s="34"/>
      <c r="FO410" s="33"/>
      <c r="FP410" s="33"/>
      <c r="FQ410" s="33"/>
      <c r="FR410" s="33"/>
      <c r="FS410" s="33"/>
      <c r="FT410" s="33"/>
      <c r="FU410" s="33"/>
      <c r="FV410" s="33"/>
      <c r="FW410" s="33"/>
      <c r="FX410" s="33"/>
      <c r="FY410" s="33"/>
      <c r="FZ410" s="33"/>
      <c r="GA410" s="33"/>
      <c r="GB410" s="33"/>
      <c r="GC410" s="33"/>
      <c r="GD410" s="33"/>
      <c r="GE410" s="33"/>
      <c r="GF410" s="33"/>
      <c r="GG410" s="7"/>
      <c r="GH410" s="7"/>
      <c r="GI410" s="7"/>
      <c r="GJ410" s="7"/>
      <c r="GK410" s="7"/>
      <c r="GL410" s="7"/>
      <c r="GM410" s="7"/>
      <c r="GN410" s="7"/>
      <c r="GO410" s="7"/>
      <c r="GP410" s="7"/>
      <c r="GQ410" s="7"/>
      <c r="GR410" s="7"/>
      <c r="GS410" s="7"/>
      <c r="GT410" s="7"/>
      <c r="GU410" s="7"/>
      <c r="GV410" s="7"/>
      <c r="GW410" s="7"/>
      <c r="GX410" s="7"/>
      <c r="GY410" s="7"/>
    </row>
    <row r="411" spans="169:207" ht="13.8" hidden="1">
      <c r="FM411" s="7"/>
      <c r="FN411" s="7"/>
      <c r="FO411" s="7"/>
      <c r="FP411" s="7"/>
      <c r="FQ411" s="7"/>
      <c r="FR411" s="7"/>
      <c r="FS411" s="7"/>
      <c r="FT411" s="7"/>
      <c r="FU411" s="7"/>
      <c r="FV411" s="7"/>
      <c r="FW411" s="7"/>
      <c r="FX411" s="7"/>
      <c r="FY411" s="7"/>
      <c r="FZ411" s="7"/>
      <c r="GA411" s="7"/>
      <c r="GB411" s="7"/>
      <c r="GC411" s="7"/>
      <c r="GD411" s="7"/>
      <c r="GE411" s="7"/>
      <c r="GF411" s="7"/>
      <c r="GG411" s="7"/>
      <c r="GH411" s="7"/>
      <c r="GI411" s="7"/>
      <c r="GJ411" s="7"/>
      <c r="GK411" s="7"/>
      <c r="GL411" s="7"/>
      <c r="GM411" s="7"/>
      <c r="GN411" s="7"/>
      <c r="GO411" s="7"/>
      <c r="GP411" s="7"/>
      <c r="GQ411" s="7"/>
      <c r="GR411" s="7"/>
      <c r="GS411" s="7"/>
      <c r="GT411" s="7"/>
      <c r="GU411" s="7"/>
      <c r="GV411" s="7"/>
      <c r="GW411" s="7"/>
      <c r="GX411" s="7"/>
      <c r="GY411" s="7"/>
    </row>
    <row r="412" spans="169:207" ht="13.8" hidden="1">
      <c r="FM412" s="33"/>
      <c r="FN412" s="34"/>
      <c r="FO412" s="33"/>
      <c r="FP412" s="33"/>
      <c r="FQ412" s="33"/>
      <c r="FR412" s="33"/>
      <c r="FS412" s="33"/>
      <c r="FT412" s="33"/>
      <c r="FU412" s="33"/>
      <c r="FV412" s="33"/>
      <c r="FW412" s="33"/>
      <c r="FX412" s="33"/>
      <c r="FY412" s="33"/>
      <c r="FZ412" s="33"/>
      <c r="GA412" s="33"/>
      <c r="GB412" s="33"/>
      <c r="GC412" s="33"/>
      <c r="GD412" s="33"/>
      <c r="GE412" s="33"/>
      <c r="GF412" s="33"/>
      <c r="GG412" s="7"/>
      <c r="GH412" s="7"/>
      <c r="GI412" s="7"/>
      <c r="GJ412" s="7"/>
      <c r="GK412" s="7"/>
      <c r="GL412" s="7"/>
      <c r="GM412" s="7"/>
      <c r="GN412" s="7"/>
      <c r="GO412" s="7"/>
      <c r="GP412" s="7"/>
      <c r="GQ412" s="7"/>
      <c r="GR412" s="7"/>
      <c r="GS412" s="7"/>
      <c r="GT412" s="7"/>
      <c r="GU412" s="7"/>
      <c r="GV412" s="7"/>
      <c r="GW412" s="7"/>
      <c r="GX412" s="7"/>
      <c r="GY412" s="7"/>
    </row>
    <row r="413" spans="169:207" ht="13.8" hidden="1">
      <c r="FM413" s="7"/>
      <c r="FN413" s="7"/>
      <c r="FO413" s="7"/>
      <c r="FP413" s="7"/>
      <c r="FQ413" s="7"/>
      <c r="FR413" s="7"/>
      <c r="FS413" s="7"/>
      <c r="FT413" s="7"/>
      <c r="FU413" s="33"/>
      <c r="FV413" s="7"/>
      <c r="FW413" s="7"/>
      <c r="FX413" s="7"/>
      <c r="FY413" s="7"/>
      <c r="FZ413" s="7"/>
      <c r="GA413" s="7"/>
      <c r="GB413" s="7"/>
      <c r="GC413" s="38"/>
      <c r="GD413" s="7"/>
      <c r="GE413" s="7"/>
      <c r="GF413" s="7"/>
      <c r="GG413" s="7"/>
      <c r="GH413" s="7"/>
      <c r="GI413" s="7"/>
      <c r="GJ413" s="7"/>
      <c r="GK413" s="7"/>
      <c r="GL413" s="7"/>
      <c r="GM413" s="7"/>
      <c r="GN413" s="7"/>
      <c r="GO413" s="7"/>
      <c r="GP413" s="7"/>
      <c r="GQ413" s="7"/>
      <c r="GR413" s="7"/>
      <c r="GS413" s="7"/>
      <c r="GT413" s="7"/>
      <c r="GU413" s="7"/>
      <c r="GV413" s="7"/>
      <c r="GW413" s="7"/>
      <c r="GX413" s="7"/>
      <c r="GY413" s="7"/>
    </row>
    <row r="414" spans="169:207" ht="13.8">
      <c r="FM414" s="33"/>
      <c r="FN414" s="34"/>
      <c r="FO414" s="33"/>
      <c r="FP414" s="33"/>
      <c r="FQ414" s="33"/>
      <c r="FR414" s="33"/>
      <c r="FS414" s="33"/>
      <c r="FT414" s="33"/>
      <c r="FU414" s="33"/>
      <c r="FV414" s="33"/>
      <c r="FW414" s="33"/>
      <c r="FX414" s="33"/>
      <c r="FY414" s="33"/>
      <c r="FZ414" s="33"/>
      <c r="GA414" s="33"/>
      <c r="GB414" s="33"/>
      <c r="GC414" s="33"/>
      <c r="GD414" s="33"/>
      <c r="GE414" s="33"/>
      <c r="GF414" s="33"/>
      <c r="GG414" s="7"/>
      <c r="GH414" s="7"/>
      <c r="GI414" s="7"/>
      <c r="GJ414" s="7"/>
      <c r="GK414" s="7"/>
      <c r="GL414" s="7"/>
      <c r="GM414" s="7"/>
      <c r="GN414" s="7"/>
      <c r="GO414" s="7"/>
      <c r="GP414" s="7"/>
      <c r="GQ414" s="7"/>
      <c r="GR414" s="7"/>
      <c r="GS414" s="7"/>
      <c r="GT414" s="7"/>
      <c r="GU414" s="7"/>
      <c r="GV414" s="7"/>
      <c r="GW414" s="7"/>
      <c r="GX414" s="7"/>
      <c r="GY414" s="7"/>
    </row>
    <row r="415" spans="169:207" ht="13.8" hidden="1">
      <c r="FM415" s="7"/>
      <c r="FN415" s="7"/>
      <c r="FO415" s="7"/>
      <c r="FP415" s="7"/>
      <c r="FQ415" s="7"/>
      <c r="FR415" s="7"/>
      <c r="FS415" s="7"/>
      <c r="FT415" s="7"/>
      <c r="FU415" s="33"/>
      <c r="FV415" s="7"/>
      <c r="FW415" s="7"/>
      <c r="FX415" s="7"/>
      <c r="FY415" s="7"/>
      <c r="FZ415" s="7"/>
      <c r="GA415" s="7"/>
      <c r="GB415" s="7"/>
      <c r="GC415" s="38"/>
      <c r="GD415" s="7"/>
      <c r="GE415" s="7"/>
      <c r="GF415" s="7"/>
      <c r="GG415" s="7"/>
      <c r="GH415" s="7"/>
      <c r="GI415" s="7"/>
      <c r="GJ415" s="7"/>
      <c r="GK415" s="7"/>
      <c r="GL415" s="7"/>
      <c r="GM415" s="7"/>
      <c r="GN415" s="7"/>
      <c r="GO415" s="7"/>
      <c r="GP415" s="7"/>
      <c r="GQ415" s="7"/>
      <c r="GR415" s="7"/>
      <c r="GS415" s="7"/>
      <c r="GT415" s="7"/>
      <c r="GU415" s="7"/>
      <c r="GV415" s="7"/>
      <c r="GW415" s="7"/>
      <c r="GX415" s="7"/>
      <c r="GY415" s="7"/>
    </row>
    <row r="416" spans="169:207" ht="13.8" hidden="1">
      <c r="FM416" s="33"/>
      <c r="FN416" s="34"/>
      <c r="FO416" s="33"/>
      <c r="FP416" s="33"/>
      <c r="FQ416" s="33"/>
      <c r="FR416" s="33"/>
      <c r="FS416" s="33"/>
      <c r="FT416" s="33"/>
      <c r="FU416" s="33"/>
      <c r="FV416" s="33"/>
      <c r="FW416" s="33"/>
      <c r="FX416" s="33"/>
      <c r="FY416" s="33"/>
      <c r="FZ416" s="33"/>
      <c r="GA416" s="33"/>
      <c r="GB416" s="33"/>
      <c r="GC416" s="33"/>
      <c r="GD416" s="33"/>
      <c r="GE416" s="33"/>
      <c r="GF416" s="33"/>
      <c r="GG416" s="7"/>
      <c r="GH416" s="7"/>
      <c r="GI416" s="7"/>
      <c r="GJ416" s="7"/>
      <c r="GK416" s="7"/>
      <c r="GL416" s="7"/>
      <c r="GM416" s="7"/>
      <c r="GN416" s="7"/>
      <c r="GO416" s="7"/>
      <c r="GP416" s="7"/>
      <c r="GQ416" s="7"/>
      <c r="GR416" s="7"/>
      <c r="GS416" s="7"/>
      <c r="GT416" s="7"/>
      <c r="GU416" s="7"/>
      <c r="GV416" s="7"/>
      <c r="GW416" s="7"/>
      <c r="GX416" s="7"/>
      <c r="GY416" s="7"/>
    </row>
    <row r="417" spans="169:207" ht="13.8" hidden="1">
      <c r="FM417" s="33"/>
      <c r="FN417" s="34"/>
      <c r="FO417" s="33"/>
      <c r="FP417" s="33"/>
      <c r="FQ417" s="33"/>
      <c r="FR417" s="33"/>
      <c r="FS417" s="33"/>
      <c r="FT417" s="33"/>
      <c r="FU417" s="33"/>
      <c r="FV417" s="33"/>
      <c r="FW417" s="33"/>
      <c r="FX417" s="33"/>
      <c r="FY417" s="33"/>
      <c r="FZ417" s="33"/>
      <c r="GA417" s="33"/>
      <c r="GB417" s="33"/>
      <c r="GC417" s="33"/>
      <c r="GD417" s="33"/>
      <c r="GE417" s="33"/>
      <c r="GF417" s="33"/>
      <c r="GG417" s="7"/>
      <c r="GH417" s="7"/>
      <c r="GI417" s="7"/>
      <c r="GJ417" s="7"/>
      <c r="GK417" s="7"/>
      <c r="GL417" s="7"/>
      <c r="GM417" s="7"/>
      <c r="GN417" s="7"/>
      <c r="GO417" s="7"/>
      <c r="GP417" s="7"/>
      <c r="GQ417" s="7"/>
      <c r="GR417" s="7"/>
      <c r="GS417" s="7"/>
      <c r="GT417" s="7"/>
      <c r="GU417" s="7"/>
      <c r="GV417" s="7"/>
      <c r="GW417" s="7"/>
      <c r="GX417" s="7"/>
      <c r="GY417" s="7"/>
    </row>
    <row r="418" spans="169:207" ht="13.8" hidden="1">
      <c r="FM418" s="33"/>
      <c r="FN418" s="34"/>
      <c r="FO418" s="33"/>
      <c r="FP418" s="33"/>
      <c r="FQ418" s="33"/>
      <c r="FR418" s="33"/>
      <c r="FS418" s="33"/>
      <c r="FT418" s="33"/>
      <c r="FU418" s="33"/>
      <c r="FV418" s="33"/>
      <c r="FW418" s="33"/>
      <c r="FX418" s="33"/>
      <c r="FY418" s="33"/>
      <c r="FZ418" s="33"/>
      <c r="GA418" s="33"/>
      <c r="GB418" s="33"/>
      <c r="GC418" s="33"/>
      <c r="GD418" s="33"/>
      <c r="GE418" s="33"/>
      <c r="GF418" s="33"/>
      <c r="GG418" s="7"/>
      <c r="GH418" s="7"/>
      <c r="GI418" s="7"/>
      <c r="GJ418" s="7"/>
      <c r="GK418" s="7"/>
      <c r="GL418" s="7"/>
      <c r="GM418" s="7"/>
      <c r="GN418" s="7"/>
      <c r="GO418" s="7"/>
      <c r="GP418" s="7"/>
      <c r="GQ418" s="7"/>
      <c r="GR418" s="7"/>
      <c r="GS418" s="7"/>
      <c r="GT418" s="7"/>
      <c r="GU418" s="7"/>
      <c r="GV418" s="7"/>
      <c r="GW418" s="7"/>
      <c r="GX418" s="7"/>
      <c r="GY418" s="7"/>
    </row>
    <row r="419" spans="169:207" ht="13.8">
      <c r="FM419" s="33"/>
      <c r="FN419" s="34"/>
      <c r="FO419" s="33"/>
      <c r="FP419" s="33"/>
      <c r="FQ419" s="33"/>
      <c r="FR419" s="33"/>
      <c r="FS419" s="33"/>
      <c r="FT419" s="33"/>
      <c r="FU419" s="33"/>
      <c r="FV419" s="33"/>
      <c r="FW419" s="33"/>
      <c r="FX419" s="33"/>
      <c r="FY419" s="33"/>
      <c r="FZ419" s="33"/>
      <c r="GA419" s="33"/>
      <c r="GB419" s="33"/>
      <c r="GC419" s="33"/>
      <c r="GD419" s="33"/>
      <c r="GE419" s="33"/>
      <c r="GF419" s="33"/>
      <c r="GG419" s="7"/>
      <c r="GH419" s="7"/>
      <c r="GI419" s="7"/>
      <c r="GJ419" s="7"/>
      <c r="GK419" s="7"/>
      <c r="GL419" s="7"/>
      <c r="GM419" s="7"/>
      <c r="GN419" s="7"/>
      <c r="GO419" s="7"/>
      <c r="GP419" s="7"/>
      <c r="GQ419" s="7"/>
      <c r="GR419" s="7"/>
      <c r="GS419" s="7"/>
      <c r="GT419" s="7"/>
      <c r="GU419" s="7"/>
      <c r="GV419" s="7"/>
      <c r="GW419" s="7"/>
      <c r="GX419" s="7"/>
      <c r="GY419" s="7"/>
    </row>
    <row r="420" spans="169:207" ht="13.8">
      <c r="FM420" s="33"/>
      <c r="FN420" s="34"/>
      <c r="FO420" s="33"/>
      <c r="FP420" s="33"/>
      <c r="FQ420" s="33"/>
      <c r="FR420" s="33"/>
      <c r="FS420" s="33"/>
      <c r="FT420" s="33"/>
      <c r="FU420" s="33"/>
      <c r="FV420" s="33"/>
      <c r="FW420" s="33"/>
      <c r="FX420" s="33"/>
      <c r="FY420" s="33"/>
      <c r="FZ420" s="33"/>
      <c r="GA420" s="33"/>
      <c r="GB420" s="33"/>
      <c r="GC420" s="33"/>
      <c r="GD420" s="33"/>
      <c r="GE420" s="33"/>
      <c r="GF420" s="33"/>
      <c r="GG420" s="7"/>
      <c r="GH420" s="7"/>
      <c r="GI420" s="7"/>
      <c r="GJ420" s="7"/>
      <c r="GK420" s="7"/>
      <c r="GL420" s="7"/>
      <c r="GM420" s="7"/>
      <c r="GN420" s="7"/>
      <c r="GO420" s="7"/>
      <c r="GP420" s="7"/>
      <c r="GQ420" s="7"/>
      <c r="GR420" s="7"/>
      <c r="GS420" s="7"/>
      <c r="GT420" s="7"/>
      <c r="GU420" s="7"/>
      <c r="GV420" s="7"/>
      <c r="GW420" s="7"/>
      <c r="GX420" s="7"/>
      <c r="GY420" s="7"/>
    </row>
    <row r="421" spans="169:207" ht="13.8" hidden="1">
      <c r="FM421" s="7"/>
      <c r="FN421" s="7"/>
      <c r="FO421" s="7"/>
      <c r="FP421" s="7"/>
      <c r="FQ421" s="7"/>
      <c r="FR421" s="7"/>
      <c r="FS421" s="7"/>
      <c r="FT421" s="7"/>
      <c r="FU421" s="7"/>
      <c r="FV421" s="7"/>
      <c r="FW421" s="7"/>
      <c r="FX421" s="7"/>
      <c r="FY421" s="7"/>
      <c r="FZ421" s="7"/>
      <c r="GA421" s="7"/>
      <c r="GB421" s="7"/>
      <c r="GC421" s="7"/>
      <c r="GD421" s="7"/>
      <c r="GE421" s="7"/>
      <c r="GF421" s="7"/>
      <c r="GG421" s="7"/>
      <c r="GH421" s="7"/>
      <c r="GI421" s="7"/>
      <c r="GJ421" s="7"/>
      <c r="GK421" s="7"/>
      <c r="GL421" s="7"/>
      <c r="GM421" s="7"/>
      <c r="GN421" s="7"/>
      <c r="GO421" s="7"/>
      <c r="GP421" s="7"/>
      <c r="GQ421" s="7"/>
      <c r="GR421" s="7"/>
      <c r="GS421" s="7"/>
      <c r="GT421" s="7"/>
      <c r="GU421" s="7"/>
      <c r="GV421" s="7"/>
      <c r="GW421" s="7"/>
      <c r="GX421" s="7"/>
      <c r="GY421" s="7"/>
    </row>
    <row r="422" spans="169:207" ht="13.8">
      <c r="FM422" s="33"/>
      <c r="FN422" s="34"/>
      <c r="FO422" s="33"/>
      <c r="FP422" s="33"/>
      <c r="FQ422" s="33"/>
      <c r="FR422" s="33"/>
      <c r="FS422" s="33"/>
      <c r="FT422" s="33"/>
      <c r="FU422" s="33"/>
      <c r="FV422" s="33"/>
      <c r="FW422" s="33"/>
      <c r="FX422" s="33"/>
      <c r="FY422" s="33"/>
      <c r="FZ422" s="33"/>
      <c r="GA422" s="33"/>
      <c r="GB422" s="33"/>
      <c r="GC422" s="33"/>
      <c r="GD422" s="33"/>
      <c r="GE422" s="33"/>
      <c r="GF422" s="33"/>
      <c r="GG422" s="7"/>
      <c r="GH422" s="7"/>
      <c r="GI422" s="7"/>
      <c r="GJ422" s="7"/>
      <c r="GK422" s="7"/>
      <c r="GL422" s="7"/>
      <c r="GM422" s="7"/>
      <c r="GN422" s="7"/>
      <c r="GO422" s="7"/>
      <c r="GP422" s="7"/>
      <c r="GQ422" s="7"/>
      <c r="GR422" s="7"/>
      <c r="GS422" s="7"/>
      <c r="GT422" s="7"/>
      <c r="GU422" s="7"/>
      <c r="GV422" s="7"/>
      <c r="GW422" s="7"/>
      <c r="GX422" s="7"/>
      <c r="GY422" s="7"/>
    </row>
    <row r="423" spans="169:207" ht="13.8">
      <c r="FM423" s="33"/>
      <c r="FN423" s="34"/>
      <c r="FO423" s="33"/>
      <c r="FP423" s="33"/>
      <c r="FQ423" s="33"/>
      <c r="FR423" s="33"/>
      <c r="FS423" s="33"/>
      <c r="FT423" s="33"/>
      <c r="FU423" s="33"/>
      <c r="FV423" s="33"/>
      <c r="FW423" s="33"/>
      <c r="FX423" s="33"/>
      <c r="FY423" s="33"/>
      <c r="FZ423" s="33"/>
      <c r="GA423" s="33"/>
      <c r="GB423" s="33"/>
      <c r="GC423" s="33"/>
      <c r="GD423" s="33"/>
      <c r="GE423" s="33"/>
      <c r="GF423" s="33"/>
      <c r="GG423" s="7"/>
      <c r="GH423" s="7"/>
      <c r="GI423" s="7"/>
      <c r="GJ423" s="7"/>
      <c r="GK423" s="7"/>
      <c r="GL423" s="7"/>
      <c r="GM423" s="7"/>
      <c r="GN423" s="7"/>
      <c r="GO423" s="7"/>
      <c r="GP423" s="7"/>
      <c r="GQ423" s="7"/>
      <c r="GR423" s="7"/>
      <c r="GS423" s="7"/>
      <c r="GT423" s="7"/>
      <c r="GU423" s="7"/>
      <c r="GV423" s="7"/>
      <c r="GW423" s="7"/>
      <c r="GX423" s="7"/>
      <c r="GY423" s="7"/>
    </row>
    <row r="424" spans="169:207" ht="13.8" hidden="1">
      <c r="FM424" s="7"/>
      <c r="FN424" s="7"/>
      <c r="FO424" s="7"/>
      <c r="FP424" s="7"/>
      <c r="FQ424" s="7"/>
      <c r="FR424" s="7"/>
      <c r="FS424" s="7"/>
      <c r="FT424" s="7"/>
      <c r="FU424" s="37"/>
      <c r="FV424" s="7"/>
      <c r="FW424" s="7"/>
      <c r="FX424" s="7"/>
      <c r="FY424" s="7"/>
      <c r="FZ424" s="7"/>
      <c r="GA424" s="7"/>
      <c r="GB424" s="7"/>
      <c r="GC424" s="7"/>
      <c r="GD424" s="7"/>
      <c r="GE424" s="7"/>
      <c r="GF424" s="7"/>
      <c r="GG424" s="7"/>
      <c r="GH424" s="7"/>
      <c r="GI424" s="7"/>
      <c r="GJ424" s="7"/>
      <c r="GK424" s="7"/>
      <c r="GL424" s="7"/>
      <c r="GM424" s="7"/>
      <c r="GN424" s="7"/>
      <c r="GO424" s="7"/>
      <c r="GP424" s="7"/>
      <c r="GQ424" s="7"/>
      <c r="GR424" s="7"/>
      <c r="GS424" s="7"/>
      <c r="GT424" s="7"/>
      <c r="GU424" s="7"/>
      <c r="GV424" s="7"/>
      <c r="GW424" s="7"/>
      <c r="GX424" s="7"/>
      <c r="GY424" s="7"/>
    </row>
    <row r="425" spans="169:207" ht="13.8" hidden="1">
      <c r="FM425" s="33"/>
      <c r="FN425" s="34"/>
      <c r="FO425" s="33"/>
      <c r="FP425" s="33"/>
      <c r="FQ425" s="33"/>
      <c r="FR425" s="33"/>
      <c r="FS425" s="33"/>
      <c r="FT425" s="33"/>
      <c r="FU425" s="33"/>
      <c r="FV425" s="33"/>
      <c r="FW425" s="33"/>
      <c r="FX425" s="33"/>
      <c r="FY425" s="33"/>
      <c r="FZ425" s="33"/>
      <c r="GA425" s="33"/>
      <c r="GB425" s="33"/>
      <c r="GC425" s="33"/>
      <c r="GD425" s="33"/>
      <c r="GE425" s="33"/>
      <c r="GF425" s="33"/>
      <c r="GG425" s="7"/>
      <c r="GH425" s="7"/>
      <c r="GI425" s="7"/>
      <c r="GJ425" s="7"/>
      <c r="GK425" s="7"/>
      <c r="GL425" s="7"/>
      <c r="GM425" s="7"/>
      <c r="GN425" s="7"/>
      <c r="GO425" s="7"/>
      <c r="GP425" s="7"/>
      <c r="GQ425" s="7"/>
      <c r="GR425" s="7"/>
      <c r="GS425" s="7"/>
      <c r="GT425" s="7"/>
      <c r="GU425" s="7"/>
      <c r="GV425" s="7"/>
      <c r="GW425" s="7"/>
      <c r="GX425" s="7"/>
      <c r="GY425" s="7"/>
    </row>
    <row r="426" spans="169:207" ht="13.8" hidden="1">
      <c r="FM426" s="33"/>
      <c r="FN426" s="34"/>
      <c r="FO426" s="33"/>
      <c r="FP426" s="33"/>
      <c r="FQ426" s="33"/>
      <c r="FR426" s="33"/>
      <c r="FS426" s="33"/>
      <c r="FT426" s="33"/>
      <c r="FU426" s="33"/>
      <c r="FV426" s="33"/>
      <c r="FW426" s="33"/>
      <c r="FX426" s="33"/>
      <c r="FY426" s="33"/>
      <c r="FZ426" s="33"/>
      <c r="GA426" s="33"/>
      <c r="GB426" s="33"/>
      <c r="GC426" s="33"/>
      <c r="GD426" s="33"/>
      <c r="GE426" s="33"/>
      <c r="GF426" s="33"/>
      <c r="GG426" s="7"/>
      <c r="GH426" s="7"/>
      <c r="GI426" s="7"/>
      <c r="GJ426" s="7"/>
      <c r="GK426" s="7"/>
      <c r="GL426" s="7"/>
      <c r="GM426" s="7"/>
      <c r="GN426" s="7"/>
      <c r="GO426" s="7"/>
      <c r="GP426" s="7"/>
      <c r="GQ426" s="7"/>
      <c r="GR426" s="7"/>
      <c r="GS426" s="7"/>
      <c r="GT426" s="7"/>
      <c r="GU426" s="7"/>
      <c r="GV426" s="7"/>
      <c r="GW426" s="7"/>
      <c r="GX426" s="7"/>
      <c r="GY426" s="7"/>
    </row>
    <row r="427" spans="169:207" ht="13.8" hidden="1">
      <c r="FM427" s="7"/>
      <c r="FN427" s="7"/>
      <c r="FO427" s="7"/>
      <c r="FP427" s="7"/>
      <c r="FQ427" s="7"/>
      <c r="FR427" s="7"/>
      <c r="FS427" s="7"/>
      <c r="FT427" s="7"/>
      <c r="FU427" s="33"/>
      <c r="FV427" s="7"/>
      <c r="FW427" s="7"/>
      <c r="FX427" s="7"/>
      <c r="FY427" s="7"/>
      <c r="FZ427" s="7"/>
      <c r="GA427" s="7"/>
      <c r="GB427" s="7"/>
      <c r="GC427" s="38"/>
      <c r="GD427" s="7"/>
      <c r="GE427" s="7"/>
      <c r="GF427" s="7"/>
      <c r="GG427" s="7"/>
      <c r="GH427" s="7"/>
      <c r="GI427" s="7"/>
      <c r="GJ427" s="7"/>
      <c r="GK427" s="7"/>
      <c r="GL427" s="7"/>
      <c r="GM427" s="7"/>
      <c r="GN427" s="7"/>
      <c r="GO427" s="7"/>
      <c r="GP427" s="7"/>
      <c r="GQ427" s="7"/>
      <c r="GR427" s="7"/>
      <c r="GS427" s="7"/>
      <c r="GT427" s="7"/>
      <c r="GU427" s="7"/>
      <c r="GV427" s="7"/>
      <c r="GW427" s="7"/>
      <c r="GX427" s="7"/>
      <c r="GY427" s="7"/>
    </row>
    <row r="428" spans="169:207" ht="13.8" hidden="1">
      <c r="FM428" s="33"/>
      <c r="FN428" s="34"/>
      <c r="FO428" s="33"/>
      <c r="FP428" s="33"/>
      <c r="FQ428" s="33"/>
      <c r="FR428" s="33"/>
      <c r="FS428" s="33"/>
      <c r="FT428" s="33"/>
      <c r="FU428" s="33"/>
      <c r="FV428" s="33"/>
      <c r="FW428" s="33"/>
      <c r="FX428" s="33"/>
      <c r="FY428" s="33"/>
      <c r="FZ428" s="33"/>
      <c r="GA428" s="33"/>
      <c r="GB428" s="33"/>
      <c r="GC428" s="33"/>
      <c r="GD428" s="33"/>
      <c r="GE428" s="33"/>
      <c r="GF428" s="33"/>
      <c r="GG428" s="7"/>
      <c r="GH428" s="7"/>
      <c r="GI428" s="7"/>
      <c r="GJ428" s="7"/>
      <c r="GK428" s="7"/>
      <c r="GL428" s="7"/>
      <c r="GM428" s="7"/>
      <c r="GN428" s="7"/>
      <c r="GO428" s="7"/>
      <c r="GP428" s="7"/>
      <c r="GQ428" s="7"/>
      <c r="GR428" s="7"/>
      <c r="GS428" s="7"/>
      <c r="GT428" s="7"/>
      <c r="GU428" s="7"/>
      <c r="GV428" s="7"/>
      <c r="GW428" s="7"/>
      <c r="GX428" s="7"/>
      <c r="GY428" s="7"/>
    </row>
    <row r="429" spans="169:207" ht="13.8" hidden="1">
      <c r="FM429" s="33"/>
      <c r="FN429" s="34"/>
      <c r="FO429" s="33"/>
      <c r="FP429" s="33"/>
      <c r="FQ429" s="33"/>
      <c r="FR429" s="33"/>
      <c r="FS429" s="33"/>
      <c r="FT429" s="33"/>
      <c r="FU429" s="33"/>
      <c r="FV429" s="33"/>
      <c r="FW429" s="33"/>
      <c r="FX429" s="33"/>
      <c r="FY429" s="33"/>
      <c r="FZ429" s="33"/>
      <c r="GA429" s="33"/>
      <c r="GB429" s="33"/>
      <c r="GC429" s="33"/>
      <c r="GD429" s="33"/>
      <c r="GE429" s="33"/>
      <c r="GF429" s="33"/>
      <c r="GG429" s="7"/>
      <c r="GH429" s="7"/>
      <c r="GI429" s="7"/>
      <c r="GJ429" s="7"/>
      <c r="GK429" s="7"/>
      <c r="GL429" s="7"/>
      <c r="GM429" s="7"/>
      <c r="GN429" s="7"/>
      <c r="GO429" s="7"/>
      <c r="GP429" s="7"/>
      <c r="GQ429" s="7"/>
      <c r="GR429" s="7"/>
      <c r="GS429" s="7"/>
      <c r="GT429" s="7"/>
      <c r="GU429" s="7"/>
      <c r="GV429" s="7"/>
      <c r="GW429" s="7"/>
      <c r="GX429" s="7"/>
      <c r="GY429" s="7"/>
    </row>
    <row r="430" spans="169:207" ht="13.8" hidden="1">
      <c r="FM430" s="33"/>
      <c r="FN430" s="34"/>
      <c r="FO430" s="33"/>
      <c r="FP430" s="33"/>
      <c r="FQ430" s="33"/>
      <c r="FR430" s="33"/>
      <c r="FS430" s="33"/>
      <c r="FT430" s="33"/>
      <c r="FU430" s="33"/>
      <c r="FV430" s="33"/>
      <c r="FW430" s="33"/>
      <c r="FX430" s="33"/>
      <c r="FY430" s="33"/>
      <c r="FZ430" s="33"/>
      <c r="GA430" s="33"/>
      <c r="GB430" s="33"/>
      <c r="GC430" s="33"/>
      <c r="GD430" s="33"/>
      <c r="GE430" s="33"/>
      <c r="GF430" s="33"/>
      <c r="GG430" s="7"/>
      <c r="GH430" s="7"/>
      <c r="GI430" s="7"/>
      <c r="GJ430" s="7"/>
      <c r="GK430" s="7"/>
      <c r="GL430" s="7"/>
      <c r="GM430" s="7"/>
      <c r="GN430" s="7"/>
      <c r="GO430" s="7"/>
      <c r="GP430" s="7"/>
      <c r="GQ430" s="7"/>
      <c r="GR430" s="7"/>
      <c r="GS430" s="7"/>
      <c r="GT430" s="7"/>
      <c r="GU430" s="7"/>
      <c r="GV430" s="7"/>
      <c r="GW430" s="7"/>
      <c r="GX430" s="7"/>
      <c r="GY430" s="7"/>
    </row>
    <row r="431" spans="169:207" ht="13.8" hidden="1">
      <c r="FM431" s="33"/>
      <c r="FN431" s="34"/>
      <c r="FO431" s="33"/>
      <c r="FP431" s="33"/>
      <c r="FQ431" s="33"/>
      <c r="FR431" s="33"/>
      <c r="FS431" s="33"/>
      <c r="FT431" s="33"/>
      <c r="FU431" s="33"/>
      <c r="FV431" s="33"/>
      <c r="FW431" s="33"/>
      <c r="FX431" s="33"/>
      <c r="FY431" s="33"/>
      <c r="FZ431" s="33"/>
      <c r="GA431" s="33"/>
      <c r="GB431" s="33"/>
      <c r="GC431" s="33"/>
      <c r="GD431" s="33"/>
      <c r="GE431" s="33"/>
      <c r="GF431" s="33"/>
      <c r="GG431" s="7"/>
      <c r="GH431" s="7"/>
      <c r="GI431" s="7"/>
      <c r="GJ431" s="7"/>
      <c r="GK431" s="7"/>
      <c r="GL431" s="7"/>
      <c r="GM431" s="7"/>
      <c r="GN431" s="7"/>
      <c r="GO431" s="7"/>
      <c r="GP431" s="7"/>
      <c r="GQ431" s="7"/>
      <c r="GR431" s="7"/>
      <c r="GS431" s="7"/>
      <c r="GT431" s="7"/>
      <c r="GU431" s="7"/>
      <c r="GV431" s="7"/>
      <c r="GW431" s="7"/>
      <c r="GX431" s="7"/>
      <c r="GY431" s="7"/>
    </row>
    <row r="432" spans="169:207" ht="13.8" hidden="1">
      <c r="FM432" s="33"/>
      <c r="FN432" s="34"/>
      <c r="FO432" s="33"/>
      <c r="FP432" s="33"/>
      <c r="FQ432" s="33"/>
      <c r="FR432" s="33"/>
      <c r="FS432" s="33"/>
      <c r="FT432" s="33"/>
      <c r="FU432" s="33"/>
      <c r="FV432" s="33"/>
      <c r="FW432" s="33"/>
      <c r="FX432" s="33"/>
      <c r="FY432" s="33"/>
      <c r="FZ432" s="33"/>
      <c r="GA432" s="33"/>
      <c r="GB432" s="33"/>
      <c r="GC432" s="33"/>
      <c r="GD432" s="33"/>
      <c r="GE432" s="33"/>
      <c r="GF432" s="33"/>
      <c r="GG432" s="7"/>
      <c r="GH432" s="7"/>
      <c r="GI432" s="7"/>
      <c r="GJ432" s="7"/>
      <c r="GK432" s="7"/>
      <c r="GL432" s="7"/>
      <c r="GM432" s="7"/>
      <c r="GN432" s="7"/>
      <c r="GO432" s="7"/>
      <c r="GP432" s="7"/>
      <c r="GQ432" s="7"/>
      <c r="GR432" s="7"/>
      <c r="GS432" s="7"/>
      <c r="GT432" s="7"/>
      <c r="GU432" s="7"/>
      <c r="GV432" s="7"/>
      <c r="GW432" s="7"/>
      <c r="GX432" s="7"/>
      <c r="GY432" s="7"/>
    </row>
    <row r="433" spans="169:207" ht="13.8">
      <c r="FM433" s="33"/>
      <c r="FN433" s="34"/>
      <c r="FO433" s="33"/>
      <c r="FP433" s="33"/>
      <c r="FQ433" s="33"/>
      <c r="FR433" s="33"/>
      <c r="FS433" s="33"/>
      <c r="FT433" s="33"/>
      <c r="FU433" s="33"/>
      <c r="FV433" s="33"/>
      <c r="FW433" s="33"/>
      <c r="FX433" s="33"/>
      <c r="FY433" s="33"/>
      <c r="FZ433" s="33"/>
      <c r="GA433" s="33"/>
      <c r="GB433" s="33"/>
      <c r="GC433" s="33"/>
      <c r="GD433" s="33"/>
      <c r="GE433" s="33"/>
      <c r="GF433" s="33"/>
      <c r="GG433" s="7"/>
      <c r="GH433" s="7"/>
      <c r="GI433" s="7"/>
      <c r="GJ433" s="7"/>
      <c r="GK433" s="7"/>
      <c r="GL433" s="7"/>
      <c r="GM433" s="7"/>
      <c r="GN433" s="7"/>
      <c r="GO433" s="7"/>
      <c r="GP433" s="7"/>
      <c r="GQ433" s="7"/>
      <c r="GR433" s="7"/>
      <c r="GS433" s="7"/>
      <c r="GT433" s="7"/>
      <c r="GU433" s="7"/>
      <c r="GV433" s="7"/>
      <c r="GW433" s="7"/>
      <c r="GX433" s="7"/>
      <c r="GY433" s="7"/>
    </row>
    <row r="434" spans="169:207" ht="13.8">
      <c r="FM434" s="33"/>
      <c r="FN434" s="34"/>
      <c r="FO434" s="33"/>
      <c r="FP434" s="33"/>
      <c r="FQ434" s="33"/>
      <c r="FR434" s="33"/>
      <c r="FS434" s="33"/>
      <c r="FT434" s="33"/>
      <c r="FU434" s="33"/>
      <c r="FV434" s="33"/>
      <c r="FW434" s="33"/>
      <c r="FX434" s="33"/>
      <c r="FY434" s="33"/>
      <c r="FZ434" s="33"/>
      <c r="GA434" s="33"/>
      <c r="GB434" s="33"/>
      <c r="GC434" s="33"/>
      <c r="GD434" s="33"/>
      <c r="GE434" s="33"/>
      <c r="GF434" s="33"/>
      <c r="GG434" s="7"/>
      <c r="GH434" s="7"/>
      <c r="GI434" s="7"/>
      <c r="GJ434" s="7"/>
      <c r="GK434" s="7"/>
      <c r="GL434" s="7"/>
      <c r="GM434" s="7"/>
      <c r="GN434" s="7"/>
      <c r="GO434" s="7"/>
      <c r="GP434" s="7"/>
      <c r="GQ434" s="7"/>
      <c r="GR434" s="7"/>
      <c r="GS434" s="7"/>
      <c r="GT434" s="7"/>
      <c r="GU434" s="7"/>
      <c r="GV434" s="7"/>
      <c r="GW434" s="7"/>
      <c r="GX434" s="7"/>
      <c r="GY434" s="7"/>
    </row>
    <row r="435" spans="169:207" ht="13.8" hidden="1">
      <c r="FM435" s="33"/>
      <c r="FN435" s="34"/>
      <c r="FO435" s="33"/>
      <c r="FP435" s="33"/>
      <c r="FQ435" s="33"/>
      <c r="FR435" s="33"/>
      <c r="FS435" s="33"/>
      <c r="FT435" s="33"/>
      <c r="FU435" s="33"/>
      <c r="FV435" s="33"/>
      <c r="FW435" s="33"/>
      <c r="FX435" s="33"/>
      <c r="FY435" s="33"/>
      <c r="FZ435" s="33"/>
      <c r="GA435" s="33"/>
      <c r="GB435" s="33"/>
      <c r="GC435" s="33"/>
      <c r="GD435" s="33"/>
      <c r="GE435" s="33"/>
      <c r="GF435" s="33"/>
      <c r="GG435" s="7"/>
      <c r="GH435" s="7"/>
      <c r="GI435" s="7"/>
      <c r="GJ435" s="7"/>
      <c r="GK435" s="7"/>
      <c r="GL435" s="7"/>
      <c r="GM435" s="7"/>
      <c r="GN435" s="7"/>
      <c r="GO435" s="7"/>
      <c r="GP435" s="7"/>
      <c r="GQ435" s="7"/>
      <c r="GR435" s="7"/>
      <c r="GS435" s="7"/>
      <c r="GT435" s="7"/>
      <c r="GU435" s="7"/>
      <c r="GV435" s="7"/>
      <c r="GW435" s="7"/>
      <c r="GX435" s="7"/>
      <c r="GY435" s="7"/>
    </row>
    <row r="436" spans="169:207" ht="13.8" hidden="1">
      <c r="FM436" s="33"/>
      <c r="FN436" s="34"/>
      <c r="FO436" s="33"/>
      <c r="FP436" s="33"/>
      <c r="FQ436" s="33"/>
      <c r="FR436" s="33"/>
      <c r="FS436" s="33"/>
      <c r="FT436" s="33"/>
      <c r="FU436" s="33"/>
      <c r="FV436" s="33"/>
      <c r="FW436" s="33"/>
      <c r="FX436" s="33"/>
      <c r="FY436" s="33"/>
      <c r="FZ436" s="33"/>
      <c r="GA436" s="33"/>
      <c r="GB436" s="33"/>
      <c r="GC436" s="33"/>
      <c r="GD436" s="33"/>
      <c r="GE436" s="33"/>
      <c r="GF436" s="33"/>
      <c r="GG436" s="7"/>
      <c r="GH436" s="7"/>
      <c r="GI436" s="7"/>
      <c r="GJ436" s="7"/>
      <c r="GK436" s="7"/>
      <c r="GL436" s="7"/>
      <c r="GM436" s="7"/>
      <c r="GN436" s="7"/>
      <c r="GO436" s="7"/>
      <c r="GP436" s="7"/>
      <c r="GQ436" s="7"/>
      <c r="GR436" s="7"/>
      <c r="GS436" s="7"/>
      <c r="GT436" s="7"/>
      <c r="GU436" s="7"/>
      <c r="GV436" s="7"/>
      <c r="GW436" s="7"/>
      <c r="GX436" s="7"/>
      <c r="GY436" s="7"/>
    </row>
    <row r="437" spans="169:207" ht="13.8" hidden="1">
      <c r="FM437" s="33"/>
      <c r="FN437" s="34"/>
      <c r="FO437" s="33"/>
      <c r="FP437" s="33"/>
      <c r="FQ437" s="33"/>
      <c r="FR437" s="33"/>
      <c r="FS437" s="33"/>
      <c r="FT437" s="33"/>
      <c r="FU437" s="33"/>
      <c r="FV437" s="33"/>
      <c r="FW437" s="33"/>
      <c r="FX437" s="33"/>
      <c r="FY437" s="33"/>
      <c r="FZ437" s="33"/>
      <c r="GA437" s="33"/>
      <c r="GB437" s="33"/>
      <c r="GC437" s="33"/>
      <c r="GD437" s="33"/>
      <c r="GE437" s="33"/>
      <c r="GF437" s="33"/>
      <c r="GG437" s="7"/>
      <c r="GH437" s="7"/>
      <c r="GI437" s="7"/>
      <c r="GJ437" s="7"/>
      <c r="GK437" s="7"/>
      <c r="GL437" s="7"/>
      <c r="GM437" s="7"/>
      <c r="GN437" s="7"/>
      <c r="GO437" s="7"/>
      <c r="GP437" s="7"/>
      <c r="GQ437" s="7"/>
      <c r="GR437" s="7"/>
      <c r="GS437" s="7"/>
      <c r="GT437" s="7"/>
      <c r="GU437" s="7"/>
      <c r="GV437" s="7"/>
      <c r="GW437" s="7"/>
      <c r="GX437" s="7"/>
      <c r="GY437" s="7"/>
    </row>
    <row r="438" spans="169:207" ht="13.8">
      <c r="FM438" s="7"/>
      <c r="FN438" s="7"/>
      <c r="FO438" s="7"/>
      <c r="FP438" s="7"/>
      <c r="FQ438" s="7"/>
      <c r="FR438" s="7"/>
      <c r="FS438" s="7"/>
      <c r="FT438" s="7"/>
      <c r="FU438" s="33"/>
      <c r="FV438" s="7"/>
      <c r="FW438" s="7"/>
      <c r="FX438" s="7"/>
      <c r="FY438" s="7"/>
      <c r="FZ438" s="7"/>
      <c r="GA438" s="7"/>
      <c r="GB438" s="7"/>
      <c r="GC438" s="38"/>
      <c r="GD438" s="7"/>
      <c r="GE438" s="7"/>
      <c r="GF438" s="7"/>
      <c r="GG438" s="7"/>
      <c r="GH438" s="7"/>
      <c r="GI438" s="7"/>
      <c r="GJ438" s="7"/>
      <c r="GK438" s="7"/>
      <c r="GL438" s="7"/>
      <c r="GM438" s="7"/>
      <c r="GN438" s="7"/>
      <c r="GO438" s="7"/>
      <c r="GP438" s="7"/>
      <c r="GQ438" s="7"/>
      <c r="GR438" s="7"/>
      <c r="GS438" s="7"/>
      <c r="GT438" s="7"/>
      <c r="GU438" s="7"/>
      <c r="GV438" s="7"/>
      <c r="GW438" s="7"/>
      <c r="GX438" s="7"/>
      <c r="GY438" s="7"/>
    </row>
    <row r="439" spans="169:207" ht="13.8" hidden="1">
      <c r="FM439" s="33"/>
      <c r="FN439" s="34"/>
      <c r="FO439" s="33"/>
      <c r="FP439" s="33"/>
      <c r="FQ439" s="33"/>
      <c r="FR439" s="33"/>
      <c r="FS439" s="33"/>
      <c r="FT439" s="33"/>
      <c r="FU439" s="33"/>
      <c r="FV439" s="33"/>
      <c r="FW439" s="33"/>
      <c r="FX439" s="33"/>
      <c r="FY439" s="33"/>
      <c r="FZ439" s="33"/>
      <c r="GA439" s="33"/>
      <c r="GB439" s="33"/>
      <c r="GC439" s="33"/>
      <c r="GD439" s="33"/>
      <c r="GE439" s="33"/>
      <c r="GF439" s="33"/>
      <c r="GG439" s="7"/>
      <c r="GH439" s="7"/>
      <c r="GI439" s="7"/>
      <c r="GJ439" s="7"/>
      <c r="GK439" s="7"/>
      <c r="GL439" s="7"/>
      <c r="GM439" s="7"/>
      <c r="GN439" s="7"/>
      <c r="GO439" s="7"/>
      <c r="GP439" s="7"/>
      <c r="GQ439" s="7"/>
      <c r="GR439" s="7"/>
      <c r="GS439" s="7"/>
      <c r="GT439" s="7"/>
      <c r="GU439" s="7"/>
      <c r="GV439" s="7"/>
      <c r="GW439" s="7"/>
      <c r="GX439" s="7"/>
      <c r="GY439" s="7"/>
    </row>
    <row r="440" spans="169:207" ht="13.8">
      <c r="FM440" s="33"/>
      <c r="FN440" s="34"/>
      <c r="FO440" s="33"/>
      <c r="FP440" s="33"/>
      <c r="FQ440" s="33"/>
      <c r="FR440" s="33"/>
      <c r="FS440" s="33"/>
      <c r="FT440" s="33"/>
      <c r="FU440" s="33"/>
      <c r="FV440" s="33"/>
      <c r="FW440" s="33"/>
      <c r="FX440" s="33"/>
      <c r="FY440" s="33"/>
      <c r="FZ440" s="33"/>
      <c r="GA440" s="33"/>
      <c r="GB440" s="33"/>
      <c r="GC440" s="33"/>
      <c r="GD440" s="33"/>
      <c r="GE440" s="33"/>
      <c r="GF440" s="33"/>
      <c r="GG440" s="7"/>
      <c r="GH440" s="7"/>
      <c r="GI440" s="7"/>
      <c r="GJ440" s="7"/>
      <c r="GK440" s="7"/>
      <c r="GL440" s="7"/>
      <c r="GM440" s="7"/>
      <c r="GN440" s="7"/>
      <c r="GO440" s="7"/>
      <c r="GP440" s="7"/>
      <c r="GQ440" s="7"/>
      <c r="GR440" s="7"/>
      <c r="GS440" s="7"/>
      <c r="GT440" s="7"/>
      <c r="GU440" s="7"/>
      <c r="GV440" s="7"/>
      <c r="GW440" s="7"/>
      <c r="GX440" s="7"/>
      <c r="GY440" s="7"/>
    </row>
    <row r="441" spans="169:207" ht="13.8">
      <c r="FM441" s="33"/>
      <c r="FN441" s="34"/>
      <c r="FO441" s="33"/>
      <c r="FP441" s="33"/>
      <c r="FQ441" s="33"/>
      <c r="FR441" s="33"/>
      <c r="FS441" s="33"/>
      <c r="FT441" s="33"/>
      <c r="FU441" s="33"/>
      <c r="FV441" s="33"/>
      <c r="FW441" s="33"/>
      <c r="FX441" s="33"/>
      <c r="FY441" s="33"/>
      <c r="FZ441" s="33"/>
      <c r="GA441" s="33"/>
      <c r="GB441" s="33"/>
      <c r="GC441" s="33"/>
      <c r="GD441" s="33"/>
      <c r="GE441" s="33"/>
      <c r="GF441" s="33"/>
      <c r="GG441" s="7"/>
      <c r="GH441" s="7"/>
      <c r="GI441" s="7"/>
      <c r="GJ441" s="7"/>
      <c r="GK441" s="7"/>
      <c r="GL441" s="7"/>
      <c r="GM441" s="7"/>
      <c r="GN441" s="7"/>
      <c r="GO441" s="7"/>
      <c r="GP441" s="7"/>
      <c r="GQ441" s="7"/>
      <c r="GR441" s="7"/>
      <c r="GS441" s="7"/>
      <c r="GT441" s="7"/>
      <c r="GU441" s="7"/>
      <c r="GV441" s="7"/>
      <c r="GW441" s="7"/>
      <c r="GX441" s="7"/>
      <c r="GY441" s="7"/>
    </row>
    <row r="442" spans="169:207" ht="13.8" hidden="1">
      <c r="FM442" s="33"/>
      <c r="FN442" s="34"/>
      <c r="FO442" s="33"/>
      <c r="FP442" s="33"/>
      <c r="FQ442" s="33"/>
      <c r="FR442" s="33"/>
      <c r="FS442" s="33"/>
      <c r="FT442" s="33"/>
      <c r="FU442" s="33"/>
      <c r="FV442" s="33"/>
      <c r="FW442" s="33"/>
      <c r="FX442" s="33"/>
      <c r="FY442" s="33"/>
      <c r="FZ442" s="33"/>
      <c r="GA442" s="33"/>
      <c r="GB442" s="33"/>
      <c r="GC442" s="33"/>
      <c r="GD442" s="33"/>
      <c r="GE442" s="33"/>
      <c r="GF442" s="33"/>
      <c r="GG442" s="7"/>
      <c r="GH442" s="7"/>
      <c r="GI442" s="7"/>
      <c r="GJ442" s="7"/>
      <c r="GK442" s="7"/>
      <c r="GL442" s="7"/>
      <c r="GM442" s="7"/>
      <c r="GN442" s="7"/>
      <c r="GO442" s="7"/>
      <c r="GP442" s="7"/>
      <c r="GQ442" s="7"/>
      <c r="GR442" s="7"/>
      <c r="GS442" s="7"/>
      <c r="GT442" s="7"/>
      <c r="GU442" s="7"/>
      <c r="GV442" s="7"/>
      <c r="GW442" s="7"/>
      <c r="GX442" s="7"/>
      <c r="GY442" s="7"/>
    </row>
    <row r="443" spans="169:207" ht="13.8" hidden="1">
      <c r="FM443" s="33"/>
      <c r="FN443" s="34"/>
      <c r="FO443" s="33"/>
      <c r="FP443" s="33"/>
      <c r="FQ443" s="33"/>
      <c r="FR443" s="33"/>
      <c r="FS443" s="33"/>
      <c r="FT443" s="33"/>
      <c r="FU443" s="33"/>
      <c r="FV443" s="33"/>
      <c r="FW443" s="33"/>
      <c r="FX443" s="33"/>
      <c r="FY443" s="33"/>
      <c r="FZ443" s="33"/>
      <c r="GA443" s="33"/>
      <c r="GB443" s="33"/>
      <c r="GC443" s="33"/>
      <c r="GD443" s="33"/>
      <c r="GE443" s="33"/>
      <c r="GF443" s="33"/>
      <c r="GG443" s="7"/>
      <c r="GH443" s="7"/>
      <c r="GI443" s="7"/>
      <c r="GJ443" s="7"/>
      <c r="GK443" s="7"/>
      <c r="GL443" s="7"/>
      <c r="GM443" s="7"/>
      <c r="GN443" s="7"/>
      <c r="GO443" s="7"/>
      <c r="GP443" s="7"/>
      <c r="GQ443" s="7"/>
      <c r="GR443" s="7"/>
      <c r="GS443" s="7"/>
      <c r="GT443" s="7"/>
      <c r="GU443" s="7"/>
      <c r="GV443" s="7"/>
      <c r="GW443" s="7"/>
      <c r="GX443" s="7"/>
      <c r="GY443" s="7"/>
    </row>
    <row r="444" spans="169:207" ht="13.8">
      <c r="FM444" s="33"/>
      <c r="FN444" s="34"/>
      <c r="FO444" s="33"/>
      <c r="FP444" s="33"/>
      <c r="FQ444" s="33"/>
      <c r="FR444" s="33"/>
      <c r="FS444" s="33"/>
      <c r="FT444" s="33"/>
      <c r="FU444" s="33"/>
      <c r="FV444" s="33"/>
      <c r="FW444" s="33"/>
      <c r="FX444" s="33"/>
      <c r="FY444" s="33"/>
      <c r="FZ444" s="33"/>
      <c r="GA444" s="33"/>
      <c r="GB444" s="33"/>
      <c r="GC444" s="33"/>
      <c r="GD444" s="33"/>
      <c r="GE444" s="33"/>
      <c r="GF444" s="33"/>
      <c r="GG444" s="7"/>
      <c r="GH444" s="7"/>
      <c r="GI444" s="7"/>
      <c r="GJ444" s="7"/>
      <c r="GK444" s="7"/>
      <c r="GL444" s="7"/>
      <c r="GM444" s="7"/>
      <c r="GN444" s="7"/>
      <c r="GO444" s="7"/>
      <c r="GP444" s="7"/>
      <c r="GQ444" s="7"/>
      <c r="GR444" s="7"/>
      <c r="GS444" s="7"/>
      <c r="GT444" s="7"/>
      <c r="GU444" s="7"/>
      <c r="GV444" s="7"/>
      <c r="GW444" s="7"/>
      <c r="GX444" s="7"/>
      <c r="GY444" s="7"/>
    </row>
    <row r="445" spans="169:207" ht="13.8" hidden="1">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7"/>
      <c r="GR445" s="7"/>
      <c r="GS445" s="7"/>
      <c r="GT445" s="7"/>
      <c r="GU445" s="7"/>
      <c r="GV445" s="7"/>
      <c r="GW445" s="7"/>
      <c r="GX445" s="7"/>
      <c r="GY445" s="7"/>
    </row>
    <row r="446" spans="169:207" ht="13.8">
      <c r="FM446" s="33"/>
      <c r="FN446" s="34"/>
      <c r="FO446" s="33"/>
      <c r="FP446" s="33"/>
      <c r="FQ446" s="33"/>
      <c r="FR446" s="33"/>
      <c r="FS446" s="33"/>
      <c r="FT446" s="33"/>
      <c r="FU446" s="33"/>
      <c r="FV446" s="33"/>
      <c r="FW446" s="33"/>
      <c r="FX446" s="33"/>
      <c r="FY446" s="33"/>
      <c r="FZ446" s="33"/>
      <c r="GA446" s="33"/>
      <c r="GB446" s="33"/>
      <c r="GC446" s="33"/>
      <c r="GD446" s="33"/>
      <c r="GE446" s="33"/>
      <c r="GF446" s="33"/>
      <c r="GG446" s="7"/>
      <c r="GH446" s="7"/>
      <c r="GI446" s="7"/>
      <c r="GJ446" s="7"/>
      <c r="GK446" s="7"/>
      <c r="GL446" s="7"/>
      <c r="GM446" s="7"/>
      <c r="GN446" s="7"/>
      <c r="GO446" s="7"/>
      <c r="GP446" s="7"/>
      <c r="GQ446" s="7"/>
      <c r="GR446" s="7"/>
      <c r="GS446" s="7"/>
      <c r="GT446" s="7"/>
      <c r="GU446" s="7"/>
      <c r="GV446" s="7"/>
      <c r="GW446" s="7"/>
      <c r="GX446" s="7"/>
      <c r="GY446" s="7"/>
    </row>
    <row r="447" spans="169:207" ht="13.8">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7"/>
      <c r="GR447" s="7"/>
      <c r="GS447" s="7"/>
      <c r="GT447" s="7"/>
      <c r="GU447" s="7"/>
      <c r="GV447" s="7"/>
      <c r="GW447" s="7"/>
      <c r="GX447" s="7"/>
      <c r="GY447" s="7"/>
    </row>
    <row r="448" spans="169:207" ht="13.8" hidden="1">
      <c r="FM448" s="33"/>
      <c r="FN448" s="34"/>
      <c r="FO448" s="33"/>
      <c r="FP448" s="33"/>
      <c r="FQ448" s="33"/>
      <c r="FR448" s="33"/>
      <c r="FS448" s="33"/>
      <c r="FT448" s="33"/>
      <c r="FU448" s="33"/>
      <c r="FV448" s="33"/>
      <c r="FW448" s="33"/>
      <c r="FX448" s="33"/>
      <c r="FY448" s="33"/>
      <c r="FZ448" s="33"/>
      <c r="GA448" s="33"/>
      <c r="GB448" s="33"/>
      <c r="GC448" s="33"/>
      <c r="GD448" s="33"/>
      <c r="GE448" s="33"/>
      <c r="GF448" s="33"/>
      <c r="GG448" s="7"/>
      <c r="GH448" s="7"/>
      <c r="GI448" s="7"/>
      <c r="GJ448" s="7"/>
      <c r="GK448" s="7"/>
      <c r="GL448" s="7"/>
      <c r="GM448" s="7"/>
      <c r="GN448" s="7"/>
      <c r="GO448" s="7"/>
      <c r="GP448" s="7"/>
      <c r="GQ448" s="7"/>
      <c r="GR448" s="7"/>
      <c r="GS448" s="7"/>
      <c r="GT448" s="7"/>
      <c r="GU448" s="7"/>
      <c r="GV448" s="7"/>
      <c r="GW448" s="7"/>
      <c r="GX448" s="7"/>
      <c r="GY448" s="7"/>
    </row>
    <row r="449" spans="169:207" ht="13.8" hidden="1">
      <c r="FM449" s="33"/>
      <c r="FN449" s="34"/>
      <c r="FO449" s="33"/>
      <c r="FP449" s="33"/>
      <c r="FQ449" s="33"/>
      <c r="FR449" s="33"/>
      <c r="FS449" s="33"/>
      <c r="FT449" s="33"/>
      <c r="FU449" s="33"/>
      <c r="FV449" s="33"/>
      <c r="FW449" s="33"/>
      <c r="FX449" s="33"/>
      <c r="FY449" s="33"/>
      <c r="FZ449" s="33"/>
      <c r="GA449" s="33"/>
      <c r="GB449" s="33"/>
      <c r="GC449" s="33"/>
      <c r="GD449" s="33"/>
      <c r="GE449" s="33"/>
      <c r="GF449" s="33"/>
      <c r="GG449" s="7"/>
      <c r="GH449" s="7"/>
      <c r="GI449" s="7"/>
      <c r="GJ449" s="7"/>
      <c r="GK449" s="7"/>
      <c r="GL449" s="7"/>
      <c r="GM449" s="7"/>
      <c r="GN449" s="7"/>
      <c r="GO449" s="7"/>
      <c r="GP449" s="7"/>
      <c r="GQ449" s="7"/>
      <c r="GR449" s="7"/>
      <c r="GS449" s="7"/>
      <c r="GT449" s="7"/>
      <c r="GU449" s="7"/>
      <c r="GV449" s="7"/>
      <c r="GW449" s="7"/>
      <c r="GX449" s="7"/>
      <c r="GY449" s="7"/>
    </row>
    <row r="450" spans="169:207" ht="13.8">
      <c r="FM450" s="33"/>
      <c r="FN450" s="34"/>
      <c r="FO450" s="33"/>
      <c r="FP450" s="33"/>
      <c r="FQ450" s="33"/>
      <c r="FR450" s="33"/>
      <c r="FS450" s="33"/>
      <c r="FT450" s="33"/>
      <c r="FU450" s="33"/>
      <c r="FV450" s="33"/>
      <c r="FW450" s="33"/>
      <c r="FX450" s="33"/>
      <c r="FY450" s="33"/>
      <c r="FZ450" s="33"/>
      <c r="GA450" s="33"/>
      <c r="GB450" s="33"/>
      <c r="GC450" s="33"/>
      <c r="GD450" s="33"/>
      <c r="GE450" s="33"/>
      <c r="GF450" s="33"/>
      <c r="GG450" s="7"/>
      <c r="GH450" s="7"/>
      <c r="GI450" s="7"/>
      <c r="GJ450" s="7"/>
      <c r="GK450" s="7"/>
      <c r="GL450" s="7"/>
      <c r="GM450" s="7"/>
      <c r="GN450" s="7"/>
      <c r="GO450" s="7"/>
      <c r="GP450" s="7"/>
      <c r="GQ450" s="7"/>
      <c r="GR450" s="7"/>
      <c r="GS450" s="7"/>
      <c r="GT450" s="7"/>
      <c r="GU450" s="7"/>
      <c r="GV450" s="7"/>
      <c r="GW450" s="7"/>
      <c r="GX450" s="7"/>
      <c r="GY450" s="7"/>
    </row>
    <row r="451" spans="169:207" ht="13.8" hidden="1">
      <c r="FM451" s="33"/>
      <c r="FN451" s="34"/>
      <c r="FO451" s="33"/>
      <c r="FP451" s="33"/>
      <c r="FQ451" s="33"/>
      <c r="FR451" s="33"/>
      <c r="FS451" s="33"/>
      <c r="FT451" s="33"/>
      <c r="FU451" s="33"/>
      <c r="FV451" s="33"/>
      <c r="FW451" s="33"/>
      <c r="FX451" s="33"/>
      <c r="FY451" s="33"/>
      <c r="FZ451" s="33"/>
      <c r="GA451" s="33"/>
      <c r="GB451" s="33"/>
      <c r="GC451" s="33"/>
      <c r="GD451" s="33"/>
      <c r="GE451" s="33"/>
      <c r="GF451" s="33"/>
      <c r="GG451" s="7"/>
      <c r="GH451" s="7"/>
      <c r="GI451" s="7"/>
      <c r="GJ451" s="7"/>
      <c r="GK451" s="7"/>
      <c r="GL451" s="7"/>
      <c r="GM451" s="7"/>
      <c r="GN451" s="7"/>
      <c r="GO451" s="7"/>
      <c r="GP451" s="7"/>
      <c r="GQ451" s="7"/>
      <c r="GR451" s="7"/>
      <c r="GS451" s="7"/>
      <c r="GT451" s="7"/>
      <c r="GU451" s="7"/>
      <c r="GV451" s="7"/>
      <c r="GW451" s="7"/>
      <c r="GX451" s="7"/>
      <c r="GY451" s="7"/>
    </row>
    <row r="452" spans="169:207" ht="13.8" hidden="1">
      <c r="FM452" s="33"/>
      <c r="FN452" s="34"/>
      <c r="FO452" s="33"/>
      <c r="FP452" s="33"/>
      <c r="FQ452" s="33"/>
      <c r="FR452" s="33"/>
      <c r="FS452" s="33"/>
      <c r="FT452" s="33"/>
      <c r="FU452" s="33"/>
      <c r="FV452" s="33"/>
      <c r="FW452" s="33"/>
      <c r="FX452" s="33"/>
      <c r="FY452" s="33"/>
      <c r="FZ452" s="33"/>
      <c r="GA452" s="33"/>
      <c r="GB452" s="33"/>
      <c r="GC452" s="33"/>
      <c r="GD452" s="33"/>
      <c r="GE452" s="33"/>
      <c r="GF452" s="33"/>
      <c r="GG452" s="7"/>
      <c r="GH452" s="7"/>
      <c r="GI452" s="7"/>
      <c r="GJ452" s="7"/>
      <c r="GK452" s="7"/>
      <c r="GL452" s="7"/>
      <c r="GM452" s="7"/>
      <c r="GN452" s="7"/>
      <c r="GO452" s="7"/>
      <c r="GP452" s="7"/>
      <c r="GQ452" s="7"/>
      <c r="GR452" s="7"/>
      <c r="GS452" s="7"/>
      <c r="GT452" s="7"/>
      <c r="GU452" s="7"/>
      <c r="GV452" s="7"/>
      <c r="GW452" s="7"/>
      <c r="GX452" s="7"/>
      <c r="GY452" s="7"/>
    </row>
    <row r="453" spans="169:207" ht="13.8" hidden="1">
      <c r="FM453" s="7"/>
      <c r="FN453" s="7"/>
      <c r="FO453" s="7"/>
      <c r="FP453" s="7"/>
      <c r="FQ453" s="7"/>
      <c r="FR453" s="7"/>
      <c r="FS453" s="7"/>
      <c r="FT453" s="7"/>
      <c r="FU453" s="33"/>
      <c r="FV453" s="7"/>
      <c r="FW453" s="7"/>
      <c r="FX453" s="7"/>
      <c r="FY453" s="7"/>
      <c r="FZ453" s="7"/>
      <c r="GA453" s="7"/>
      <c r="GB453" s="7"/>
      <c r="GC453" s="38"/>
      <c r="GD453" s="7"/>
      <c r="GE453" s="7"/>
      <c r="GF453" s="7"/>
      <c r="GG453" s="7"/>
      <c r="GH453" s="7"/>
      <c r="GI453" s="7"/>
      <c r="GJ453" s="7"/>
      <c r="GK453" s="7"/>
      <c r="GL453" s="7"/>
      <c r="GM453" s="7"/>
      <c r="GN453" s="7"/>
      <c r="GO453" s="7"/>
      <c r="GP453" s="7"/>
      <c r="GQ453" s="7"/>
      <c r="GR453" s="7"/>
      <c r="GS453" s="7"/>
      <c r="GT453" s="7"/>
      <c r="GU453" s="7"/>
      <c r="GV453" s="7"/>
      <c r="GW453" s="7"/>
      <c r="GX453" s="7"/>
      <c r="GY453" s="7"/>
    </row>
    <row r="454" spans="169:207" ht="13.8" hidden="1">
      <c r="FM454" s="7"/>
      <c r="FN454" s="7"/>
      <c r="FO454" s="7"/>
      <c r="FP454" s="7"/>
      <c r="FQ454" s="7"/>
      <c r="FR454" s="7"/>
      <c r="FS454" s="7"/>
      <c r="FT454" s="7"/>
      <c r="FU454" s="7"/>
      <c r="FV454" s="7"/>
      <c r="FW454" s="7"/>
      <c r="FX454" s="7"/>
      <c r="FY454" s="7"/>
      <c r="FZ454" s="7"/>
      <c r="GA454" s="7"/>
      <c r="GB454" s="7"/>
      <c r="GC454" s="7"/>
      <c r="GD454" s="7"/>
      <c r="GE454" s="7"/>
      <c r="GF454" s="7"/>
      <c r="GG454" s="7"/>
      <c r="GH454" s="7"/>
      <c r="GI454" s="7"/>
      <c r="GJ454" s="7"/>
      <c r="GK454" s="7"/>
      <c r="GL454" s="7"/>
      <c r="GM454" s="7"/>
      <c r="GN454" s="7"/>
      <c r="GO454" s="7"/>
      <c r="GP454" s="7"/>
      <c r="GQ454" s="7"/>
      <c r="GR454" s="7"/>
      <c r="GS454" s="7"/>
      <c r="GT454" s="7"/>
      <c r="GU454" s="7"/>
      <c r="GV454" s="7"/>
      <c r="GW454" s="7"/>
      <c r="GX454" s="7"/>
      <c r="GY454" s="7"/>
    </row>
    <row r="455" spans="169:207" ht="13.8" hidden="1">
      <c r="FM455" s="33"/>
      <c r="FN455" s="34"/>
      <c r="FO455" s="33"/>
      <c r="FP455" s="33"/>
      <c r="FQ455" s="33"/>
      <c r="FR455" s="33"/>
      <c r="FS455" s="33"/>
      <c r="FT455" s="33"/>
      <c r="FU455" s="33"/>
      <c r="FV455" s="33"/>
      <c r="FW455" s="33"/>
      <c r="FX455" s="33"/>
      <c r="FY455" s="33"/>
      <c r="FZ455" s="33"/>
      <c r="GA455" s="33"/>
      <c r="GB455" s="33"/>
      <c r="GC455" s="33"/>
      <c r="GD455" s="33"/>
      <c r="GE455" s="33"/>
      <c r="GF455" s="33"/>
      <c r="GG455" s="7"/>
      <c r="GH455" s="7"/>
      <c r="GI455" s="7"/>
      <c r="GJ455" s="7"/>
      <c r="GK455" s="7"/>
      <c r="GL455" s="7"/>
      <c r="GM455" s="7"/>
      <c r="GN455" s="7"/>
      <c r="GO455" s="7"/>
      <c r="GP455" s="7"/>
      <c r="GQ455" s="7"/>
      <c r="GR455" s="7"/>
      <c r="GS455" s="7"/>
      <c r="GT455" s="7"/>
      <c r="GU455" s="7"/>
      <c r="GV455" s="7"/>
      <c r="GW455" s="7"/>
      <c r="GX455" s="7"/>
      <c r="GY455" s="7"/>
    </row>
    <row r="456" spans="169:207" ht="13.8" hidden="1">
      <c r="FM456" s="33"/>
      <c r="FN456" s="34"/>
      <c r="FO456" s="33"/>
      <c r="FP456" s="33"/>
      <c r="FQ456" s="33"/>
      <c r="FR456" s="33"/>
      <c r="FS456" s="33"/>
      <c r="FT456" s="33"/>
      <c r="FU456" s="33"/>
      <c r="FV456" s="33"/>
      <c r="FW456" s="33"/>
      <c r="FX456" s="33"/>
      <c r="FY456" s="33"/>
      <c r="FZ456" s="33"/>
      <c r="GA456" s="33"/>
      <c r="GB456" s="33"/>
      <c r="GC456" s="33"/>
      <c r="GD456" s="33"/>
      <c r="GE456" s="33"/>
      <c r="GF456" s="33"/>
      <c r="GG456" s="7"/>
      <c r="GH456" s="7"/>
      <c r="GI456" s="7"/>
      <c r="GJ456" s="7"/>
      <c r="GK456" s="7"/>
      <c r="GL456" s="7"/>
      <c r="GM456" s="7"/>
      <c r="GN456" s="7"/>
      <c r="GO456" s="7"/>
      <c r="GP456" s="7"/>
      <c r="GQ456" s="7"/>
      <c r="GR456" s="7"/>
      <c r="GS456" s="7"/>
      <c r="GT456" s="7"/>
      <c r="GU456" s="7"/>
      <c r="GV456" s="7"/>
      <c r="GW456" s="7"/>
      <c r="GX456" s="7"/>
      <c r="GY456" s="7"/>
    </row>
    <row r="457" spans="169:207" ht="13.8" hidden="1">
      <c r="FM457" s="33"/>
      <c r="FN457" s="34"/>
      <c r="FO457" s="33"/>
      <c r="FP457" s="33"/>
      <c r="FQ457" s="33"/>
      <c r="FR457" s="33"/>
      <c r="FS457" s="33"/>
      <c r="FT457" s="33"/>
      <c r="FU457" s="33"/>
      <c r="FV457" s="33"/>
      <c r="FW457" s="33"/>
      <c r="FX457" s="33"/>
      <c r="FY457" s="33"/>
      <c r="FZ457" s="33"/>
      <c r="GA457" s="33"/>
      <c r="GB457" s="33"/>
      <c r="GC457" s="33"/>
      <c r="GD457" s="33"/>
      <c r="GE457" s="33"/>
      <c r="GF457" s="33"/>
      <c r="GG457" s="7"/>
      <c r="GH457" s="7"/>
      <c r="GI457" s="7"/>
      <c r="GJ457" s="7"/>
      <c r="GK457" s="7"/>
      <c r="GL457" s="7"/>
      <c r="GM457" s="7"/>
      <c r="GN457" s="7"/>
      <c r="GO457" s="7"/>
      <c r="GP457" s="7"/>
      <c r="GQ457" s="7"/>
      <c r="GR457" s="7"/>
      <c r="GS457" s="7"/>
      <c r="GT457" s="7"/>
      <c r="GU457" s="7"/>
      <c r="GV457" s="7"/>
      <c r="GW457" s="7"/>
      <c r="GX457" s="7"/>
      <c r="GY457" s="7"/>
    </row>
    <row r="458" spans="169:207" ht="13.8">
      <c r="FM458" s="33"/>
      <c r="FN458" s="34"/>
      <c r="FO458" s="33"/>
      <c r="FP458" s="33"/>
      <c r="FQ458" s="33"/>
      <c r="FR458" s="33"/>
      <c r="FS458" s="33"/>
      <c r="FT458" s="33"/>
      <c r="FU458" s="33"/>
      <c r="FV458" s="33"/>
      <c r="FW458" s="33"/>
      <c r="FX458" s="33"/>
      <c r="FY458" s="33"/>
      <c r="FZ458" s="33"/>
      <c r="GA458" s="33"/>
      <c r="GB458" s="33"/>
      <c r="GC458" s="33"/>
      <c r="GD458" s="33"/>
      <c r="GE458" s="33"/>
      <c r="GF458" s="33"/>
      <c r="GG458" s="7"/>
      <c r="GH458" s="7"/>
      <c r="GI458" s="7"/>
      <c r="GJ458" s="7"/>
      <c r="GK458" s="7"/>
      <c r="GL458" s="7"/>
      <c r="GM458" s="7"/>
      <c r="GN458" s="7"/>
      <c r="GO458" s="7"/>
      <c r="GP458" s="7"/>
      <c r="GQ458" s="7"/>
      <c r="GR458" s="7"/>
      <c r="GS458" s="7"/>
      <c r="GT458" s="7"/>
      <c r="GU458" s="7"/>
      <c r="GV458" s="7"/>
      <c r="GW458" s="7"/>
      <c r="GX458" s="7"/>
      <c r="GY458" s="7"/>
    </row>
    <row r="459" spans="169:207" ht="13.8" hidden="1">
      <c r="FM459" s="33"/>
      <c r="FN459" s="34"/>
      <c r="FO459" s="33"/>
      <c r="FP459" s="33"/>
      <c r="FQ459" s="33"/>
      <c r="FR459" s="33"/>
      <c r="FS459" s="33"/>
      <c r="FT459" s="33"/>
      <c r="FU459" s="33"/>
      <c r="FV459" s="33"/>
      <c r="FW459" s="33"/>
      <c r="FX459" s="33"/>
      <c r="FY459" s="33"/>
      <c r="FZ459" s="33"/>
      <c r="GA459" s="33"/>
      <c r="GB459" s="33"/>
      <c r="GC459" s="33"/>
      <c r="GD459" s="33"/>
      <c r="GE459" s="33"/>
      <c r="GF459" s="33"/>
      <c r="GG459" s="7"/>
      <c r="GH459" s="7"/>
      <c r="GI459" s="7"/>
      <c r="GJ459" s="7"/>
      <c r="GK459" s="7"/>
      <c r="GL459" s="7"/>
      <c r="GM459" s="7"/>
      <c r="GN459" s="7"/>
      <c r="GO459" s="7"/>
      <c r="GP459" s="7"/>
      <c r="GQ459" s="7"/>
      <c r="GR459" s="7"/>
      <c r="GS459" s="7"/>
      <c r="GT459" s="7"/>
      <c r="GU459" s="7"/>
      <c r="GV459" s="7"/>
      <c r="GW459" s="7"/>
      <c r="GX459" s="7"/>
      <c r="GY459" s="7"/>
    </row>
    <row r="460" spans="169:207" ht="13.8">
      <c r="FM460" s="33"/>
      <c r="FN460" s="34"/>
      <c r="FO460" s="33"/>
      <c r="FP460" s="33"/>
      <c r="FQ460" s="33"/>
      <c r="FR460" s="33"/>
      <c r="FS460" s="33"/>
      <c r="FT460" s="33"/>
      <c r="FU460" s="33"/>
      <c r="FV460" s="33"/>
      <c r="FW460" s="33"/>
      <c r="FX460" s="33"/>
      <c r="FY460" s="33"/>
      <c r="FZ460" s="33"/>
      <c r="GA460" s="33"/>
      <c r="GB460" s="33"/>
      <c r="GC460" s="33"/>
      <c r="GD460" s="33"/>
      <c r="GE460" s="33"/>
      <c r="GF460" s="33"/>
      <c r="GG460" s="7"/>
      <c r="GH460" s="7"/>
      <c r="GI460" s="7"/>
      <c r="GJ460" s="7"/>
      <c r="GK460" s="7"/>
      <c r="GL460" s="7"/>
      <c r="GM460" s="7"/>
      <c r="GN460" s="7"/>
      <c r="GO460" s="7"/>
      <c r="GP460" s="7"/>
      <c r="GQ460" s="7"/>
      <c r="GR460" s="7"/>
      <c r="GS460" s="7"/>
      <c r="GT460" s="7"/>
      <c r="GU460" s="7"/>
      <c r="GV460" s="7"/>
      <c r="GW460" s="7"/>
      <c r="GX460" s="7"/>
      <c r="GY460" s="7"/>
    </row>
    <row r="461" spans="169:207" ht="13.8">
      <c r="FM461" s="33"/>
      <c r="FN461" s="34"/>
      <c r="FO461" s="33"/>
      <c r="FP461" s="33"/>
      <c r="FQ461" s="33"/>
      <c r="FR461" s="33"/>
      <c r="FS461" s="33"/>
      <c r="FT461" s="33"/>
      <c r="FU461" s="33"/>
      <c r="FV461" s="33"/>
      <c r="FW461" s="33"/>
      <c r="FX461" s="33"/>
      <c r="FY461" s="33"/>
      <c r="FZ461" s="33"/>
      <c r="GA461" s="33"/>
      <c r="GB461" s="33"/>
      <c r="GC461" s="33"/>
      <c r="GD461" s="33"/>
      <c r="GE461" s="33"/>
      <c r="GF461" s="33"/>
      <c r="GG461" s="7"/>
      <c r="GH461" s="7"/>
      <c r="GI461" s="7"/>
      <c r="GJ461" s="7"/>
      <c r="GK461" s="7"/>
      <c r="GL461" s="7"/>
      <c r="GM461" s="7"/>
      <c r="GN461" s="7"/>
      <c r="GO461" s="7"/>
      <c r="GP461" s="7"/>
      <c r="GQ461" s="7"/>
      <c r="GR461" s="7"/>
      <c r="GS461" s="7"/>
      <c r="GT461" s="7"/>
      <c r="GU461" s="7"/>
      <c r="GV461" s="7"/>
      <c r="GW461" s="7"/>
      <c r="GX461" s="7"/>
      <c r="GY461" s="7"/>
    </row>
    <row r="462" spans="169:207" ht="13.8" hidden="1">
      <c r="FM462" s="33"/>
      <c r="FN462" s="34"/>
      <c r="FO462" s="33"/>
      <c r="FP462" s="33"/>
      <c r="FQ462" s="33"/>
      <c r="FR462" s="33"/>
      <c r="FS462" s="33"/>
      <c r="FT462" s="33"/>
      <c r="FU462" s="33"/>
      <c r="FV462" s="33"/>
      <c r="FW462" s="33"/>
      <c r="FX462" s="33"/>
      <c r="FY462" s="33"/>
      <c r="FZ462" s="33"/>
      <c r="GA462" s="33"/>
      <c r="GB462" s="33"/>
      <c r="GC462" s="33"/>
      <c r="GD462" s="33"/>
      <c r="GE462" s="33"/>
      <c r="GF462" s="33"/>
      <c r="GG462" s="7"/>
      <c r="GH462" s="7"/>
      <c r="GI462" s="7"/>
      <c r="GJ462" s="7"/>
      <c r="GK462" s="7"/>
      <c r="GL462" s="7"/>
      <c r="GM462" s="7"/>
      <c r="GN462" s="7"/>
      <c r="GO462" s="7"/>
      <c r="GP462" s="7"/>
      <c r="GQ462" s="7"/>
      <c r="GR462" s="7"/>
      <c r="GS462" s="7"/>
      <c r="GT462" s="7"/>
      <c r="GU462" s="7"/>
      <c r="GV462" s="7"/>
      <c r="GW462" s="7"/>
      <c r="GX462" s="7"/>
      <c r="GY462" s="7"/>
    </row>
    <row r="463" spans="169:207" ht="13.8" hidden="1">
      <c r="FM463" s="33"/>
      <c r="FN463" s="34"/>
      <c r="FO463" s="33"/>
      <c r="FP463" s="33"/>
      <c r="FQ463" s="33"/>
      <c r="FR463" s="33"/>
      <c r="FS463" s="33"/>
      <c r="FT463" s="33"/>
      <c r="FU463" s="33"/>
      <c r="FV463" s="33"/>
      <c r="FW463" s="33"/>
      <c r="FX463" s="33"/>
      <c r="FY463" s="33"/>
      <c r="FZ463" s="33"/>
      <c r="GA463" s="33"/>
      <c r="GB463" s="33"/>
      <c r="GC463" s="33"/>
      <c r="GD463" s="33"/>
      <c r="GE463" s="33"/>
      <c r="GF463" s="33"/>
      <c r="GG463" s="7"/>
      <c r="GH463" s="7"/>
      <c r="GI463" s="7"/>
      <c r="GJ463" s="7"/>
      <c r="GK463" s="7"/>
      <c r="GL463" s="7"/>
      <c r="GM463" s="7"/>
      <c r="GN463" s="7"/>
      <c r="GO463" s="7"/>
      <c r="GP463" s="7"/>
      <c r="GQ463" s="7"/>
      <c r="GR463" s="7"/>
      <c r="GS463" s="7"/>
      <c r="GT463" s="7"/>
      <c r="GU463" s="7"/>
      <c r="GV463" s="7"/>
      <c r="GW463" s="7"/>
      <c r="GX463" s="7"/>
      <c r="GY463" s="7"/>
    </row>
    <row r="464" spans="169:207" ht="13.8">
      <c r="FM464" s="33"/>
      <c r="FN464" s="34"/>
      <c r="FO464" s="33"/>
      <c r="FP464" s="33"/>
      <c r="FQ464" s="33"/>
      <c r="FR464" s="33"/>
      <c r="FS464" s="33"/>
      <c r="FT464" s="33"/>
      <c r="FU464" s="33"/>
      <c r="FV464" s="33"/>
      <c r="FW464" s="33"/>
      <c r="FX464" s="33"/>
      <c r="FY464" s="33"/>
      <c r="FZ464" s="33"/>
      <c r="GA464" s="33"/>
      <c r="GB464" s="33"/>
      <c r="GC464" s="33"/>
      <c r="GD464" s="33"/>
      <c r="GE464" s="33"/>
      <c r="GF464" s="33"/>
      <c r="GG464" s="7"/>
      <c r="GH464" s="7"/>
      <c r="GI464" s="7"/>
      <c r="GJ464" s="7"/>
      <c r="GK464" s="7"/>
      <c r="GL464" s="7"/>
      <c r="GM464" s="7"/>
      <c r="GN464" s="7"/>
      <c r="GO464" s="7"/>
      <c r="GP464" s="7"/>
      <c r="GQ464" s="7"/>
      <c r="GR464" s="7"/>
      <c r="GS464" s="7"/>
      <c r="GT464" s="7"/>
      <c r="GU464" s="7"/>
      <c r="GV464" s="7"/>
      <c r="GW464" s="7"/>
      <c r="GX464" s="7"/>
      <c r="GY464" s="7"/>
    </row>
    <row r="465" spans="169:207" ht="13.8" hidden="1">
      <c r="FM465" s="33"/>
      <c r="FN465" s="34"/>
      <c r="FO465" s="33"/>
      <c r="FP465" s="33"/>
      <c r="FQ465" s="33"/>
      <c r="FR465" s="33"/>
      <c r="FS465" s="33"/>
      <c r="FT465" s="33"/>
      <c r="FU465" s="33"/>
      <c r="FV465" s="33"/>
      <c r="FW465" s="33"/>
      <c r="FX465" s="33"/>
      <c r="FY465" s="33"/>
      <c r="FZ465" s="33"/>
      <c r="GA465" s="33"/>
      <c r="GB465" s="33"/>
      <c r="GC465" s="33"/>
      <c r="GD465" s="33"/>
      <c r="GE465" s="33"/>
      <c r="GF465" s="33"/>
      <c r="GG465" s="7"/>
      <c r="GH465" s="7"/>
      <c r="GI465" s="7"/>
      <c r="GJ465" s="7"/>
      <c r="GK465" s="7"/>
      <c r="GL465" s="7"/>
      <c r="GM465" s="7"/>
      <c r="GN465" s="7"/>
      <c r="GO465" s="7"/>
      <c r="GP465" s="7"/>
      <c r="GQ465" s="7"/>
      <c r="GR465" s="7"/>
      <c r="GS465" s="7"/>
      <c r="GT465" s="7"/>
      <c r="GU465" s="7"/>
      <c r="GV465" s="7"/>
      <c r="GW465" s="7"/>
      <c r="GX465" s="7"/>
      <c r="GY465" s="7"/>
    </row>
    <row r="466" spans="169:207" ht="13.8" hidden="1">
      <c r="FM466" s="33"/>
      <c r="FN466" s="34"/>
      <c r="FO466" s="33"/>
      <c r="FP466" s="33"/>
      <c r="FQ466" s="33"/>
      <c r="FR466" s="33"/>
      <c r="FS466" s="33"/>
      <c r="FT466" s="33"/>
      <c r="FU466" s="33"/>
      <c r="FV466" s="33"/>
      <c r="FW466" s="33"/>
      <c r="FX466" s="33"/>
      <c r="FY466" s="33"/>
      <c r="FZ466" s="33"/>
      <c r="GA466" s="33"/>
      <c r="GB466" s="33"/>
      <c r="GC466" s="33"/>
      <c r="GD466" s="33"/>
      <c r="GE466" s="33"/>
      <c r="GF466" s="33"/>
      <c r="GG466" s="7"/>
      <c r="GH466" s="7"/>
      <c r="GI466" s="7"/>
      <c r="GJ466" s="7"/>
      <c r="GK466" s="7"/>
      <c r="GL466" s="7"/>
      <c r="GM466" s="7"/>
      <c r="GN466" s="7"/>
      <c r="GO466" s="7"/>
      <c r="GP466" s="7"/>
      <c r="GQ466" s="7"/>
      <c r="GR466" s="7"/>
      <c r="GS466" s="7"/>
      <c r="GT466" s="7"/>
      <c r="GU466" s="7"/>
      <c r="GV466" s="7"/>
      <c r="GW466" s="7"/>
      <c r="GX466" s="7"/>
      <c r="GY466" s="7"/>
    </row>
    <row r="467" spans="169:207" ht="13.8" hidden="1">
      <c r="FM467" s="33"/>
      <c r="FN467" s="34"/>
      <c r="FO467" s="33"/>
      <c r="FP467" s="33"/>
      <c r="FQ467" s="33"/>
      <c r="FR467" s="33"/>
      <c r="FS467" s="33"/>
      <c r="FT467" s="33"/>
      <c r="FU467" s="33"/>
      <c r="FV467" s="33"/>
      <c r="FW467" s="33"/>
      <c r="FX467" s="33"/>
      <c r="FY467" s="33"/>
      <c r="FZ467" s="33"/>
      <c r="GA467" s="33"/>
      <c r="GB467" s="33"/>
      <c r="GC467" s="33"/>
      <c r="GD467" s="33"/>
      <c r="GE467" s="33"/>
      <c r="GF467" s="33"/>
      <c r="GG467" s="7"/>
      <c r="GH467" s="7"/>
      <c r="GI467" s="7"/>
      <c r="GJ467" s="7"/>
      <c r="GK467" s="7"/>
      <c r="GL467" s="7"/>
      <c r="GM467" s="7"/>
      <c r="GN467" s="7"/>
      <c r="GO467" s="7"/>
      <c r="GP467" s="7"/>
      <c r="GQ467" s="7"/>
      <c r="GR467" s="7"/>
      <c r="GS467" s="7"/>
      <c r="GT467" s="7"/>
      <c r="GU467" s="7"/>
      <c r="GV467" s="7"/>
      <c r="GW467" s="7"/>
      <c r="GX467" s="7"/>
      <c r="GY467" s="7"/>
    </row>
    <row r="468" spans="169:207" ht="13.8" hidden="1">
      <c r="FM468" s="33"/>
      <c r="FN468" s="34"/>
      <c r="FO468" s="33"/>
      <c r="FP468" s="33"/>
      <c r="FQ468" s="33"/>
      <c r="FR468" s="33"/>
      <c r="FS468" s="33"/>
      <c r="FT468" s="33"/>
      <c r="FU468" s="33"/>
      <c r="FV468" s="33"/>
      <c r="FW468" s="33"/>
      <c r="FX468" s="33"/>
      <c r="FY468" s="33"/>
      <c r="FZ468" s="33"/>
      <c r="GA468" s="33"/>
      <c r="GB468" s="33"/>
      <c r="GC468" s="33"/>
      <c r="GD468" s="33"/>
      <c r="GE468" s="33"/>
      <c r="GF468" s="33"/>
      <c r="GG468" s="7"/>
      <c r="GH468" s="7"/>
      <c r="GI468" s="7"/>
      <c r="GJ468" s="7"/>
      <c r="GK468" s="7"/>
      <c r="GL468" s="7"/>
      <c r="GM468" s="7"/>
      <c r="GN468" s="7"/>
      <c r="GO468" s="7"/>
      <c r="GP468" s="7"/>
      <c r="GQ468" s="7"/>
      <c r="GR468" s="7"/>
      <c r="GS468" s="7"/>
      <c r="GT468" s="7"/>
      <c r="GU468" s="7"/>
      <c r="GV468" s="7"/>
      <c r="GW468" s="7"/>
      <c r="GX468" s="7"/>
      <c r="GY468" s="7"/>
    </row>
    <row r="469" spans="169:207" ht="13.8" hidden="1">
      <c r="FM469" s="33"/>
      <c r="FN469" s="34"/>
      <c r="FO469" s="33"/>
      <c r="FP469" s="33"/>
      <c r="FQ469" s="33"/>
      <c r="FR469" s="33"/>
      <c r="FS469" s="33"/>
      <c r="FT469" s="33"/>
      <c r="FU469" s="33"/>
      <c r="FV469" s="33"/>
      <c r="FW469" s="33"/>
      <c r="FX469" s="33"/>
      <c r="FY469" s="33"/>
      <c r="FZ469" s="33"/>
      <c r="GA469" s="33"/>
      <c r="GB469" s="33"/>
      <c r="GC469" s="33"/>
      <c r="GD469" s="33"/>
      <c r="GE469" s="33"/>
      <c r="GF469" s="33"/>
      <c r="GG469" s="7"/>
      <c r="GH469" s="7"/>
      <c r="GI469" s="7"/>
      <c r="GJ469" s="7"/>
      <c r="GK469" s="7"/>
      <c r="GL469" s="7"/>
      <c r="GM469" s="7"/>
      <c r="GN469" s="7"/>
      <c r="GO469" s="7"/>
      <c r="GP469" s="7"/>
      <c r="GQ469" s="7"/>
      <c r="GR469" s="7"/>
      <c r="GS469" s="7"/>
      <c r="GT469" s="7"/>
      <c r="GU469" s="7"/>
      <c r="GV469" s="7"/>
      <c r="GW469" s="7"/>
      <c r="GX469" s="7"/>
      <c r="GY469" s="7"/>
    </row>
    <row r="470" spans="169:207" ht="13.8" hidden="1">
      <c r="FM470" s="7"/>
      <c r="FN470" s="7"/>
      <c r="FO470" s="7"/>
      <c r="FP470" s="7"/>
      <c r="FQ470" s="7"/>
      <c r="FR470" s="7"/>
      <c r="FS470" s="7"/>
      <c r="FT470" s="7"/>
      <c r="FU470" s="7"/>
      <c r="FV470" s="7"/>
      <c r="FW470" s="7"/>
      <c r="FX470" s="7"/>
      <c r="FY470" s="7"/>
      <c r="FZ470" s="7"/>
      <c r="GA470" s="7"/>
      <c r="GB470" s="7"/>
      <c r="GC470" s="7"/>
      <c r="GD470" s="7"/>
      <c r="GE470" s="7"/>
      <c r="GF470" s="7"/>
      <c r="GG470" s="7"/>
      <c r="GH470" s="7"/>
      <c r="GI470" s="7"/>
      <c r="GJ470" s="7"/>
      <c r="GK470" s="7"/>
      <c r="GL470" s="7"/>
      <c r="GM470" s="7"/>
      <c r="GN470" s="7"/>
      <c r="GO470" s="7"/>
      <c r="GP470" s="7"/>
      <c r="GQ470" s="7"/>
      <c r="GR470" s="7"/>
      <c r="GS470" s="7"/>
      <c r="GT470" s="7"/>
      <c r="GU470" s="7"/>
      <c r="GV470" s="7"/>
      <c r="GW470" s="7"/>
      <c r="GX470" s="7"/>
      <c r="GY470" s="7"/>
    </row>
    <row r="471" spans="169:207" ht="13.8">
      <c r="FM471" s="33"/>
      <c r="FN471" s="34"/>
      <c r="FO471" s="33"/>
      <c r="FP471" s="33"/>
      <c r="FQ471" s="33"/>
      <c r="FR471" s="33"/>
      <c r="FS471" s="33"/>
      <c r="FT471" s="33"/>
      <c r="FU471" s="33"/>
      <c r="FV471" s="33"/>
      <c r="FW471" s="33"/>
      <c r="FX471" s="33"/>
      <c r="FY471" s="33"/>
      <c r="FZ471" s="33"/>
      <c r="GA471" s="33"/>
      <c r="GB471" s="33"/>
      <c r="GC471" s="33"/>
      <c r="GD471" s="33"/>
      <c r="GE471" s="33"/>
      <c r="GF471" s="33"/>
      <c r="GG471" s="7"/>
      <c r="GH471" s="7"/>
      <c r="GI471" s="7"/>
      <c r="GJ471" s="7"/>
      <c r="GK471" s="7"/>
      <c r="GL471" s="7"/>
      <c r="GM471" s="7"/>
      <c r="GN471" s="7"/>
      <c r="GO471" s="7"/>
      <c r="GP471" s="7"/>
      <c r="GQ471" s="7"/>
      <c r="GR471" s="7"/>
      <c r="GS471" s="7"/>
      <c r="GT471" s="7"/>
      <c r="GU471" s="7"/>
      <c r="GV471" s="7"/>
      <c r="GW471" s="7"/>
      <c r="GX471" s="7"/>
      <c r="GY471" s="7"/>
    </row>
    <row r="472" spans="169:207" ht="13.8">
      <c r="FM472" s="33"/>
      <c r="FN472" s="34"/>
      <c r="FO472" s="33"/>
      <c r="FP472" s="33"/>
      <c r="FQ472" s="33"/>
      <c r="FR472" s="33"/>
      <c r="FS472" s="33"/>
      <c r="FT472" s="33"/>
      <c r="FU472" s="33"/>
      <c r="FV472" s="33"/>
      <c r="FW472" s="33"/>
      <c r="FX472" s="33"/>
      <c r="FY472" s="33"/>
      <c r="FZ472" s="33"/>
      <c r="GA472" s="33"/>
      <c r="GB472" s="33"/>
      <c r="GC472" s="33"/>
      <c r="GD472" s="33"/>
      <c r="GE472" s="33"/>
      <c r="GF472" s="33"/>
      <c r="GG472" s="7"/>
      <c r="GH472" s="7"/>
      <c r="GI472" s="7"/>
      <c r="GJ472" s="7"/>
      <c r="GK472" s="7"/>
      <c r="GL472" s="7"/>
      <c r="GM472" s="7"/>
      <c r="GN472" s="7"/>
      <c r="GO472" s="7"/>
      <c r="GP472" s="7"/>
      <c r="GQ472" s="7"/>
      <c r="GR472" s="7"/>
      <c r="GS472" s="7"/>
      <c r="GT472" s="7"/>
      <c r="GU472" s="7"/>
      <c r="GV472" s="7"/>
      <c r="GW472" s="7"/>
      <c r="GX472" s="7"/>
      <c r="GY472" s="7"/>
    </row>
    <row r="473" spans="169:207" ht="13.8">
      <c r="FM473" s="33"/>
      <c r="FN473" s="34"/>
      <c r="FO473" s="33"/>
      <c r="FP473" s="33"/>
      <c r="FQ473" s="33"/>
      <c r="FR473" s="33"/>
      <c r="FS473" s="33"/>
      <c r="FT473" s="33"/>
      <c r="FU473" s="33"/>
      <c r="FV473" s="33"/>
      <c r="FW473" s="33"/>
      <c r="FX473" s="33"/>
      <c r="FY473" s="33"/>
      <c r="FZ473" s="33"/>
      <c r="GA473" s="33"/>
      <c r="GB473" s="33"/>
      <c r="GC473" s="33"/>
      <c r="GD473" s="33"/>
      <c r="GE473" s="33"/>
      <c r="GF473" s="33"/>
      <c r="GG473" s="7"/>
      <c r="GH473" s="7"/>
      <c r="GI473" s="7"/>
      <c r="GJ473" s="7"/>
      <c r="GK473" s="7"/>
      <c r="GL473" s="7"/>
      <c r="GM473" s="7"/>
      <c r="GN473" s="7"/>
      <c r="GO473" s="7"/>
      <c r="GP473" s="7"/>
      <c r="GQ473" s="7"/>
      <c r="GR473" s="7"/>
      <c r="GS473" s="7"/>
      <c r="GT473" s="7"/>
      <c r="GU473" s="7"/>
      <c r="GV473" s="7"/>
      <c r="GW473" s="7"/>
      <c r="GX473" s="7"/>
      <c r="GY473" s="7"/>
    </row>
    <row r="474" spans="169:207" ht="13.8">
      <c r="FM474" s="33"/>
      <c r="FN474" s="34"/>
      <c r="FO474" s="33"/>
      <c r="FP474" s="33"/>
      <c r="FQ474" s="33"/>
      <c r="FR474" s="33"/>
      <c r="FS474" s="33"/>
      <c r="FT474" s="33"/>
      <c r="FU474" s="33"/>
      <c r="FV474" s="33"/>
      <c r="FW474" s="33"/>
      <c r="FX474" s="33"/>
      <c r="FY474" s="33"/>
      <c r="FZ474" s="33"/>
      <c r="GA474" s="33"/>
      <c r="GB474" s="33"/>
      <c r="GC474" s="33"/>
      <c r="GD474" s="33"/>
      <c r="GE474" s="33"/>
      <c r="GF474" s="33"/>
      <c r="GG474" s="7"/>
      <c r="GH474" s="7"/>
      <c r="GI474" s="7"/>
      <c r="GJ474" s="7"/>
      <c r="GK474" s="7"/>
      <c r="GL474" s="7"/>
      <c r="GM474" s="7"/>
      <c r="GN474" s="7"/>
      <c r="GO474" s="7"/>
      <c r="GP474" s="7"/>
      <c r="GQ474" s="7"/>
      <c r="GR474" s="7"/>
      <c r="GS474" s="7"/>
      <c r="GT474" s="7"/>
      <c r="GU474" s="7"/>
      <c r="GV474" s="7"/>
      <c r="GW474" s="7"/>
      <c r="GX474" s="7"/>
      <c r="GY474" s="7"/>
    </row>
    <row r="475" spans="169:207" ht="13.8" hidden="1">
      <c r="FM475" s="33"/>
      <c r="FN475" s="34"/>
      <c r="FO475" s="33"/>
      <c r="FP475" s="33"/>
      <c r="FQ475" s="33"/>
      <c r="FR475" s="33"/>
      <c r="FS475" s="33"/>
      <c r="FT475" s="33"/>
      <c r="FU475" s="33"/>
      <c r="FV475" s="33"/>
      <c r="FW475" s="33"/>
      <c r="FX475" s="33"/>
      <c r="FY475" s="33"/>
      <c r="FZ475" s="33"/>
      <c r="GA475" s="33"/>
      <c r="GB475" s="33"/>
      <c r="GC475" s="33"/>
      <c r="GD475" s="33"/>
      <c r="GE475" s="33"/>
      <c r="GF475" s="33"/>
      <c r="GG475" s="7"/>
      <c r="GH475" s="7"/>
      <c r="GI475" s="7"/>
      <c r="GJ475" s="7"/>
      <c r="GK475" s="7"/>
      <c r="GL475" s="7"/>
      <c r="GM475" s="7"/>
      <c r="GN475" s="7"/>
      <c r="GO475" s="7"/>
      <c r="GP475" s="7"/>
      <c r="GQ475" s="7"/>
      <c r="GR475" s="7"/>
      <c r="GS475" s="7"/>
      <c r="GT475" s="7"/>
      <c r="GU475" s="7"/>
      <c r="GV475" s="7"/>
      <c r="GW475" s="7"/>
      <c r="GX475" s="7"/>
      <c r="GY475" s="7"/>
    </row>
    <row r="476" spans="169:207" ht="13.8" hidden="1">
      <c r="FM476" s="33"/>
      <c r="FN476" s="34"/>
      <c r="FO476" s="33"/>
      <c r="FP476" s="33"/>
      <c r="FQ476" s="33"/>
      <c r="FR476" s="33"/>
      <c r="FS476" s="33"/>
      <c r="FT476" s="33"/>
      <c r="FU476" s="33"/>
      <c r="FV476" s="33"/>
      <c r="FW476" s="33"/>
      <c r="FX476" s="33"/>
      <c r="FY476" s="33"/>
      <c r="FZ476" s="33"/>
      <c r="GA476" s="33"/>
      <c r="GB476" s="33"/>
      <c r="GC476" s="33"/>
      <c r="GD476" s="33"/>
      <c r="GE476" s="33"/>
      <c r="GF476" s="33"/>
      <c r="GG476" s="7"/>
      <c r="GH476" s="7"/>
      <c r="GI476" s="7"/>
      <c r="GJ476" s="7"/>
      <c r="GK476" s="7"/>
      <c r="GL476" s="7"/>
      <c r="GM476" s="7"/>
      <c r="GN476" s="7"/>
      <c r="GO476" s="7"/>
      <c r="GP476" s="7"/>
      <c r="GQ476" s="7"/>
      <c r="GR476" s="7"/>
      <c r="GS476" s="7"/>
      <c r="GT476" s="7"/>
      <c r="GU476" s="7"/>
      <c r="GV476" s="7"/>
      <c r="GW476" s="7"/>
      <c r="GX476" s="7"/>
      <c r="GY476" s="7"/>
    </row>
    <row r="477" spans="169:207" ht="13.8" hidden="1">
      <c r="FM477" s="33"/>
      <c r="FN477" s="34"/>
      <c r="FO477" s="33"/>
      <c r="FP477" s="33"/>
      <c r="FQ477" s="33"/>
      <c r="FR477" s="33"/>
      <c r="FS477" s="33"/>
      <c r="FT477" s="33"/>
      <c r="FU477" s="33"/>
      <c r="FV477" s="33"/>
      <c r="FW477" s="33"/>
      <c r="FX477" s="33"/>
      <c r="FY477" s="33"/>
      <c r="FZ477" s="33"/>
      <c r="GA477" s="33"/>
      <c r="GB477" s="33"/>
      <c r="GC477" s="33"/>
      <c r="GD477" s="33"/>
      <c r="GE477" s="33"/>
      <c r="GF477" s="33"/>
      <c r="GG477" s="7"/>
      <c r="GH477" s="7"/>
      <c r="GI477" s="7"/>
      <c r="GJ477" s="7"/>
      <c r="GK477" s="7"/>
      <c r="GL477" s="7"/>
      <c r="GM477" s="7"/>
      <c r="GN477" s="7"/>
      <c r="GO477" s="7"/>
      <c r="GP477" s="7"/>
      <c r="GQ477" s="7"/>
      <c r="GR477" s="7"/>
      <c r="GS477" s="7"/>
      <c r="GT477" s="7"/>
      <c r="GU477" s="7"/>
      <c r="GV477" s="7"/>
      <c r="GW477" s="7"/>
      <c r="GX477" s="7"/>
      <c r="GY477" s="7"/>
    </row>
    <row r="478" spans="169:207" ht="13.8" hidden="1">
      <c r="FM478" s="33"/>
      <c r="FN478" s="34"/>
      <c r="FO478" s="33"/>
      <c r="FP478" s="33"/>
      <c r="FQ478" s="33"/>
      <c r="FR478" s="33"/>
      <c r="FS478" s="33"/>
      <c r="FT478" s="33"/>
      <c r="FU478" s="33"/>
      <c r="FV478" s="33"/>
      <c r="FW478" s="33"/>
      <c r="FX478" s="33"/>
      <c r="FY478" s="33"/>
      <c r="FZ478" s="33"/>
      <c r="GA478" s="33"/>
      <c r="GB478" s="33"/>
      <c r="GC478" s="33"/>
      <c r="GD478" s="33"/>
      <c r="GE478" s="33"/>
      <c r="GF478" s="33"/>
      <c r="GG478" s="7"/>
      <c r="GH478" s="7"/>
      <c r="GI478" s="7"/>
      <c r="GJ478" s="7"/>
      <c r="GK478" s="7"/>
      <c r="GL478" s="7"/>
      <c r="GM478" s="7"/>
      <c r="GN478" s="7"/>
      <c r="GO478" s="7"/>
      <c r="GP478" s="7"/>
      <c r="GQ478" s="7"/>
      <c r="GR478" s="7"/>
      <c r="GS478" s="7"/>
      <c r="GT478" s="7"/>
      <c r="GU478" s="7"/>
      <c r="GV478" s="7"/>
      <c r="GW478" s="7"/>
      <c r="GX478" s="7"/>
      <c r="GY478" s="7"/>
    </row>
    <row r="479" spans="169:207" ht="13.8">
      <c r="FM479" s="33"/>
      <c r="FN479" s="34"/>
      <c r="FO479" s="33"/>
      <c r="FP479" s="33"/>
      <c r="FQ479" s="33"/>
      <c r="FR479" s="33"/>
      <c r="FS479" s="33"/>
      <c r="FT479" s="33"/>
      <c r="FU479" s="33"/>
      <c r="FV479" s="33"/>
      <c r="FW479" s="33"/>
      <c r="FX479" s="33"/>
      <c r="FY479" s="33"/>
      <c r="FZ479" s="33"/>
      <c r="GA479" s="33"/>
      <c r="GB479" s="33"/>
      <c r="GC479" s="33"/>
      <c r="GD479" s="33"/>
      <c r="GE479" s="33"/>
      <c r="GF479" s="33"/>
      <c r="GG479" s="7"/>
      <c r="GH479" s="7"/>
      <c r="GI479" s="7"/>
      <c r="GJ479" s="7"/>
      <c r="GK479" s="7"/>
      <c r="GL479" s="7"/>
      <c r="GM479" s="7"/>
      <c r="GN479" s="7"/>
      <c r="GO479" s="7"/>
      <c r="GP479" s="7"/>
      <c r="GQ479" s="7"/>
      <c r="GR479" s="7"/>
      <c r="GS479" s="7"/>
      <c r="GT479" s="7"/>
      <c r="GU479" s="7"/>
      <c r="GV479" s="7"/>
      <c r="GW479" s="7"/>
      <c r="GX479" s="7"/>
      <c r="GY479" s="7"/>
    </row>
    <row r="480" spans="169:207" ht="13.8" hidden="1">
      <c r="FM480" s="7"/>
      <c r="FN480" s="7"/>
      <c r="FO480" s="7"/>
      <c r="FP480" s="7"/>
      <c r="FQ480" s="7"/>
      <c r="FR480" s="7"/>
      <c r="FS480" s="7"/>
      <c r="FT480" s="7"/>
      <c r="FU480" s="37"/>
      <c r="FV480" s="7"/>
      <c r="FW480" s="7"/>
      <c r="FX480" s="7"/>
      <c r="FY480" s="7"/>
      <c r="FZ480" s="7"/>
      <c r="GA480" s="7"/>
      <c r="GB480" s="7"/>
      <c r="GC480" s="7"/>
      <c r="GD480" s="7"/>
      <c r="GE480" s="7"/>
      <c r="GF480" s="7"/>
      <c r="GG480" s="7"/>
      <c r="GH480" s="7"/>
      <c r="GI480" s="7"/>
      <c r="GJ480" s="7"/>
      <c r="GK480" s="7"/>
      <c r="GL480" s="7"/>
      <c r="GM480" s="7"/>
      <c r="GN480" s="7"/>
      <c r="GO480" s="7"/>
      <c r="GP480" s="7"/>
      <c r="GQ480" s="7"/>
      <c r="GR480" s="7"/>
      <c r="GS480" s="7"/>
      <c r="GT480" s="7"/>
      <c r="GU480" s="7"/>
      <c r="GV480" s="7"/>
      <c r="GW480" s="7"/>
      <c r="GX480" s="7"/>
      <c r="GY480" s="7"/>
    </row>
    <row r="481" spans="169:207" ht="13.8">
      <c r="FM481" s="33"/>
      <c r="FN481" s="34"/>
      <c r="FO481" s="33"/>
      <c r="FP481" s="33"/>
      <c r="FQ481" s="33"/>
      <c r="FR481" s="33"/>
      <c r="FS481" s="33"/>
      <c r="FT481" s="33"/>
      <c r="FU481" s="33"/>
      <c r="FV481" s="33"/>
      <c r="FW481" s="33"/>
      <c r="FX481" s="33"/>
      <c r="FY481" s="33"/>
      <c r="FZ481" s="33"/>
      <c r="GA481" s="33"/>
      <c r="GB481" s="33"/>
      <c r="GC481" s="33"/>
      <c r="GD481" s="33"/>
      <c r="GE481" s="33"/>
      <c r="GF481" s="33"/>
      <c r="GG481" s="7"/>
      <c r="GH481" s="7"/>
      <c r="GI481" s="7"/>
      <c r="GJ481" s="7"/>
      <c r="GK481" s="7"/>
      <c r="GL481" s="7"/>
      <c r="GM481" s="7"/>
      <c r="GN481" s="7"/>
      <c r="GO481" s="7"/>
      <c r="GP481" s="7"/>
      <c r="GQ481" s="7"/>
      <c r="GR481" s="7"/>
      <c r="GS481" s="7"/>
      <c r="GT481" s="7"/>
      <c r="GU481" s="7"/>
      <c r="GV481" s="7"/>
      <c r="GW481" s="7"/>
      <c r="GX481" s="7"/>
      <c r="GY481" s="7"/>
    </row>
    <row r="482" spans="169:207" ht="13.8" hidden="1">
      <c r="FM482" s="33"/>
      <c r="FN482" s="34"/>
      <c r="FO482" s="33"/>
      <c r="FP482" s="33"/>
      <c r="FQ482" s="33"/>
      <c r="FR482" s="33"/>
      <c r="FS482" s="33"/>
      <c r="FT482" s="33"/>
      <c r="FU482" s="33"/>
      <c r="FV482" s="33"/>
      <c r="FW482" s="33"/>
      <c r="FX482" s="33"/>
      <c r="FY482" s="33"/>
      <c r="FZ482" s="33"/>
      <c r="GA482" s="33"/>
      <c r="GB482" s="33"/>
      <c r="GC482" s="33"/>
      <c r="GD482" s="33"/>
      <c r="GE482" s="33"/>
      <c r="GF482" s="33"/>
      <c r="GG482" s="7"/>
      <c r="GH482" s="7"/>
      <c r="GI482" s="7"/>
      <c r="GJ482" s="7"/>
      <c r="GK482" s="7"/>
      <c r="GL482" s="7"/>
      <c r="GM482" s="7"/>
      <c r="GN482" s="7"/>
      <c r="GO482" s="7"/>
      <c r="GP482" s="7"/>
      <c r="GQ482" s="7"/>
      <c r="GR482" s="7"/>
      <c r="GS482" s="7"/>
      <c r="GT482" s="7"/>
      <c r="GU482" s="7"/>
      <c r="GV482" s="7"/>
      <c r="GW482" s="7"/>
      <c r="GX482" s="7"/>
      <c r="GY482" s="7"/>
    </row>
    <row r="483" spans="169:207" ht="13.8">
      <c r="FM483" s="7"/>
      <c r="FN483" s="7"/>
      <c r="FO483" s="7"/>
      <c r="FP483" s="7"/>
      <c r="FQ483" s="7"/>
      <c r="FR483" s="7"/>
      <c r="FS483" s="7"/>
      <c r="FT483" s="7"/>
      <c r="FU483" s="33"/>
      <c r="FV483" s="7"/>
      <c r="FW483" s="7"/>
      <c r="FX483" s="7"/>
      <c r="FY483" s="7"/>
      <c r="FZ483" s="7"/>
      <c r="GA483" s="7"/>
      <c r="GB483" s="7"/>
      <c r="GC483" s="38"/>
      <c r="GD483" s="7"/>
      <c r="GE483" s="7"/>
      <c r="GF483" s="7"/>
      <c r="GG483" s="7"/>
      <c r="GH483" s="7"/>
      <c r="GI483" s="7"/>
      <c r="GJ483" s="7"/>
      <c r="GK483" s="7"/>
      <c r="GL483" s="7"/>
      <c r="GM483" s="7"/>
      <c r="GN483" s="7"/>
      <c r="GO483" s="7"/>
      <c r="GP483" s="7"/>
      <c r="GQ483" s="7"/>
      <c r="GR483" s="7"/>
      <c r="GS483" s="7"/>
      <c r="GT483" s="7"/>
      <c r="GU483" s="7"/>
      <c r="GV483" s="7"/>
      <c r="GW483" s="7"/>
      <c r="GX483" s="7"/>
      <c r="GY483" s="7"/>
    </row>
    <row r="484" spans="169:207" ht="13.8" hidden="1">
      <c r="FM484" s="33"/>
      <c r="FN484" s="34"/>
      <c r="FO484" s="33"/>
      <c r="FP484" s="33"/>
      <c r="FQ484" s="33"/>
      <c r="FR484" s="33"/>
      <c r="FS484" s="33"/>
      <c r="FT484" s="33"/>
      <c r="FU484" s="33"/>
      <c r="FV484" s="33"/>
      <c r="FW484" s="33"/>
      <c r="FX484" s="33"/>
      <c r="FY484" s="33"/>
      <c r="FZ484" s="33"/>
      <c r="GA484" s="33"/>
      <c r="GB484" s="33"/>
      <c r="GC484" s="33"/>
      <c r="GD484" s="33"/>
      <c r="GE484" s="33"/>
      <c r="GF484" s="33"/>
      <c r="GG484" s="7"/>
      <c r="GH484" s="7"/>
      <c r="GI484" s="7"/>
      <c r="GJ484" s="7"/>
      <c r="GK484" s="7"/>
      <c r="GL484" s="7"/>
      <c r="GM484" s="7"/>
      <c r="GN484" s="7"/>
      <c r="GO484" s="7"/>
      <c r="GP484" s="7"/>
      <c r="GQ484" s="7"/>
      <c r="GR484" s="7"/>
      <c r="GS484" s="7"/>
      <c r="GT484" s="7"/>
      <c r="GU484" s="7"/>
      <c r="GV484" s="7"/>
      <c r="GW484" s="7"/>
      <c r="GX484" s="7"/>
      <c r="GY484" s="7"/>
    </row>
    <row r="485" spans="169:207" ht="13.8" hidden="1">
      <c r="FM485" s="7"/>
      <c r="FN485" s="7"/>
      <c r="FO485" s="7"/>
      <c r="FP485" s="7"/>
      <c r="FQ485" s="7"/>
      <c r="FR485" s="7"/>
      <c r="FS485" s="7"/>
      <c r="FT485" s="7"/>
      <c r="FU485" s="33"/>
      <c r="FV485" s="7"/>
      <c r="FW485" s="7"/>
      <c r="FX485" s="7"/>
      <c r="FY485" s="7"/>
      <c r="FZ485" s="7"/>
      <c r="GA485" s="7"/>
      <c r="GB485" s="7"/>
      <c r="GC485" s="38"/>
      <c r="GD485" s="7"/>
      <c r="GE485" s="7"/>
      <c r="GF485" s="7"/>
      <c r="GG485" s="7"/>
      <c r="GH485" s="7"/>
      <c r="GI485" s="7"/>
      <c r="GJ485" s="7"/>
      <c r="GK485" s="7"/>
      <c r="GL485" s="7"/>
      <c r="GM485" s="7"/>
      <c r="GN485" s="7"/>
      <c r="GO485" s="7"/>
      <c r="GP485" s="7"/>
      <c r="GQ485" s="7"/>
      <c r="GR485" s="7"/>
      <c r="GS485" s="7"/>
      <c r="GT485" s="7"/>
      <c r="GU485" s="7"/>
      <c r="GV485" s="7"/>
      <c r="GW485" s="7"/>
      <c r="GX485" s="7"/>
      <c r="GY485" s="7"/>
    </row>
    <row r="486" spans="169:207" ht="13.8" hidden="1">
      <c r="FM486" s="33"/>
      <c r="FN486" s="34"/>
      <c r="FO486" s="33"/>
      <c r="FP486" s="33"/>
      <c r="FQ486" s="33"/>
      <c r="FR486" s="33"/>
      <c r="FS486" s="33"/>
      <c r="FT486" s="33"/>
      <c r="FU486" s="33"/>
      <c r="FV486" s="33"/>
      <c r="FW486" s="33"/>
      <c r="FX486" s="33"/>
      <c r="FY486" s="33"/>
      <c r="FZ486" s="33"/>
      <c r="GA486" s="33"/>
      <c r="GB486" s="33"/>
      <c r="GC486" s="33"/>
      <c r="GD486" s="33"/>
      <c r="GE486" s="33"/>
      <c r="GF486" s="33"/>
      <c r="GG486" s="7"/>
      <c r="GH486" s="7"/>
      <c r="GI486" s="7"/>
      <c r="GJ486" s="7"/>
      <c r="GK486" s="7"/>
      <c r="GL486" s="7"/>
      <c r="GM486" s="7"/>
      <c r="GN486" s="7"/>
      <c r="GO486" s="7"/>
      <c r="GP486" s="7"/>
      <c r="GQ486" s="7"/>
      <c r="GR486" s="7"/>
      <c r="GS486" s="7"/>
      <c r="GT486" s="7"/>
      <c r="GU486" s="7"/>
      <c r="GV486" s="7"/>
      <c r="GW486" s="7"/>
      <c r="GX486" s="7"/>
      <c r="GY486" s="7"/>
    </row>
    <row r="487" spans="169:207" ht="13.8" hidden="1">
      <c r="FM487" s="33"/>
      <c r="FN487" s="34"/>
      <c r="FO487" s="33"/>
      <c r="FP487" s="33"/>
      <c r="FQ487" s="33"/>
      <c r="FR487" s="33"/>
      <c r="FS487" s="33"/>
      <c r="FT487" s="33"/>
      <c r="FU487" s="33"/>
      <c r="FV487" s="33"/>
      <c r="FW487" s="33"/>
      <c r="FX487" s="33"/>
      <c r="FY487" s="33"/>
      <c r="FZ487" s="33"/>
      <c r="GA487" s="33"/>
      <c r="GB487" s="33"/>
      <c r="GC487" s="33"/>
      <c r="GD487" s="33"/>
      <c r="GE487" s="33"/>
      <c r="GF487" s="33"/>
      <c r="GG487" s="7"/>
      <c r="GH487" s="7"/>
      <c r="GI487" s="7"/>
      <c r="GJ487" s="7"/>
      <c r="GK487" s="7"/>
      <c r="GL487" s="7"/>
      <c r="GM487" s="7"/>
      <c r="GN487" s="7"/>
      <c r="GO487" s="7"/>
      <c r="GP487" s="7"/>
      <c r="GQ487" s="7"/>
      <c r="GR487" s="7"/>
      <c r="GS487" s="7"/>
      <c r="GT487" s="7"/>
      <c r="GU487" s="7"/>
      <c r="GV487" s="7"/>
      <c r="GW487" s="7"/>
      <c r="GX487" s="7"/>
      <c r="GY487" s="7"/>
    </row>
    <row r="488" spans="169:207" ht="13.8">
      <c r="FM488" s="33"/>
      <c r="FN488" s="34"/>
      <c r="FO488" s="33"/>
      <c r="FP488" s="33"/>
      <c r="FQ488" s="33"/>
      <c r="FR488" s="33"/>
      <c r="FS488" s="33"/>
      <c r="FT488" s="33"/>
      <c r="FU488" s="33"/>
      <c r="FV488" s="33"/>
      <c r="FW488" s="33"/>
      <c r="FX488" s="33"/>
      <c r="FY488" s="33"/>
      <c r="FZ488" s="33"/>
      <c r="GA488" s="33"/>
      <c r="GB488" s="33"/>
      <c r="GC488" s="33"/>
      <c r="GD488" s="33"/>
      <c r="GE488" s="33"/>
      <c r="GF488" s="33"/>
      <c r="GG488" s="7"/>
      <c r="GH488" s="7"/>
      <c r="GI488" s="7"/>
      <c r="GJ488" s="7"/>
      <c r="GK488" s="7"/>
      <c r="GL488" s="7"/>
      <c r="GM488" s="7"/>
      <c r="GN488" s="7"/>
      <c r="GO488" s="7"/>
      <c r="GP488" s="7"/>
      <c r="GQ488" s="7"/>
      <c r="GR488" s="7"/>
      <c r="GS488" s="7"/>
      <c r="GT488" s="7"/>
      <c r="GU488" s="7"/>
      <c r="GV488" s="7"/>
      <c r="GW488" s="7"/>
      <c r="GX488" s="7"/>
      <c r="GY488" s="7"/>
    </row>
    <row r="489" spans="169:207" ht="13.8">
      <c r="FM489" s="33"/>
      <c r="FN489" s="34"/>
      <c r="FO489" s="33"/>
      <c r="FP489" s="33"/>
      <c r="FQ489" s="33"/>
      <c r="FR489" s="33"/>
      <c r="FS489" s="33"/>
      <c r="FT489" s="33"/>
      <c r="FU489" s="33"/>
      <c r="FV489" s="33"/>
      <c r="FW489" s="33"/>
      <c r="FX489" s="33"/>
      <c r="FY489" s="33"/>
      <c r="FZ489" s="33"/>
      <c r="GA489" s="33"/>
      <c r="GB489" s="33"/>
      <c r="GC489" s="33"/>
      <c r="GD489" s="33"/>
      <c r="GE489" s="33"/>
      <c r="GF489" s="33"/>
      <c r="GG489" s="7"/>
      <c r="GH489" s="7"/>
      <c r="GI489" s="7"/>
      <c r="GJ489" s="7"/>
      <c r="GK489" s="7"/>
      <c r="GL489" s="7"/>
      <c r="GM489" s="7"/>
      <c r="GN489" s="7"/>
      <c r="GO489" s="7"/>
      <c r="GP489" s="7"/>
      <c r="GQ489" s="7"/>
      <c r="GR489" s="7"/>
      <c r="GS489" s="7"/>
      <c r="GT489" s="7"/>
      <c r="GU489" s="7"/>
      <c r="GV489" s="7"/>
      <c r="GW489" s="7"/>
      <c r="GX489" s="7"/>
      <c r="GY489" s="7"/>
    </row>
    <row r="490" spans="169:207" ht="13.8" hidden="1">
      <c r="FM490" s="33"/>
      <c r="FN490" s="34"/>
      <c r="FO490" s="33"/>
      <c r="FP490" s="33"/>
      <c r="FQ490" s="33"/>
      <c r="FR490" s="33"/>
      <c r="FS490" s="33"/>
      <c r="FT490" s="33"/>
      <c r="FU490" s="33"/>
      <c r="FV490" s="33"/>
      <c r="FW490" s="33"/>
      <c r="FX490" s="33"/>
      <c r="FY490" s="33"/>
      <c r="FZ490" s="33"/>
      <c r="GA490" s="33"/>
      <c r="GB490" s="33"/>
      <c r="GC490" s="33"/>
      <c r="GD490" s="33"/>
      <c r="GE490" s="33"/>
      <c r="GF490" s="33"/>
      <c r="GG490" s="7"/>
      <c r="GH490" s="7"/>
      <c r="GI490" s="7"/>
      <c r="GJ490" s="7"/>
      <c r="GK490" s="7"/>
      <c r="GL490" s="7"/>
      <c r="GM490" s="7"/>
      <c r="GN490" s="7"/>
      <c r="GO490" s="7"/>
      <c r="GP490" s="7"/>
      <c r="GQ490" s="7"/>
      <c r="GR490" s="7"/>
      <c r="GS490" s="7"/>
      <c r="GT490" s="7"/>
      <c r="GU490" s="7"/>
      <c r="GV490" s="7"/>
      <c r="GW490" s="7"/>
      <c r="GX490" s="7"/>
      <c r="GY490" s="7"/>
    </row>
    <row r="491" spans="169:207" ht="13.8">
      <c r="FM491" s="33"/>
      <c r="FN491" s="34"/>
      <c r="FO491" s="33"/>
      <c r="FP491" s="33"/>
      <c r="FQ491" s="33"/>
      <c r="FR491" s="33"/>
      <c r="FS491" s="33"/>
      <c r="FT491" s="33"/>
      <c r="FU491" s="33"/>
      <c r="FV491" s="33"/>
      <c r="FW491" s="33"/>
      <c r="FX491" s="33"/>
      <c r="FY491" s="33"/>
      <c r="FZ491" s="33"/>
      <c r="GA491" s="33"/>
      <c r="GB491" s="33"/>
      <c r="GC491" s="33"/>
      <c r="GD491" s="33"/>
      <c r="GE491" s="33"/>
      <c r="GF491" s="33"/>
      <c r="GG491" s="7"/>
      <c r="GH491" s="7"/>
      <c r="GI491" s="7"/>
      <c r="GJ491" s="7"/>
      <c r="GK491" s="7"/>
      <c r="GL491" s="7"/>
      <c r="GM491" s="7"/>
      <c r="GN491" s="7"/>
      <c r="GO491" s="7"/>
      <c r="GP491" s="7"/>
      <c r="GQ491" s="7"/>
      <c r="GR491" s="7"/>
      <c r="GS491" s="7"/>
      <c r="GT491" s="7"/>
      <c r="GU491" s="7"/>
      <c r="GV491" s="7"/>
      <c r="GW491" s="7"/>
      <c r="GX491" s="7"/>
      <c r="GY491" s="7"/>
    </row>
    <row r="492" spans="169:207" ht="13.8" hidden="1">
      <c r="FM492" s="33"/>
      <c r="FN492" s="34"/>
      <c r="FO492" s="33"/>
      <c r="FP492" s="33"/>
      <c r="FQ492" s="33"/>
      <c r="FR492" s="33"/>
      <c r="FS492" s="33"/>
      <c r="FT492" s="33"/>
      <c r="FU492" s="33"/>
      <c r="FV492" s="33"/>
      <c r="FW492" s="33"/>
      <c r="FX492" s="33"/>
      <c r="FY492" s="33"/>
      <c r="FZ492" s="33"/>
      <c r="GA492" s="33"/>
      <c r="GB492" s="33"/>
      <c r="GC492" s="33"/>
      <c r="GD492" s="33"/>
      <c r="GE492" s="33"/>
      <c r="GF492" s="33"/>
      <c r="GG492" s="7"/>
      <c r="GH492" s="7"/>
      <c r="GI492" s="7"/>
      <c r="GJ492" s="7"/>
      <c r="GK492" s="7"/>
      <c r="GL492" s="7"/>
      <c r="GM492" s="7"/>
      <c r="GN492" s="7"/>
      <c r="GO492" s="7"/>
      <c r="GP492" s="7"/>
      <c r="GQ492" s="7"/>
      <c r="GR492" s="7"/>
      <c r="GS492" s="7"/>
      <c r="GT492" s="7"/>
      <c r="GU492" s="7"/>
      <c r="GV492" s="7"/>
      <c r="GW492" s="7"/>
      <c r="GX492" s="7"/>
      <c r="GY492" s="7"/>
    </row>
    <row r="493" spans="169:207" ht="13.8" hidden="1">
      <c r="FM493" s="33"/>
      <c r="FN493" s="36"/>
      <c r="FO493" s="33"/>
      <c r="FP493" s="33"/>
      <c r="FQ493" s="33"/>
      <c r="FR493" s="33"/>
      <c r="FS493" s="33"/>
      <c r="FT493" s="33"/>
      <c r="FU493" s="33"/>
      <c r="FV493" s="33"/>
      <c r="FW493" s="33"/>
      <c r="FX493" s="33"/>
      <c r="FY493" s="33"/>
      <c r="FZ493" s="33"/>
      <c r="GA493" s="33"/>
      <c r="GB493" s="33"/>
      <c r="GC493" s="33"/>
      <c r="GD493" s="33"/>
      <c r="GE493" s="33"/>
      <c r="GF493" s="33"/>
      <c r="GG493" s="7"/>
      <c r="GH493" s="7"/>
      <c r="GI493" s="7"/>
      <c r="GJ493" s="7"/>
      <c r="GK493" s="7"/>
      <c r="GL493" s="7"/>
      <c r="GM493" s="7"/>
      <c r="GN493" s="7"/>
      <c r="GO493" s="7"/>
      <c r="GP493" s="7"/>
      <c r="GQ493" s="7"/>
      <c r="GR493" s="7"/>
      <c r="GS493" s="7"/>
      <c r="GT493" s="7"/>
      <c r="GU493" s="7"/>
      <c r="GV493" s="7"/>
      <c r="GW493" s="7"/>
      <c r="GX493" s="7"/>
      <c r="GY493" s="7"/>
    </row>
    <row r="494" spans="169:207" ht="13.8" hidden="1">
      <c r="FM494" s="33"/>
      <c r="FN494" s="34"/>
      <c r="FO494" s="33"/>
      <c r="FP494" s="33"/>
      <c r="FQ494" s="33"/>
      <c r="FR494" s="33"/>
      <c r="FS494" s="33"/>
      <c r="FT494" s="33"/>
      <c r="FU494" s="33"/>
      <c r="FV494" s="33"/>
      <c r="FW494" s="33"/>
      <c r="FX494" s="33"/>
      <c r="FY494" s="33"/>
      <c r="FZ494" s="33"/>
      <c r="GA494" s="33"/>
      <c r="GB494" s="33"/>
      <c r="GC494" s="33"/>
      <c r="GD494" s="33"/>
      <c r="GE494" s="33"/>
      <c r="GF494" s="33"/>
      <c r="GG494" s="7"/>
      <c r="GH494" s="7"/>
      <c r="GI494" s="7"/>
      <c r="GJ494" s="7"/>
      <c r="GK494" s="7"/>
      <c r="GL494" s="7"/>
      <c r="GM494" s="7"/>
      <c r="GN494" s="7"/>
      <c r="GO494" s="7"/>
      <c r="GP494" s="7"/>
      <c r="GQ494" s="7"/>
      <c r="GR494" s="7"/>
      <c r="GS494" s="7"/>
      <c r="GT494" s="7"/>
      <c r="GU494" s="7"/>
      <c r="GV494" s="7"/>
      <c r="GW494" s="7"/>
      <c r="GX494" s="7"/>
      <c r="GY494" s="7"/>
    </row>
    <row r="495" spans="169:207" ht="13.8">
      <c r="FM495" s="33"/>
      <c r="FN495" s="34"/>
      <c r="FO495" s="33"/>
      <c r="FP495" s="33"/>
      <c r="FQ495" s="33"/>
      <c r="FR495" s="33"/>
      <c r="FS495" s="33"/>
      <c r="FT495" s="33"/>
      <c r="FU495" s="33"/>
      <c r="FV495" s="33"/>
      <c r="FW495" s="33"/>
      <c r="FX495" s="33"/>
      <c r="FY495" s="33"/>
      <c r="FZ495" s="33"/>
      <c r="GA495" s="33"/>
      <c r="GB495" s="33"/>
      <c r="GC495" s="33"/>
      <c r="GD495" s="33"/>
      <c r="GE495" s="33"/>
      <c r="GF495" s="33"/>
      <c r="GG495" s="7"/>
      <c r="GH495" s="7"/>
      <c r="GI495" s="7"/>
      <c r="GJ495" s="7"/>
      <c r="GK495" s="7"/>
      <c r="GL495" s="7"/>
      <c r="GM495" s="7"/>
      <c r="GN495" s="7"/>
      <c r="GO495" s="7"/>
      <c r="GP495" s="7"/>
      <c r="GQ495" s="7"/>
      <c r="GR495" s="7"/>
      <c r="GS495" s="7"/>
      <c r="GT495" s="7"/>
      <c r="GU495" s="7"/>
      <c r="GV495" s="7"/>
      <c r="GW495" s="7"/>
      <c r="GX495" s="7"/>
      <c r="GY495" s="7"/>
    </row>
    <row r="496" spans="169:207" ht="13.8" hidden="1">
      <c r="FM496" s="33"/>
      <c r="FN496" s="34"/>
      <c r="FO496" s="33"/>
      <c r="FP496" s="33"/>
      <c r="FQ496" s="33"/>
      <c r="FR496" s="33"/>
      <c r="FS496" s="33"/>
      <c r="FT496" s="33"/>
      <c r="FU496" s="33"/>
      <c r="FV496" s="33"/>
      <c r="FW496" s="33"/>
      <c r="FX496" s="33"/>
      <c r="FY496" s="33"/>
      <c r="FZ496" s="33"/>
      <c r="GA496" s="33"/>
      <c r="GB496" s="33"/>
      <c r="GC496" s="33"/>
      <c r="GD496" s="33"/>
      <c r="GE496" s="33"/>
      <c r="GF496" s="33"/>
      <c r="GG496" s="7"/>
      <c r="GH496" s="7"/>
      <c r="GI496" s="7"/>
      <c r="GJ496" s="7"/>
      <c r="GK496" s="7"/>
      <c r="GL496" s="7"/>
      <c r="GM496" s="7"/>
      <c r="GN496" s="7"/>
      <c r="GO496" s="7"/>
      <c r="GP496" s="7"/>
      <c r="GQ496" s="7"/>
      <c r="GR496" s="7"/>
      <c r="GS496" s="7"/>
      <c r="GT496" s="7"/>
      <c r="GU496" s="7"/>
      <c r="GV496" s="7"/>
      <c r="GW496" s="7"/>
      <c r="GX496" s="7"/>
      <c r="GY496" s="7"/>
    </row>
    <row r="497" spans="169:207" ht="13.8" hidden="1">
      <c r="FM497" s="33"/>
      <c r="FN497" s="34"/>
      <c r="FO497" s="33"/>
      <c r="FP497" s="33"/>
      <c r="FQ497" s="33"/>
      <c r="FR497" s="33"/>
      <c r="FS497" s="33"/>
      <c r="FT497" s="33"/>
      <c r="FU497" s="33"/>
      <c r="FV497" s="33"/>
      <c r="FW497" s="33"/>
      <c r="FX497" s="33"/>
      <c r="FY497" s="33"/>
      <c r="FZ497" s="33"/>
      <c r="GA497" s="33"/>
      <c r="GB497" s="33"/>
      <c r="GC497" s="33"/>
      <c r="GD497" s="33"/>
      <c r="GE497" s="33"/>
      <c r="GF497" s="33"/>
      <c r="GG497" s="7"/>
      <c r="GH497" s="7"/>
      <c r="GI497" s="7"/>
      <c r="GJ497" s="7"/>
      <c r="GK497" s="7"/>
      <c r="GL497" s="7"/>
      <c r="GM497" s="7"/>
      <c r="GN497" s="7"/>
      <c r="GO497" s="7"/>
      <c r="GP497" s="7"/>
      <c r="GQ497" s="7"/>
      <c r="GR497" s="7"/>
      <c r="GS497" s="7"/>
      <c r="GT497" s="7"/>
      <c r="GU497" s="7"/>
      <c r="GV497" s="7"/>
      <c r="GW497" s="7"/>
      <c r="GX497" s="7"/>
      <c r="GY497" s="7"/>
    </row>
    <row r="498" spans="169:207" ht="13.8" hidden="1">
      <c r="FM498" s="33"/>
      <c r="FN498" s="34"/>
      <c r="FO498" s="33"/>
      <c r="FP498" s="33"/>
      <c r="FQ498" s="33"/>
      <c r="FR498" s="33"/>
      <c r="FS498" s="33"/>
      <c r="FT498" s="33"/>
      <c r="FU498" s="33"/>
      <c r="FV498" s="33"/>
      <c r="FW498" s="33"/>
      <c r="FX498" s="33"/>
      <c r="FY498" s="33"/>
      <c r="FZ498" s="33"/>
      <c r="GA498" s="33"/>
      <c r="GB498" s="33"/>
      <c r="GC498" s="33"/>
      <c r="GD498" s="33"/>
      <c r="GE498" s="33"/>
      <c r="GF498" s="33"/>
      <c r="GG498" s="7"/>
      <c r="GH498" s="7"/>
      <c r="GI498" s="7"/>
      <c r="GJ498" s="7"/>
      <c r="GK498" s="7"/>
      <c r="GL498" s="7"/>
      <c r="GM498" s="7"/>
      <c r="GN498" s="7"/>
      <c r="GO498" s="7"/>
      <c r="GP498" s="7"/>
      <c r="GQ498" s="7"/>
      <c r="GR498" s="7"/>
      <c r="GS498" s="7"/>
      <c r="GT498" s="7"/>
      <c r="GU498" s="7"/>
      <c r="GV498" s="7"/>
      <c r="GW498" s="7"/>
      <c r="GX498" s="7"/>
      <c r="GY498" s="7"/>
    </row>
    <row r="499" spans="169:207" ht="13.8">
      <c r="FM499" s="33"/>
      <c r="FN499" s="34"/>
      <c r="FO499" s="33"/>
      <c r="FP499" s="33"/>
      <c r="FQ499" s="33"/>
      <c r="FR499" s="33"/>
      <c r="FS499" s="33"/>
      <c r="FT499" s="33"/>
      <c r="FU499" s="33"/>
      <c r="FV499" s="33"/>
      <c r="FW499" s="33"/>
      <c r="FX499" s="33"/>
      <c r="FY499" s="33"/>
      <c r="FZ499" s="33"/>
      <c r="GA499" s="33"/>
      <c r="GB499" s="33"/>
      <c r="GC499" s="33"/>
      <c r="GD499" s="33"/>
      <c r="GE499" s="33"/>
      <c r="GF499" s="33"/>
      <c r="GG499" s="7"/>
      <c r="GH499" s="7"/>
      <c r="GI499" s="7"/>
      <c r="GJ499" s="7"/>
      <c r="GK499" s="7"/>
      <c r="GL499" s="7"/>
      <c r="GM499" s="7"/>
      <c r="GN499" s="7"/>
      <c r="GO499" s="7"/>
      <c r="GP499" s="7"/>
      <c r="GQ499" s="7"/>
      <c r="GR499" s="7"/>
      <c r="GS499" s="7"/>
      <c r="GT499" s="7"/>
      <c r="GU499" s="7"/>
      <c r="GV499" s="7"/>
      <c r="GW499" s="7"/>
      <c r="GX499" s="7"/>
      <c r="GY499" s="7"/>
    </row>
    <row r="500" spans="169:207" ht="13.8" hidden="1">
      <c r="FM500" s="33"/>
      <c r="FN500" s="34"/>
      <c r="FO500" s="33"/>
      <c r="FP500" s="33"/>
      <c r="FQ500" s="33"/>
      <c r="FR500" s="33"/>
      <c r="FS500" s="33"/>
      <c r="FT500" s="33"/>
      <c r="FU500" s="33"/>
      <c r="FV500" s="33"/>
      <c r="FW500" s="33"/>
      <c r="FX500" s="33"/>
      <c r="FY500" s="33"/>
      <c r="FZ500" s="33"/>
      <c r="GA500" s="33"/>
      <c r="GB500" s="33"/>
      <c r="GC500" s="33"/>
      <c r="GD500" s="33"/>
      <c r="GE500" s="33"/>
      <c r="GF500" s="33"/>
      <c r="GG500" s="7"/>
      <c r="GH500" s="7"/>
      <c r="GI500" s="7"/>
      <c r="GJ500" s="7"/>
      <c r="GK500" s="7"/>
      <c r="GL500" s="7"/>
      <c r="GM500" s="7"/>
      <c r="GN500" s="7"/>
      <c r="GO500" s="7"/>
      <c r="GP500" s="7"/>
      <c r="GQ500" s="7"/>
      <c r="GR500" s="7"/>
      <c r="GS500" s="7"/>
      <c r="GT500" s="7"/>
      <c r="GU500" s="7"/>
      <c r="GV500" s="7"/>
      <c r="GW500" s="7"/>
      <c r="GX500" s="7"/>
      <c r="GY500" s="7"/>
    </row>
    <row r="501" spans="169:207" ht="13.8" hidden="1">
      <c r="FM501" s="33"/>
      <c r="FN501" s="34"/>
      <c r="FO501" s="33"/>
      <c r="FP501" s="33"/>
      <c r="FQ501" s="33"/>
      <c r="FR501" s="33"/>
      <c r="FS501" s="33"/>
      <c r="FT501" s="33"/>
      <c r="FU501" s="33"/>
      <c r="FV501" s="33"/>
      <c r="FW501" s="33"/>
      <c r="FX501" s="33"/>
      <c r="FY501" s="33"/>
      <c r="FZ501" s="33"/>
      <c r="GA501" s="33"/>
      <c r="GB501" s="33"/>
      <c r="GC501" s="33"/>
      <c r="GD501" s="33"/>
      <c r="GE501" s="33"/>
      <c r="GF501" s="33"/>
      <c r="GG501" s="7"/>
      <c r="GH501" s="7"/>
      <c r="GI501" s="7"/>
      <c r="GJ501" s="7"/>
      <c r="GK501" s="7"/>
      <c r="GL501" s="7"/>
      <c r="GM501" s="7"/>
      <c r="GN501" s="7"/>
      <c r="GO501" s="7"/>
      <c r="GP501" s="7"/>
      <c r="GQ501" s="7"/>
      <c r="GR501" s="7"/>
      <c r="GS501" s="7"/>
      <c r="GT501" s="7"/>
      <c r="GU501" s="7"/>
      <c r="GV501" s="7"/>
      <c r="GW501" s="7"/>
      <c r="GX501" s="7"/>
      <c r="GY501" s="7"/>
    </row>
    <row r="502" spans="169:207" ht="13.8" hidden="1">
      <c r="FM502" s="33"/>
      <c r="FN502" s="34"/>
      <c r="FO502" s="33"/>
      <c r="FP502" s="33"/>
      <c r="FQ502" s="33"/>
      <c r="FR502" s="33"/>
      <c r="FS502" s="33"/>
      <c r="FT502" s="33"/>
      <c r="FU502" s="33"/>
      <c r="FV502" s="33"/>
      <c r="FW502" s="33"/>
      <c r="FX502" s="33"/>
      <c r="FY502" s="33"/>
      <c r="FZ502" s="33"/>
      <c r="GA502" s="33"/>
      <c r="GB502" s="33"/>
      <c r="GC502" s="33"/>
      <c r="GD502" s="33"/>
      <c r="GE502" s="33"/>
      <c r="GF502" s="33"/>
      <c r="GG502" s="7"/>
      <c r="GH502" s="7"/>
      <c r="GI502" s="7"/>
      <c r="GJ502" s="7"/>
      <c r="GK502" s="7"/>
      <c r="GL502" s="7"/>
      <c r="GM502" s="7"/>
      <c r="GN502" s="7"/>
      <c r="GO502" s="7"/>
      <c r="GP502" s="7"/>
      <c r="GQ502" s="7"/>
      <c r="GR502" s="7"/>
      <c r="GS502" s="7"/>
      <c r="GT502" s="7"/>
      <c r="GU502" s="7"/>
      <c r="GV502" s="7"/>
      <c r="GW502" s="7"/>
      <c r="GX502" s="7"/>
      <c r="GY502" s="7"/>
    </row>
    <row r="503" spans="169:207" ht="13.8" hidden="1">
      <c r="FM503" s="33"/>
      <c r="FN503" s="34"/>
      <c r="FO503" s="33"/>
      <c r="FP503" s="33"/>
      <c r="FQ503" s="33"/>
      <c r="FR503" s="33"/>
      <c r="FS503" s="33"/>
      <c r="FT503" s="33"/>
      <c r="FU503" s="33"/>
      <c r="FV503" s="33"/>
      <c r="FW503" s="33"/>
      <c r="FX503" s="33"/>
      <c r="FY503" s="33"/>
      <c r="FZ503" s="33"/>
      <c r="GA503" s="33"/>
      <c r="GB503" s="33"/>
      <c r="GC503" s="33"/>
      <c r="GD503" s="33"/>
      <c r="GE503" s="33"/>
      <c r="GF503" s="33"/>
      <c r="GG503" s="7"/>
      <c r="GH503" s="7"/>
      <c r="GI503" s="7"/>
      <c r="GJ503" s="7"/>
      <c r="GK503" s="7"/>
      <c r="GL503" s="7"/>
      <c r="GM503" s="7"/>
      <c r="GN503" s="7"/>
      <c r="GO503" s="7"/>
      <c r="GP503" s="7"/>
      <c r="GQ503" s="7"/>
      <c r="GR503" s="7"/>
      <c r="GS503" s="7"/>
      <c r="GT503" s="7"/>
      <c r="GU503" s="7"/>
      <c r="GV503" s="7"/>
      <c r="GW503" s="7"/>
      <c r="GX503" s="7"/>
      <c r="GY503" s="7"/>
    </row>
    <row r="504" spans="169:207" ht="13.8" hidden="1">
      <c r="FM504" s="33"/>
      <c r="FN504" s="34"/>
      <c r="FO504" s="33"/>
      <c r="FP504" s="33"/>
      <c r="FQ504" s="33"/>
      <c r="FR504" s="33"/>
      <c r="FS504" s="33"/>
      <c r="FT504" s="33"/>
      <c r="FU504" s="33"/>
      <c r="FV504" s="33"/>
      <c r="FW504" s="33"/>
      <c r="FX504" s="33"/>
      <c r="FY504" s="33"/>
      <c r="FZ504" s="33"/>
      <c r="GA504" s="33"/>
      <c r="GB504" s="33"/>
      <c r="GC504" s="33"/>
      <c r="GD504" s="33"/>
      <c r="GE504" s="33"/>
      <c r="GF504" s="33"/>
      <c r="GG504" s="7"/>
      <c r="GH504" s="7"/>
      <c r="GI504" s="7"/>
      <c r="GJ504" s="7"/>
      <c r="GK504" s="7"/>
      <c r="GL504" s="7"/>
      <c r="GM504" s="7"/>
      <c r="GN504" s="7"/>
      <c r="GO504" s="7"/>
      <c r="GP504" s="7"/>
      <c r="GQ504" s="7"/>
      <c r="GR504" s="7"/>
      <c r="GS504" s="7"/>
      <c r="GT504" s="7"/>
      <c r="GU504" s="7"/>
      <c r="GV504" s="7"/>
      <c r="GW504" s="7"/>
      <c r="GX504" s="7"/>
      <c r="GY504" s="7"/>
    </row>
    <row r="505" spans="169:207" ht="13.8" hidden="1">
      <c r="FM505" s="33"/>
      <c r="FN505" s="34"/>
      <c r="FO505" s="33"/>
      <c r="FP505" s="33"/>
      <c r="FQ505" s="33"/>
      <c r="FR505" s="33"/>
      <c r="FS505" s="33"/>
      <c r="FT505" s="33"/>
      <c r="FU505" s="33"/>
      <c r="FV505" s="33"/>
      <c r="FW505" s="33"/>
      <c r="FX505" s="33"/>
      <c r="FY505" s="33"/>
      <c r="FZ505" s="33"/>
      <c r="GA505" s="33"/>
      <c r="GB505" s="33"/>
      <c r="GC505" s="33"/>
      <c r="GD505" s="33"/>
      <c r="GE505" s="33"/>
      <c r="GF505" s="33"/>
      <c r="GG505" s="7"/>
      <c r="GH505" s="7"/>
      <c r="GI505" s="7"/>
      <c r="GJ505" s="7"/>
      <c r="GK505" s="7"/>
      <c r="GL505" s="7"/>
      <c r="GM505" s="7"/>
      <c r="GN505" s="7"/>
      <c r="GO505" s="7"/>
      <c r="GP505" s="7"/>
      <c r="GQ505" s="7"/>
      <c r="GR505" s="7"/>
      <c r="GS505" s="7"/>
      <c r="GT505" s="7"/>
      <c r="GU505" s="7"/>
      <c r="GV505" s="7"/>
      <c r="GW505" s="7"/>
      <c r="GX505" s="7"/>
      <c r="GY505" s="7"/>
    </row>
    <row r="506" spans="169:207" ht="13.8">
      <c r="FM506" s="33"/>
      <c r="FN506" s="34"/>
      <c r="FO506" s="33"/>
      <c r="FP506" s="33"/>
      <c r="FQ506" s="33"/>
      <c r="FR506" s="33"/>
      <c r="FS506" s="33"/>
      <c r="FT506" s="33"/>
      <c r="FU506" s="33"/>
      <c r="FV506" s="33"/>
      <c r="FW506" s="33"/>
      <c r="FX506" s="33"/>
      <c r="FY506" s="33"/>
      <c r="FZ506" s="33"/>
      <c r="GA506" s="33"/>
      <c r="GB506" s="33"/>
      <c r="GC506" s="33"/>
      <c r="GD506" s="33"/>
      <c r="GE506" s="33"/>
      <c r="GF506" s="33"/>
      <c r="GG506" s="7"/>
      <c r="GH506" s="7"/>
      <c r="GI506" s="7"/>
      <c r="GJ506" s="7"/>
      <c r="GK506" s="7"/>
      <c r="GL506" s="7"/>
      <c r="GM506" s="7"/>
      <c r="GN506" s="7"/>
      <c r="GO506" s="7"/>
      <c r="GP506" s="7"/>
      <c r="GQ506" s="7"/>
      <c r="GR506" s="7"/>
      <c r="GS506" s="7"/>
      <c r="GT506" s="7"/>
      <c r="GU506" s="7"/>
      <c r="GV506" s="7"/>
      <c r="GW506" s="7"/>
      <c r="GX506" s="7"/>
      <c r="GY506" s="7"/>
    </row>
    <row r="507" spans="169:207" ht="13.8" hidden="1">
      <c r="FM507" s="33"/>
      <c r="FN507" s="34"/>
      <c r="FO507" s="33"/>
      <c r="FP507" s="33"/>
      <c r="FQ507" s="33"/>
      <c r="FR507" s="33"/>
      <c r="FS507" s="33"/>
      <c r="FT507" s="33"/>
      <c r="FU507" s="33"/>
      <c r="FV507" s="33"/>
      <c r="FW507" s="33"/>
      <c r="FX507" s="33"/>
      <c r="FY507" s="33"/>
      <c r="FZ507" s="33"/>
      <c r="GA507" s="33"/>
      <c r="GB507" s="33"/>
      <c r="GC507" s="33"/>
      <c r="GD507" s="33"/>
      <c r="GE507" s="33"/>
      <c r="GF507" s="33"/>
      <c r="GG507" s="7"/>
      <c r="GH507" s="7"/>
      <c r="GI507" s="7"/>
      <c r="GJ507" s="7"/>
      <c r="GK507" s="7"/>
      <c r="GL507" s="7"/>
      <c r="GM507" s="7"/>
      <c r="GN507" s="7"/>
      <c r="GO507" s="7"/>
      <c r="GP507" s="7"/>
      <c r="GQ507" s="7"/>
      <c r="GR507" s="7"/>
      <c r="GS507" s="7"/>
      <c r="GT507" s="7"/>
      <c r="GU507" s="7"/>
      <c r="GV507" s="7"/>
      <c r="GW507" s="7"/>
      <c r="GX507" s="7"/>
      <c r="GY507" s="7"/>
    </row>
    <row r="508" spans="169:207" ht="13.8">
      <c r="FM508" s="33"/>
      <c r="FN508" s="34"/>
      <c r="FO508" s="33"/>
      <c r="FP508" s="33"/>
      <c r="FQ508" s="33"/>
      <c r="FR508" s="33"/>
      <c r="FS508" s="33"/>
      <c r="FT508" s="33"/>
      <c r="FU508" s="33"/>
      <c r="FV508" s="33"/>
      <c r="FW508" s="33"/>
      <c r="FX508" s="33"/>
      <c r="FY508" s="33"/>
      <c r="FZ508" s="33"/>
      <c r="GA508" s="33"/>
      <c r="GB508" s="33"/>
      <c r="GC508" s="33"/>
      <c r="GD508" s="33"/>
      <c r="GE508" s="33"/>
      <c r="GF508" s="33"/>
      <c r="GG508" s="7"/>
      <c r="GH508" s="7"/>
      <c r="GI508" s="7"/>
      <c r="GJ508" s="7"/>
      <c r="GK508" s="7"/>
      <c r="GL508" s="7"/>
      <c r="GM508" s="7"/>
      <c r="GN508" s="7"/>
      <c r="GO508" s="7"/>
      <c r="GP508" s="7"/>
      <c r="GQ508" s="7"/>
      <c r="GR508" s="7"/>
      <c r="GS508" s="7"/>
      <c r="GT508" s="7"/>
      <c r="GU508" s="7"/>
      <c r="GV508" s="7"/>
      <c r="GW508" s="7"/>
      <c r="GX508" s="7"/>
      <c r="GY508" s="7"/>
    </row>
    <row r="509" spans="169:207" ht="13.8" hidden="1">
      <c r="FM509" s="33"/>
      <c r="FN509" s="34"/>
      <c r="FO509" s="33"/>
      <c r="FP509" s="33"/>
      <c r="FQ509" s="33"/>
      <c r="FR509" s="33"/>
      <c r="FS509" s="33"/>
      <c r="FT509" s="33"/>
      <c r="FU509" s="33"/>
      <c r="FV509" s="33"/>
      <c r="FW509" s="33"/>
      <c r="FX509" s="33"/>
      <c r="FY509" s="33"/>
      <c r="FZ509" s="33"/>
      <c r="GA509" s="33"/>
      <c r="GB509" s="33"/>
      <c r="GC509" s="33"/>
      <c r="GD509" s="33"/>
      <c r="GE509" s="33"/>
      <c r="GF509" s="33"/>
      <c r="GG509" s="7"/>
      <c r="GH509" s="7"/>
      <c r="GI509" s="7"/>
      <c r="GJ509" s="7"/>
      <c r="GK509" s="7"/>
      <c r="GL509" s="7"/>
      <c r="GM509" s="7"/>
      <c r="GN509" s="7"/>
      <c r="GO509" s="7"/>
      <c r="GP509" s="7"/>
      <c r="GQ509" s="7"/>
      <c r="GR509" s="7"/>
      <c r="GS509" s="7"/>
      <c r="GT509" s="7"/>
      <c r="GU509" s="7"/>
      <c r="GV509" s="7"/>
      <c r="GW509" s="7"/>
      <c r="GX509" s="7"/>
      <c r="GY509" s="7"/>
    </row>
    <row r="510" spans="169:207" ht="13.8" hidden="1">
      <c r="FM510" s="7"/>
      <c r="FN510" s="7"/>
      <c r="FO510" s="7"/>
      <c r="FP510" s="7"/>
      <c r="FQ510" s="7"/>
      <c r="FR510" s="7"/>
      <c r="FS510" s="7"/>
      <c r="FT510" s="7"/>
      <c r="FU510" s="33"/>
      <c r="FV510" s="7"/>
      <c r="FW510" s="7"/>
      <c r="FX510" s="7"/>
      <c r="FY510" s="7"/>
      <c r="FZ510" s="7"/>
      <c r="GA510" s="7"/>
      <c r="GB510" s="7"/>
      <c r="GC510" s="38"/>
      <c r="GD510" s="7"/>
      <c r="GE510" s="7"/>
      <c r="GF510" s="7"/>
      <c r="GG510" s="7"/>
      <c r="GH510" s="7"/>
      <c r="GI510" s="7"/>
      <c r="GJ510" s="7"/>
      <c r="GK510" s="7"/>
      <c r="GL510" s="7"/>
      <c r="GM510" s="7"/>
      <c r="GN510" s="7"/>
      <c r="GO510" s="7"/>
      <c r="GP510" s="7"/>
      <c r="GQ510" s="7"/>
      <c r="GR510" s="7"/>
      <c r="GS510" s="7"/>
      <c r="GT510" s="7"/>
      <c r="GU510" s="7"/>
      <c r="GV510" s="7"/>
      <c r="GW510" s="7"/>
      <c r="GX510" s="7"/>
      <c r="GY510" s="7"/>
    </row>
    <row r="511" spans="169:207" ht="13.8">
      <c r="FM511" s="33"/>
      <c r="FN511" s="34"/>
      <c r="FO511" s="33"/>
      <c r="FP511" s="33"/>
      <c r="FQ511" s="33"/>
      <c r="FR511" s="33"/>
      <c r="FS511" s="33"/>
      <c r="FT511" s="33"/>
      <c r="FU511" s="33"/>
      <c r="FV511" s="33"/>
      <c r="FW511" s="33"/>
      <c r="FX511" s="33"/>
      <c r="FY511" s="33"/>
      <c r="FZ511" s="33"/>
      <c r="GA511" s="33"/>
      <c r="GB511" s="33"/>
      <c r="GC511" s="33"/>
      <c r="GD511" s="33"/>
      <c r="GE511" s="33"/>
      <c r="GF511" s="33"/>
      <c r="GG511" s="7"/>
      <c r="GH511" s="7"/>
      <c r="GI511" s="7"/>
      <c r="GJ511" s="7"/>
      <c r="GK511" s="7"/>
      <c r="GL511" s="7"/>
      <c r="GM511" s="7"/>
      <c r="GN511" s="7"/>
      <c r="GO511" s="7"/>
      <c r="GP511" s="7"/>
      <c r="GQ511" s="7"/>
      <c r="GR511" s="7"/>
      <c r="GS511" s="7"/>
      <c r="GT511" s="7"/>
      <c r="GU511" s="7"/>
      <c r="GV511" s="7"/>
      <c r="GW511" s="7"/>
      <c r="GX511" s="7"/>
      <c r="GY511" s="7"/>
    </row>
    <row r="512" spans="169:207" ht="13.8">
      <c r="FM512" s="33"/>
      <c r="FN512" s="34"/>
      <c r="FO512" s="33"/>
      <c r="FP512" s="33"/>
      <c r="FQ512" s="33"/>
      <c r="FR512" s="33"/>
      <c r="FS512" s="33"/>
      <c r="FT512" s="33"/>
      <c r="FU512" s="33"/>
      <c r="FV512" s="33"/>
      <c r="FW512" s="33"/>
      <c r="FX512" s="33"/>
      <c r="FY512" s="33"/>
      <c r="FZ512" s="33"/>
      <c r="GA512" s="33"/>
      <c r="GB512" s="33"/>
      <c r="GC512" s="33"/>
      <c r="GD512" s="33"/>
      <c r="GE512" s="33"/>
      <c r="GF512" s="33"/>
      <c r="GG512" s="7"/>
      <c r="GH512" s="7"/>
      <c r="GI512" s="7"/>
      <c r="GJ512" s="7"/>
      <c r="GK512" s="7"/>
      <c r="GL512" s="7"/>
      <c r="GM512" s="7"/>
      <c r="GN512" s="7"/>
      <c r="GO512" s="7"/>
      <c r="GP512" s="7"/>
      <c r="GQ512" s="7"/>
      <c r="GR512" s="7"/>
      <c r="GS512" s="7"/>
      <c r="GT512" s="7"/>
      <c r="GU512" s="7"/>
      <c r="GV512" s="7"/>
      <c r="GW512" s="7"/>
      <c r="GX512" s="7"/>
      <c r="GY512" s="7"/>
    </row>
    <row r="513" spans="169:207" ht="13.8" hidden="1">
      <c r="FM513" s="33"/>
      <c r="FN513" s="34"/>
      <c r="FO513" s="33"/>
      <c r="FP513" s="33"/>
      <c r="FQ513" s="33"/>
      <c r="FR513" s="33"/>
      <c r="FS513" s="33"/>
      <c r="FT513" s="33"/>
      <c r="FU513" s="33"/>
      <c r="FV513" s="33"/>
      <c r="FW513" s="33"/>
      <c r="FX513" s="33"/>
      <c r="FY513" s="33"/>
      <c r="FZ513" s="33"/>
      <c r="GA513" s="33"/>
      <c r="GB513" s="33"/>
      <c r="GC513" s="33"/>
      <c r="GD513" s="33"/>
      <c r="GE513" s="33"/>
      <c r="GF513" s="33"/>
      <c r="GG513" s="7"/>
      <c r="GH513" s="7"/>
      <c r="GI513" s="7"/>
      <c r="GJ513" s="7"/>
      <c r="GK513" s="7"/>
      <c r="GL513" s="7"/>
      <c r="GM513" s="7"/>
      <c r="GN513" s="7"/>
      <c r="GO513" s="7"/>
      <c r="GP513" s="7"/>
      <c r="GQ513" s="7"/>
      <c r="GR513" s="7"/>
      <c r="GS513" s="7"/>
      <c r="GT513" s="7"/>
      <c r="GU513" s="7"/>
      <c r="GV513" s="7"/>
      <c r="GW513" s="7"/>
      <c r="GX513" s="7"/>
      <c r="GY513" s="7"/>
    </row>
    <row r="514" spans="169:207" ht="13.8" hidden="1">
      <c r="FM514" s="33"/>
      <c r="FN514" s="34"/>
      <c r="FO514" s="33"/>
      <c r="FP514" s="33"/>
      <c r="FQ514" s="33"/>
      <c r="FR514" s="33"/>
      <c r="FS514" s="33"/>
      <c r="FT514" s="33"/>
      <c r="FU514" s="33"/>
      <c r="FV514" s="33"/>
      <c r="FW514" s="33"/>
      <c r="FX514" s="33"/>
      <c r="FY514" s="33"/>
      <c r="FZ514" s="33"/>
      <c r="GA514" s="33"/>
      <c r="GB514" s="33"/>
      <c r="GC514" s="33"/>
      <c r="GD514" s="33"/>
      <c r="GE514" s="33"/>
      <c r="GF514" s="33"/>
      <c r="GG514" s="7"/>
      <c r="GH514" s="7"/>
      <c r="GI514" s="7"/>
      <c r="GJ514" s="7"/>
      <c r="GK514" s="7"/>
      <c r="GL514" s="7"/>
      <c r="GM514" s="7"/>
      <c r="GN514" s="7"/>
      <c r="GO514" s="7"/>
      <c r="GP514" s="7"/>
      <c r="GQ514" s="7"/>
      <c r="GR514" s="7"/>
      <c r="GS514" s="7"/>
      <c r="GT514" s="7"/>
      <c r="GU514" s="7"/>
      <c r="GV514" s="7"/>
      <c r="GW514" s="7"/>
      <c r="GX514" s="7"/>
      <c r="GY514" s="7"/>
    </row>
    <row r="515" spans="169:207" ht="13.8" hidden="1">
      <c r="FM515" s="33"/>
      <c r="FN515" s="34"/>
      <c r="FO515" s="33"/>
      <c r="FP515" s="33"/>
      <c r="FQ515" s="33"/>
      <c r="FR515" s="33"/>
      <c r="FS515" s="33"/>
      <c r="FT515" s="33"/>
      <c r="FU515" s="33"/>
      <c r="FV515" s="33"/>
      <c r="FW515" s="33"/>
      <c r="FX515" s="33"/>
      <c r="FY515" s="33"/>
      <c r="FZ515" s="33"/>
      <c r="GA515" s="33"/>
      <c r="GB515" s="33"/>
      <c r="GC515" s="33"/>
      <c r="GD515" s="33"/>
      <c r="GE515" s="33"/>
      <c r="GF515" s="33"/>
      <c r="GG515" s="7"/>
      <c r="GH515" s="7"/>
      <c r="GI515" s="7"/>
      <c r="GJ515" s="7"/>
      <c r="GK515" s="7"/>
      <c r="GL515" s="7"/>
      <c r="GM515" s="7"/>
      <c r="GN515" s="7"/>
      <c r="GO515" s="7"/>
      <c r="GP515" s="7"/>
      <c r="GQ515" s="7"/>
      <c r="GR515" s="7"/>
      <c r="GS515" s="7"/>
      <c r="GT515" s="7"/>
      <c r="GU515" s="7"/>
      <c r="GV515" s="7"/>
      <c r="GW515" s="7"/>
      <c r="GX515" s="7"/>
      <c r="GY515" s="7"/>
    </row>
    <row r="516" spans="169:207" ht="13.8" hidden="1">
      <c r="FM516" s="33"/>
      <c r="FN516" s="34"/>
      <c r="FO516" s="33"/>
      <c r="FP516" s="33"/>
      <c r="FQ516" s="33"/>
      <c r="FR516" s="33"/>
      <c r="FS516" s="33"/>
      <c r="FT516" s="33"/>
      <c r="FU516" s="33"/>
      <c r="FV516" s="33"/>
      <c r="FW516" s="33"/>
      <c r="FX516" s="33"/>
      <c r="FY516" s="33"/>
      <c r="FZ516" s="33"/>
      <c r="GA516" s="33"/>
      <c r="GB516" s="33"/>
      <c r="GC516" s="33"/>
      <c r="GD516" s="33"/>
      <c r="GE516" s="33"/>
      <c r="GF516" s="33"/>
      <c r="GG516" s="7"/>
      <c r="GH516" s="7"/>
      <c r="GI516" s="7"/>
      <c r="GJ516" s="7"/>
      <c r="GK516" s="7"/>
      <c r="GL516" s="7"/>
      <c r="GM516" s="7"/>
      <c r="GN516" s="7"/>
      <c r="GO516" s="7"/>
      <c r="GP516" s="7"/>
      <c r="GQ516" s="7"/>
      <c r="GR516" s="7"/>
      <c r="GS516" s="7"/>
      <c r="GT516" s="7"/>
      <c r="GU516" s="7"/>
      <c r="GV516" s="7"/>
      <c r="GW516" s="7"/>
      <c r="GX516" s="7"/>
      <c r="GY516" s="7"/>
    </row>
    <row r="517" spans="169:207" ht="13.8" hidden="1">
      <c r="FM517" s="33"/>
      <c r="FN517" s="34"/>
      <c r="FO517" s="33"/>
      <c r="FP517" s="33"/>
      <c r="FQ517" s="33"/>
      <c r="FR517" s="33"/>
      <c r="FS517" s="33"/>
      <c r="FT517" s="33"/>
      <c r="FU517" s="33"/>
      <c r="FV517" s="33"/>
      <c r="FW517" s="33"/>
      <c r="FX517" s="33"/>
      <c r="FY517" s="33"/>
      <c r="FZ517" s="33"/>
      <c r="GA517" s="33"/>
      <c r="GB517" s="33"/>
      <c r="GC517" s="33"/>
      <c r="GD517" s="33"/>
      <c r="GE517" s="33"/>
      <c r="GF517" s="33"/>
      <c r="GG517" s="7"/>
      <c r="GH517" s="7"/>
      <c r="GI517" s="7"/>
      <c r="GJ517" s="7"/>
      <c r="GK517" s="7"/>
      <c r="GL517" s="7"/>
      <c r="GM517" s="7"/>
      <c r="GN517" s="7"/>
      <c r="GO517" s="7"/>
      <c r="GP517" s="7"/>
      <c r="GQ517" s="7"/>
      <c r="GR517" s="7"/>
      <c r="GS517" s="7"/>
      <c r="GT517" s="7"/>
      <c r="GU517" s="7"/>
      <c r="GV517" s="7"/>
      <c r="GW517" s="7"/>
      <c r="GX517" s="7"/>
      <c r="GY517" s="7"/>
    </row>
    <row r="518" spans="169:207" ht="13.8" hidden="1">
      <c r="FM518" s="33"/>
      <c r="FN518" s="34"/>
      <c r="FO518" s="33"/>
      <c r="FP518" s="33"/>
      <c r="FQ518" s="33"/>
      <c r="FR518" s="33"/>
      <c r="FS518" s="33"/>
      <c r="FT518" s="33"/>
      <c r="FU518" s="33"/>
      <c r="FV518" s="33"/>
      <c r="FW518" s="33"/>
      <c r="FX518" s="33"/>
      <c r="FY518" s="33"/>
      <c r="FZ518" s="33"/>
      <c r="GA518" s="33"/>
      <c r="GB518" s="33"/>
      <c r="GC518" s="33"/>
      <c r="GD518" s="33"/>
      <c r="GE518" s="33"/>
      <c r="GF518" s="33"/>
      <c r="GG518" s="7"/>
      <c r="GH518" s="7"/>
      <c r="GI518" s="7"/>
      <c r="GJ518" s="7"/>
      <c r="GK518" s="7"/>
      <c r="GL518" s="7"/>
      <c r="GM518" s="7"/>
      <c r="GN518" s="7"/>
      <c r="GO518" s="7"/>
      <c r="GP518" s="7"/>
      <c r="GQ518" s="7"/>
      <c r="GR518" s="7"/>
      <c r="GS518" s="7"/>
      <c r="GT518" s="7"/>
      <c r="GU518" s="7"/>
      <c r="GV518" s="7"/>
      <c r="GW518" s="7"/>
      <c r="GX518" s="7"/>
      <c r="GY518" s="7"/>
    </row>
    <row r="519" spans="169:207" ht="13.8" hidden="1">
      <c r="FM519" s="33"/>
      <c r="FN519" s="34"/>
      <c r="FO519" s="33"/>
      <c r="FP519" s="33"/>
      <c r="FQ519" s="33"/>
      <c r="FR519" s="33"/>
      <c r="FS519" s="33"/>
      <c r="FT519" s="33"/>
      <c r="FU519" s="33"/>
      <c r="FV519" s="33"/>
      <c r="FW519" s="33"/>
      <c r="FX519" s="33"/>
      <c r="FY519" s="33"/>
      <c r="FZ519" s="33"/>
      <c r="GA519" s="33"/>
      <c r="GB519" s="33"/>
      <c r="GC519" s="33"/>
      <c r="GD519" s="33"/>
      <c r="GE519" s="33"/>
      <c r="GF519" s="33"/>
      <c r="GG519" s="7"/>
      <c r="GH519" s="7"/>
      <c r="GI519" s="7"/>
      <c r="GJ519" s="7"/>
      <c r="GK519" s="7"/>
      <c r="GL519" s="7"/>
      <c r="GM519" s="7"/>
      <c r="GN519" s="7"/>
      <c r="GO519" s="7"/>
      <c r="GP519" s="7"/>
      <c r="GQ519" s="7"/>
      <c r="GR519" s="7"/>
      <c r="GS519" s="7"/>
      <c r="GT519" s="7"/>
      <c r="GU519" s="7"/>
      <c r="GV519" s="7"/>
      <c r="GW519" s="7"/>
      <c r="GX519" s="7"/>
      <c r="GY519" s="7"/>
    </row>
    <row r="520" spans="169:207" ht="13.8" hidden="1">
      <c r="FM520" s="33"/>
      <c r="FN520" s="34"/>
      <c r="FO520" s="33"/>
      <c r="FP520" s="33"/>
      <c r="FQ520" s="33"/>
      <c r="FR520" s="33"/>
      <c r="FS520" s="33"/>
      <c r="FT520" s="33"/>
      <c r="FU520" s="33"/>
      <c r="FV520" s="33"/>
      <c r="FW520" s="33"/>
      <c r="FX520" s="33"/>
      <c r="FY520" s="33"/>
      <c r="FZ520" s="33"/>
      <c r="GA520" s="33"/>
      <c r="GB520" s="33"/>
      <c r="GC520" s="33"/>
      <c r="GD520" s="33"/>
      <c r="GE520" s="33"/>
      <c r="GF520" s="33"/>
      <c r="GG520" s="7"/>
      <c r="GH520" s="7"/>
      <c r="GI520" s="7"/>
      <c r="GJ520" s="7"/>
      <c r="GK520" s="7"/>
      <c r="GL520" s="7"/>
      <c r="GM520" s="7"/>
      <c r="GN520" s="7"/>
      <c r="GO520" s="7"/>
      <c r="GP520" s="7"/>
      <c r="GQ520" s="7"/>
      <c r="GR520" s="7"/>
      <c r="GS520" s="7"/>
      <c r="GT520" s="7"/>
      <c r="GU520" s="7"/>
      <c r="GV520" s="7"/>
      <c r="GW520" s="7"/>
      <c r="GX520" s="7"/>
      <c r="GY520" s="7"/>
    </row>
    <row r="521" spans="169:207" ht="13.8" hidden="1">
      <c r="FM521" s="33"/>
      <c r="FN521" s="34"/>
      <c r="FO521" s="33"/>
      <c r="FP521" s="33"/>
      <c r="FQ521" s="33"/>
      <c r="FR521" s="33"/>
      <c r="FS521" s="33"/>
      <c r="FT521" s="33"/>
      <c r="FU521" s="33"/>
      <c r="FV521" s="33"/>
      <c r="FW521" s="33"/>
      <c r="FX521" s="33"/>
      <c r="FY521" s="33"/>
      <c r="FZ521" s="33"/>
      <c r="GA521" s="33"/>
      <c r="GB521" s="33"/>
      <c r="GC521" s="33"/>
      <c r="GD521" s="33"/>
      <c r="GE521" s="33"/>
      <c r="GF521" s="33"/>
      <c r="GG521" s="7"/>
      <c r="GH521" s="7"/>
      <c r="GI521" s="7"/>
      <c r="GJ521" s="7"/>
      <c r="GK521" s="7"/>
      <c r="GL521" s="7"/>
      <c r="GM521" s="7"/>
      <c r="GN521" s="7"/>
      <c r="GO521" s="7"/>
      <c r="GP521" s="7"/>
      <c r="GQ521" s="7"/>
      <c r="GR521" s="7"/>
      <c r="GS521" s="7"/>
      <c r="GT521" s="7"/>
      <c r="GU521" s="7"/>
      <c r="GV521" s="7"/>
      <c r="GW521" s="7"/>
      <c r="GX521" s="7"/>
      <c r="GY521" s="7"/>
    </row>
    <row r="522" spans="169:207" ht="13.8">
      <c r="FM522" s="33"/>
      <c r="FN522" s="34"/>
      <c r="FO522" s="33"/>
      <c r="FP522" s="33"/>
      <c r="FQ522" s="33"/>
      <c r="FR522" s="33"/>
      <c r="FS522" s="33"/>
      <c r="FT522" s="33"/>
      <c r="FU522" s="33"/>
      <c r="FV522" s="33"/>
      <c r="FW522" s="33"/>
      <c r="FX522" s="33"/>
      <c r="FY522" s="33"/>
      <c r="FZ522" s="33"/>
      <c r="GA522" s="33"/>
      <c r="GB522" s="33"/>
      <c r="GC522" s="33"/>
      <c r="GD522" s="33"/>
      <c r="GE522" s="33"/>
      <c r="GF522" s="33"/>
      <c r="GG522" s="7"/>
      <c r="GH522" s="7"/>
      <c r="GI522" s="7"/>
      <c r="GJ522" s="7"/>
      <c r="GK522" s="7"/>
      <c r="GL522" s="7"/>
      <c r="GM522" s="7"/>
      <c r="GN522" s="7"/>
      <c r="GO522" s="7"/>
      <c r="GP522" s="7"/>
      <c r="GQ522" s="7"/>
      <c r="GR522" s="7"/>
      <c r="GS522" s="7"/>
      <c r="GT522" s="7"/>
      <c r="GU522" s="7"/>
      <c r="GV522" s="7"/>
      <c r="GW522" s="7"/>
      <c r="GX522" s="7"/>
      <c r="GY522" s="7"/>
    </row>
    <row r="523" spans="169:207" ht="13.8" hidden="1">
      <c r="FM523" s="33"/>
      <c r="FN523" s="34"/>
      <c r="FO523" s="33"/>
      <c r="FP523" s="33"/>
      <c r="FQ523" s="33"/>
      <c r="FR523" s="33"/>
      <c r="FS523" s="33"/>
      <c r="FT523" s="33"/>
      <c r="FU523" s="33"/>
      <c r="FV523" s="33"/>
      <c r="FW523" s="33"/>
      <c r="FX523" s="33"/>
      <c r="FY523" s="33"/>
      <c r="FZ523" s="33"/>
      <c r="GA523" s="33"/>
      <c r="GB523" s="33"/>
      <c r="GC523" s="33"/>
      <c r="GD523" s="33"/>
      <c r="GE523" s="33"/>
      <c r="GF523" s="33"/>
      <c r="GG523" s="7"/>
      <c r="GH523" s="7"/>
      <c r="GI523" s="7"/>
      <c r="GJ523" s="7"/>
      <c r="GK523" s="7"/>
      <c r="GL523" s="7"/>
      <c r="GM523" s="7"/>
      <c r="GN523" s="7"/>
      <c r="GO523" s="7"/>
      <c r="GP523" s="7"/>
      <c r="GQ523" s="7"/>
      <c r="GR523" s="7"/>
      <c r="GS523" s="7"/>
      <c r="GT523" s="7"/>
      <c r="GU523" s="7"/>
      <c r="GV523" s="7"/>
      <c r="GW523" s="7"/>
      <c r="GX523" s="7"/>
      <c r="GY523" s="7"/>
    </row>
    <row r="524" spans="169:207" ht="13.8">
      <c r="FM524" s="33"/>
      <c r="FN524" s="34"/>
      <c r="FO524" s="33"/>
      <c r="FP524" s="33"/>
      <c r="FQ524" s="33"/>
      <c r="FR524" s="33"/>
      <c r="FS524" s="33"/>
      <c r="FT524" s="33"/>
      <c r="FU524" s="33"/>
      <c r="FV524" s="33"/>
      <c r="FW524" s="33"/>
      <c r="FX524" s="33"/>
      <c r="FY524" s="33"/>
      <c r="FZ524" s="33"/>
      <c r="GA524" s="33"/>
      <c r="GB524" s="33"/>
      <c r="GC524" s="33"/>
      <c r="GD524" s="33"/>
      <c r="GE524" s="33"/>
      <c r="GF524" s="33"/>
      <c r="GG524" s="7"/>
      <c r="GH524" s="7"/>
      <c r="GI524" s="7"/>
      <c r="GJ524" s="7"/>
      <c r="GK524" s="7"/>
      <c r="GL524" s="7"/>
      <c r="GM524" s="7"/>
      <c r="GN524" s="7"/>
      <c r="GO524" s="7"/>
      <c r="GP524" s="7"/>
      <c r="GQ524" s="7"/>
      <c r="GR524" s="7"/>
      <c r="GS524" s="7"/>
      <c r="GT524" s="7"/>
      <c r="GU524" s="7"/>
      <c r="GV524" s="7"/>
      <c r="GW524" s="7"/>
      <c r="GX524" s="7"/>
      <c r="GY524" s="7"/>
    </row>
    <row r="525" spans="169:207" ht="13.8">
      <c r="FM525" s="33"/>
      <c r="FN525" s="34"/>
      <c r="FO525" s="33"/>
      <c r="FP525" s="33"/>
      <c r="FQ525" s="33"/>
      <c r="FR525" s="33"/>
      <c r="FS525" s="33"/>
      <c r="FT525" s="33"/>
      <c r="FU525" s="33"/>
      <c r="FV525" s="33"/>
      <c r="FW525" s="33"/>
      <c r="FX525" s="33"/>
      <c r="FY525" s="33"/>
      <c r="FZ525" s="33"/>
      <c r="GA525" s="33"/>
      <c r="GB525" s="33"/>
      <c r="GC525" s="33"/>
      <c r="GD525" s="33"/>
      <c r="GE525" s="33"/>
      <c r="GF525" s="33"/>
      <c r="GG525" s="7"/>
      <c r="GH525" s="7"/>
      <c r="GI525" s="7"/>
      <c r="GJ525" s="7"/>
      <c r="GK525" s="7"/>
      <c r="GL525" s="7"/>
      <c r="GM525" s="7"/>
      <c r="GN525" s="7"/>
      <c r="GO525" s="7"/>
      <c r="GP525" s="7"/>
      <c r="GQ525" s="7"/>
      <c r="GR525" s="7"/>
      <c r="GS525" s="7"/>
      <c r="GT525" s="7"/>
      <c r="GU525" s="7"/>
      <c r="GV525" s="7"/>
      <c r="GW525" s="7"/>
      <c r="GX525" s="7"/>
      <c r="GY525" s="7"/>
    </row>
    <row r="526" spans="169:207" ht="13.8" hidden="1">
      <c r="FM526" s="33"/>
      <c r="FN526" s="34"/>
      <c r="FO526" s="33"/>
      <c r="FP526" s="33"/>
      <c r="FQ526" s="33"/>
      <c r="FR526" s="33"/>
      <c r="FS526" s="33"/>
      <c r="FT526" s="33"/>
      <c r="FU526" s="33"/>
      <c r="FV526" s="33"/>
      <c r="FW526" s="33"/>
      <c r="FX526" s="33"/>
      <c r="FY526" s="33"/>
      <c r="FZ526" s="33"/>
      <c r="GA526" s="33"/>
      <c r="GB526" s="33"/>
      <c r="GC526" s="33"/>
      <c r="GD526" s="33"/>
      <c r="GE526" s="33"/>
      <c r="GF526" s="33"/>
      <c r="GG526" s="7"/>
      <c r="GH526" s="7"/>
      <c r="GI526" s="7"/>
      <c r="GJ526" s="7"/>
      <c r="GK526" s="7"/>
      <c r="GL526" s="7"/>
      <c r="GM526" s="7"/>
      <c r="GN526" s="7"/>
      <c r="GO526" s="7"/>
      <c r="GP526" s="7"/>
      <c r="GQ526" s="7"/>
      <c r="GR526" s="7"/>
      <c r="GS526" s="7"/>
      <c r="GT526" s="7"/>
      <c r="GU526" s="7"/>
      <c r="GV526" s="7"/>
      <c r="GW526" s="7"/>
      <c r="GX526" s="7"/>
      <c r="GY526" s="7"/>
    </row>
    <row r="527" spans="169:207" ht="13.8" hidden="1">
      <c r="FM527" s="33"/>
      <c r="FN527" s="34"/>
      <c r="FO527" s="33"/>
      <c r="FP527" s="33"/>
      <c r="FQ527" s="33"/>
      <c r="FR527" s="33"/>
      <c r="FS527" s="33"/>
      <c r="FT527" s="33"/>
      <c r="FU527" s="33"/>
      <c r="FV527" s="33"/>
      <c r="FW527" s="33"/>
      <c r="FX527" s="33"/>
      <c r="FY527" s="33"/>
      <c r="FZ527" s="33"/>
      <c r="GA527" s="33"/>
      <c r="GB527" s="33"/>
      <c r="GC527" s="33"/>
      <c r="GD527" s="33"/>
      <c r="GE527" s="33"/>
      <c r="GF527" s="33"/>
      <c r="GG527" s="7"/>
      <c r="GH527" s="7"/>
      <c r="GI527" s="7"/>
      <c r="GJ527" s="7"/>
      <c r="GK527" s="7"/>
      <c r="GL527" s="7"/>
      <c r="GM527" s="7"/>
      <c r="GN527" s="7"/>
      <c r="GO527" s="7"/>
      <c r="GP527" s="7"/>
      <c r="GQ527" s="7"/>
      <c r="GR527" s="7"/>
      <c r="GS527" s="7"/>
      <c r="GT527" s="7"/>
      <c r="GU527" s="7"/>
      <c r="GV527" s="7"/>
      <c r="GW527" s="7"/>
      <c r="GX527" s="7"/>
      <c r="GY527" s="7"/>
    </row>
    <row r="528" spans="169:207" ht="13.8" hidden="1">
      <c r="FM528" s="33"/>
      <c r="FN528" s="34"/>
      <c r="FO528" s="33"/>
      <c r="FP528" s="33"/>
      <c r="FQ528" s="33"/>
      <c r="FR528" s="33"/>
      <c r="FS528" s="33"/>
      <c r="FT528" s="33"/>
      <c r="FU528" s="33"/>
      <c r="FV528" s="33"/>
      <c r="FW528" s="33"/>
      <c r="FX528" s="33"/>
      <c r="FY528" s="33"/>
      <c r="FZ528" s="33"/>
      <c r="GA528" s="33"/>
      <c r="GB528" s="33"/>
      <c r="GC528" s="33"/>
      <c r="GD528" s="33"/>
      <c r="GE528" s="33"/>
      <c r="GF528" s="33"/>
      <c r="GG528" s="7"/>
      <c r="GH528" s="7"/>
      <c r="GI528" s="7"/>
      <c r="GJ528" s="7"/>
      <c r="GK528" s="7"/>
      <c r="GL528" s="7"/>
      <c r="GM528" s="7"/>
      <c r="GN528" s="7"/>
      <c r="GO528" s="7"/>
      <c r="GP528" s="7"/>
      <c r="GQ528" s="7"/>
      <c r="GR528" s="7"/>
      <c r="GS528" s="7"/>
      <c r="GT528" s="7"/>
      <c r="GU528" s="7"/>
      <c r="GV528" s="7"/>
      <c r="GW528" s="7"/>
      <c r="GX528" s="7"/>
      <c r="GY528" s="7"/>
    </row>
    <row r="529" spans="169:207" ht="13.8" hidden="1">
      <c r="FM529" s="33"/>
      <c r="FN529" s="34"/>
      <c r="FO529" s="33"/>
      <c r="FP529" s="33"/>
      <c r="FQ529" s="33"/>
      <c r="FR529" s="33"/>
      <c r="FS529" s="33"/>
      <c r="FT529" s="33"/>
      <c r="FU529" s="33"/>
      <c r="FV529" s="33"/>
      <c r="FW529" s="33"/>
      <c r="FX529" s="33"/>
      <c r="FY529" s="33"/>
      <c r="FZ529" s="33"/>
      <c r="GA529" s="33"/>
      <c r="GB529" s="33"/>
      <c r="GC529" s="33"/>
      <c r="GD529" s="33"/>
      <c r="GE529" s="33"/>
      <c r="GF529" s="33"/>
      <c r="GG529" s="7"/>
      <c r="GH529" s="7"/>
      <c r="GI529" s="7"/>
      <c r="GJ529" s="7"/>
      <c r="GK529" s="7"/>
      <c r="GL529" s="7"/>
      <c r="GM529" s="7"/>
      <c r="GN529" s="7"/>
      <c r="GO529" s="7"/>
      <c r="GP529" s="7"/>
      <c r="GQ529" s="7"/>
      <c r="GR529" s="7"/>
      <c r="GS529" s="7"/>
      <c r="GT529" s="7"/>
      <c r="GU529" s="7"/>
      <c r="GV529" s="7"/>
      <c r="GW529" s="7"/>
      <c r="GX529" s="7"/>
      <c r="GY529" s="7"/>
    </row>
    <row r="530" spans="169:207" ht="13.8">
      <c r="FM530" s="33"/>
      <c r="FN530" s="34"/>
      <c r="FO530" s="33"/>
      <c r="FP530" s="33"/>
      <c r="FQ530" s="33"/>
      <c r="FR530" s="33"/>
      <c r="FS530" s="33"/>
      <c r="FT530" s="33"/>
      <c r="FU530" s="33"/>
      <c r="FV530" s="33"/>
      <c r="FW530" s="33"/>
      <c r="FX530" s="33"/>
      <c r="FY530" s="33"/>
      <c r="FZ530" s="33"/>
      <c r="GA530" s="33"/>
      <c r="GB530" s="33"/>
      <c r="GC530" s="33"/>
      <c r="GD530" s="33"/>
      <c r="GE530" s="33"/>
      <c r="GF530" s="33"/>
      <c r="GG530" s="7"/>
      <c r="GH530" s="7"/>
      <c r="GI530" s="7"/>
      <c r="GJ530" s="7"/>
      <c r="GK530" s="7"/>
      <c r="GL530" s="7"/>
      <c r="GM530" s="7"/>
      <c r="GN530" s="7"/>
      <c r="GO530" s="7"/>
      <c r="GP530" s="7"/>
      <c r="GQ530" s="7"/>
      <c r="GR530" s="7"/>
      <c r="GS530" s="7"/>
      <c r="GT530" s="7"/>
      <c r="GU530" s="7"/>
      <c r="GV530" s="7"/>
      <c r="GW530" s="7"/>
      <c r="GX530" s="7"/>
      <c r="GY530" s="7"/>
    </row>
    <row r="531" spans="169:207" ht="13.8" hidden="1">
      <c r="FM531" s="33"/>
      <c r="FN531" s="34"/>
      <c r="FO531" s="33"/>
      <c r="FP531" s="33"/>
      <c r="FQ531" s="33"/>
      <c r="FR531" s="33"/>
      <c r="FS531" s="33"/>
      <c r="FT531" s="33"/>
      <c r="FU531" s="33"/>
      <c r="FV531" s="33"/>
      <c r="FW531" s="33"/>
      <c r="FX531" s="33"/>
      <c r="FY531" s="33"/>
      <c r="FZ531" s="33"/>
      <c r="GA531" s="33"/>
      <c r="GB531" s="33"/>
      <c r="GC531" s="33"/>
      <c r="GD531" s="33"/>
      <c r="GE531" s="33"/>
      <c r="GF531" s="33"/>
      <c r="GG531" s="7"/>
      <c r="GH531" s="7"/>
      <c r="GI531" s="7"/>
      <c r="GJ531" s="7"/>
      <c r="GK531" s="7"/>
      <c r="GL531" s="7"/>
      <c r="GM531" s="7"/>
      <c r="GN531" s="7"/>
      <c r="GO531" s="7"/>
      <c r="GP531" s="7"/>
      <c r="GQ531" s="7"/>
      <c r="GR531" s="7"/>
      <c r="GS531" s="7"/>
      <c r="GT531" s="7"/>
      <c r="GU531" s="7"/>
      <c r="GV531" s="7"/>
      <c r="GW531" s="7"/>
      <c r="GX531" s="7"/>
      <c r="GY531" s="7"/>
    </row>
    <row r="532" spans="169:207" ht="13.8">
      <c r="FM532" s="33"/>
      <c r="FN532" s="34"/>
      <c r="FO532" s="33"/>
      <c r="FP532" s="33"/>
      <c r="FQ532" s="33"/>
      <c r="FR532" s="33"/>
      <c r="FS532" s="33"/>
      <c r="FT532" s="33"/>
      <c r="FU532" s="33"/>
      <c r="FV532" s="33"/>
      <c r="FW532" s="33"/>
      <c r="FX532" s="33"/>
      <c r="FY532" s="33"/>
      <c r="FZ532" s="33"/>
      <c r="GA532" s="33"/>
      <c r="GB532" s="33"/>
      <c r="GC532" s="33"/>
      <c r="GD532" s="33"/>
      <c r="GE532" s="33"/>
      <c r="GF532" s="33"/>
      <c r="GG532" s="7"/>
      <c r="GH532" s="7"/>
      <c r="GI532" s="7"/>
      <c r="GJ532" s="7"/>
      <c r="GK532" s="7"/>
      <c r="GL532" s="7"/>
      <c r="GM532" s="7"/>
      <c r="GN532" s="7"/>
      <c r="GO532" s="7"/>
      <c r="GP532" s="7"/>
      <c r="GQ532" s="7"/>
      <c r="GR532" s="7"/>
      <c r="GS532" s="7"/>
      <c r="GT532" s="7"/>
      <c r="GU532" s="7"/>
      <c r="GV532" s="7"/>
      <c r="GW532" s="7"/>
      <c r="GX532" s="7"/>
      <c r="GY532" s="7"/>
    </row>
    <row r="533" spans="169:207" ht="13.8" hidden="1">
      <c r="FM533" s="33"/>
      <c r="FN533" s="34"/>
      <c r="FO533" s="33"/>
      <c r="FP533" s="33"/>
      <c r="FQ533" s="33"/>
      <c r="FR533" s="33"/>
      <c r="FS533" s="33"/>
      <c r="FT533" s="33"/>
      <c r="FU533" s="33"/>
      <c r="FV533" s="33"/>
      <c r="FW533" s="33"/>
      <c r="FX533" s="33"/>
      <c r="FY533" s="33"/>
      <c r="FZ533" s="33"/>
      <c r="GA533" s="33"/>
      <c r="GB533" s="33"/>
      <c r="GC533" s="33"/>
      <c r="GD533" s="33"/>
      <c r="GE533" s="33"/>
      <c r="GF533" s="33"/>
      <c r="GG533" s="7"/>
      <c r="GH533" s="7"/>
      <c r="GI533" s="7"/>
      <c r="GJ533" s="7"/>
      <c r="GK533" s="7"/>
      <c r="GL533" s="7"/>
      <c r="GM533" s="7"/>
      <c r="GN533" s="7"/>
      <c r="GO533" s="7"/>
      <c r="GP533" s="7"/>
      <c r="GQ533" s="7"/>
      <c r="GR533" s="7"/>
      <c r="GS533" s="7"/>
      <c r="GT533" s="7"/>
      <c r="GU533" s="7"/>
      <c r="GV533" s="7"/>
      <c r="GW533" s="7"/>
      <c r="GX533" s="7"/>
      <c r="GY533" s="7"/>
    </row>
    <row r="534" spans="169:207" ht="13.8" hidden="1">
      <c r="FM534" s="33"/>
      <c r="FN534" s="34"/>
      <c r="FO534" s="33"/>
      <c r="FP534" s="33"/>
      <c r="FQ534" s="33"/>
      <c r="FR534" s="33"/>
      <c r="FS534" s="33"/>
      <c r="FT534" s="33"/>
      <c r="FU534" s="33"/>
      <c r="FV534" s="33"/>
      <c r="FW534" s="33"/>
      <c r="FX534" s="33"/>
      <c r="FY534" s="33"/>
      <c r="FZ534" s="33"/>
      <c r="GA534" s="33"/>
      <c r="GB534" s="33"/>
      <c r="GC534" s="33"/>
      <c r="GD534" s="33"/>
      <c r="GE534" s="33"/>
      <c r="GF534" s="33"/>
      <c r="GG534" s="7"/>
      <c r="GH534" s="7"/>
      <c r="GI534" s="7"/>
      <c r="GJ534" s="7"/>
      <c r="GK534" s="7"/>
      <c r="GL534" s="7"/>
      <c r="GM534" s="7"/>
      <c r="GN534" s="7"/>
      <c r="GO534" s="7"/>
      <c r="GP534" s="7"/>
      <c r="GQ534" s="7"/>
      <c r="GR534" s="7"/>
      <c r="GS534" s="7"/>
      <c r="GT534" s="7"/>
      <c r="GU534" s="7"/>
      <c r="GV534" s="7"/>
      <c r="GW534" s="7"/>
      <c r="GX534" s="7"/>
      <c r="GY534" s="7"/>
    </row>
    <row r="535" spans="169:207" ht="13.8">
      <c r="FM535" s="33"/>
      <c r="FN535" s="34"/>
      <c r="FO535" s="33"/>
      <c r="FP535" s="33"/>
      <c r="FQ535" s="33"/>
      <c r="FR535" s="33"/>
      <c r="FS535" s="33"/>
      <c r="FT535" s="33"/>
      <c r="FU535" s="33"/>
      <c r="FV535" s="33"/>
      <c r="FW535" s="33"/>
      <c r="FX535" s="33"/>
      <c r="FY535" s="33"/>
      <c r="FZ535" s="33"/>
      <c r="GA535" s="33"/>
      <c r="GB535" s="33"/>
      <c r="GC535" s="33"/>
      <c r="GD535" s="33"/>
      <c r="GE535" s="33"/>
      <c r="GF535" s="33"/>
      <c r="GG535" s="7"/>
      <c r="GH535" s="7"/>
      <c r="GI535" s="7"/>
      <c r="GJ535" s="7"/>
      <c r="GK535" s="7"/>
      <c r="GL535" s="7"/>
      <c r="GM535" s="7"/>
      <c r="GN535" s="7"/>
      <c r="GO535" s="7"/>
      <c r="GP535" s="7"/>
      <c r="GQ535" s="7"/>
      <c r="GR535" s="7"/>
      <c r="GS535" s="7"/>
      <c r="GT535" s="7"/>
      <c r="GU535" s="7"/>
      <c r="GV535" s="7"/>
      <c r="GW535" s="7"/>
      <c r="GX535" s="7"/>
      <c r="GY535" s="7"/>
    </row>
    <row r="536" spans="169:207" ht="13.8">
      <c r="FM536" s="7"/>
      <c r="FN536" s="7"/>
      <c r="FO536" s="7"/>
      <c r="FP536" s="7"/>
      <c r="FQ536" s="7"/>
      <c r="FR536" s="7"/>
      <c r="FS536" s="7"/>
      <c r="FT536" s="7"/>
      <c r="FU536" s="7"/>
      <c r="FV536" s="7"/>
      <c r="FW536" s="7"/>
      <c r="FX536" s="7"/>
      <c r="FY536" s="7"/>
      <c r="FZ536" s="7"/>
      <c r="GA536" s="7"/>
      <c r="GB536" s="7"/>
      <c r="GC536" s="7"/>
      <c r="GD536" s="7"/>
      <c r="GE536" s="7"/>
      <c r="GF536" s="7"/>
      <c r="GG536" s="7"/>
      <c r="GH536" s="7"/>
      <c r="GI536" s="7"/>
      <c r="GJ536" s="7"/>
      <c r="GK536" s="7"/>
      <c r="GL536" s="7"/>
      <c r="GM536" s="7"/>
      <c r="GN536" s="7"/>
      <c r="GO536" s="7"/>
      <c r="GP536" s="7"/>
      <c r="GQ536" s="7"/>
      <c r="GR536" s="7"/>
      <c r="GS536" s="7"/>
      <c r="GT536" s="7"/>
      <c r="GU536" s="7"/>
      <c r="GV536" s="7"/>
      <c r="GW536" s="7"/>
      <c r="GX536" s="7"/>
      <c r="GY536" s="7"/>
    </row>
    <row r="537" spans="169:207" ht="13.8" hidden="1">
      <c r="FM537" s="33"/>
      <c r="FN537" s="34"/>
      <c r="FO537" s="33"/>
      <c r="FP537" s="33"/>
      <c r="FQ537" s="33"/>
      <c r="FR537" s="33"/>
      <c r="FS537" s="33"/>
      <c r="FT537" s="33"/>
      <c r="FU537" s="33"/>
      <c r="FV537" s="33"/>
      <c r="FW537" s="33"/>
      <c r="FX537" s="33"/>
      <c r="FY537" s="33"/>
      <c r="FZ537" s="33"/>
      <c r="GA537" s="33"/>
      <c r="GB537" s="33"/>
      <c r="GC537" s="33"/>
      <c r="GD537" s="33"/>
      <c r="GE537" s="33"/>
      <c r="GF537" s="33"/>
      <c r="GG537" s="7"/>
      <c r="GH537" s="7"/>
      <c r="GI537" s="7"/>
      <c r="GJ537" s="7"/>
      <c r="GK537" s="7"/>
      <c r="GL537" s="7"/>
      <c r="GM537" s="7"/>
      <c r="GN537" s="7"/>
      <c r="GO537" s="7"/>
      <c r="GP537" s="7"/>
      <c r="GQ537" s="7"/>
      <c r="GR537" s="7"/>
      <c r="GS537" s="7"/>
      <c r="GT537" s="7"/>
      <c r="GU537" s="7"/>
      <c r="GV537" s="7"/>
      <c r="GW537" s="7"/>
      <c r="GX537" s="7"/>
      <c r="GY537" s="7"/>
    </row>
    <row r="538" spans="169:207" ht="13.8">
      <c r="FM538" s="33"/>
      <c r="FN538" s="34"/>
      <c r="FO538" s="33"/>
      <c r="FP538" s="33"/>
      <c r="FQ538" s="33"/>
      <c r="FR538" s="33"/>
      <c r="FS538" s="33"/>
      <c r="FT538" s="33"/>
      <c r="FU538" s="33"/>
      <c r="FV538" s="33"/>
      <c r="FW538" s="33"/>
      <c r="FX538" s="33"/>
      <c r="FY538" s="33"/>
      <c r="FZ538" s="33"/>
      <c r="GA538" s="33"/>
      <c r="GB538" s="33"/>
      <c r="GC538" s="33"/>
      <c r="GD538" s="33"/>
      <c r="GE538" s="33"/>
      <c r="GF538" s="33"/>
      <c r="GG538" s="7"/>
      <c r="GH538" s="7"/>
      <c r="GI538" s="7"/>
      <c r="GJ538" s="7"/>
      <c r="GK538" s="7"/>
      <c r="GL538" s="7"/>
      <c r="GM538" s="7"/>
      <c r="GN538" s="7"/>
      <c r="GO538" s="7"/>
      <c r="GP538" s="7"/>
      <c r="GQ538" s="7"/>
      <c r="GR538" s="7"/>
      <c r="GS538" s="7"/>
      <c r="GT538" s="7"/>
      <c r="GU538" s="7"/>
      <c r="GV538" s="7"/>
      <c r="GW538" s="7"/>
      <c r="GX538" s="7"/>
      <c r="GY538" s="7"/>
    </row>
    <row r="539" spans="169:207" ht="13.8" hidden="1">
      <c r="FM539" s="33"/>
      <c r="FN539" s="34"/>
      <c r="FO539" s="33"/>
      <c r="FP539" s="33"/>
      <c r="FQ539" s="33"/>
      <c r="FR539" s="33"/>
      <c r="FS539" s="33"/>
      <c r="FT539" s="33"/>
      <c r="FU539" s="33"/>
      <c r="FV539" s="33"/>
      <c r="FW539" s="33"/>
      <c r="FX539" s="33"/>
      <c r="FY539" s="33"/>
      <c r="FZ539" s="33"/>
      <c r="GA539" s="33"/>
      <c r="GB539" s="33"/>
      <c r="GC539" s="33"/>
      <c r="GD539" s="33"/>
      <c r="GE539" s="33"/>
      <c r="GF539" s="33"/>
      <c r="GG539" s="7"/>
      <c r="GH539" s="7"/>
      <c r="GI539" s="7"/>
      <c r="GJ539" s="7"/>
      <c r="GK539" s="7"/>
      <c r="GL539" s="7"/>
      <c r="GM539" s="7"/>
      <c r="GN539" s="7"/>
      <c r="GO539" s="7"/>
      <c r="GP539" s="7"/>
      <c r="GQ539" s="7"/>
      <c r="GR539" s="7"/>
      <c r="GS539" s="7"/>
      <c r="GT539" s="7"/>
      <c r="GU539" s="7"/>
      <c r="GV539" s="7"/>
      <c r="GW539" s="7"/>
      <c r="GX539" s="7"/>
      <c r="GY539" s="7"/>
    </row>
    <row r="540" spans="169:207" ht="13.8">
      <c r="FM540" s="7"/>
      <c r="FN540" s="7"/>
      <c r="FO540" s="7"/>
      <c r="FP540" s="7"/>
      <c r="FQ540" s="7"/>
      <c r="FR540" s="7"/>
      <c r="FS540" s="7"/>
      <c r="FT540" s="7"/>
      <c r="FU540" s="33"/>
      <c r="FV540" s="7"/>
      <c r="FW540" s="7"/>
      <c r="FX540" s="7"/>
      <c r="FY540" s="7"/>
      <c r="FZ540" s="7"/>
      <c r="GA540" s="7"/>
      <c r="GB540" s="7"/>
      <c r="GC540" s="38"/>
      <c r="GD540" s="7"/>
      <c r="GE540" s="7"/>
      <c r="GF540" s="7"/>
      <c r="GG540" s="7"/>
      <c r="GH540" s="7"/>
      <c r="GI540" s="7"/>
      <c r="GJ540" s="7"/>
      <c r="GK540" s="7"/>
      <c r="GL540" s="7"/>
      <c r="GM540" s="7"/>
      <c r="GN540" s="7"/>
      <c r="GO540" s="7"/>
      <c r="GP540" s="7"/>
      <c r="GQ540" s="7"/>
      <c r="GR540" s="7"/>
      <c r="GS540" s="7"/>
      <c r="GT540" s="7"/>
      <c r="GU540" s="7"/>
      <c r="GV540" s="7"/>
      <c r="GW540" s="7"/>
      <c r="GX540" s="7"/>
      <c r="GY540" s="7"/>
    </row>
    <row r="541" spans="169:207" ht="13.8">
      <c r="FM541" s="33"/>
      <c r="FN541" s="34"/>
      <c r="FO541" s="33"/>
      <c r="FP541" s="33"/>
      <c r="FQ541" s="33"/>
      <c r="FR541" s="33"/>
      <c r="FS541" s="33"/>
      <c r="FT541" s="33"/>
      <c r="FU541" s="33"/>
      <c r="FV541" s="33"/>
      <c r="FW541" s="33"/>
      <c r="FX541" s="33"/>
      <c r="FY541" s="33"/>
      <c r="FZ541" s="33"/>
      <c r="GA541" s="33"/>
      <c r="GB541" s="33"/>
      <c r="GC541" s="33"/>
      <c r="GD541" s="33"/>
      <c r="GE541" s="33"/>
      <c r="GF541" s="33"/>
      <c r="GG541" s="7"/>
      <c r="GH541" s="7"/>
      <c r="GI541" s="7"/>
      <c r="GJ541" s="7"/>
      <c r="GK541" s="7"/>
      <c r="GL541" s="7"/>
      <c r="GM541" s="7"/>
      <c r="GN541" s="7"/>
      <c r="GO541" s="7"/>
      <c r="GP541" s="7"/>
      <c r="GQ541" s="7"/>
      <c r="GR541" s="7"/>
      <c r="GS541" s="7"/>
      <c r="GT541" s="7"/>
      <c r="GU541" s="7"/>
      <c r="GV541" s="7"/>
      <c r="GW541" s="7"/>
      <c r="GX541" s="7"/>
      <c r="GY541" s="7"/>
    </row>
    <row r="542" spans="169:207" ht="13.8">
      <c r="FM542" s="33"/>
      <c r="FN542" s="34"/>
      <c r="FO542" s="33"/>
      <c r="FP542" s="33"/>
      <c r="FQ542" s="33"/>
      <c r="FR542" s="33"/>
      <c r="FS542" s="33"/>
      <c r="FT542" s="33"/>
      <c r="FU542" s="33"/>
      <c r="FV542" s="33"/>
      <c r="FW542" s="33"/>
      <c r="FX542" s="33"/>
      <c r="FY542" s="33"/>
      <c r="FZ542" s="33"/>
      <c r="GA542" s="33"/>
      <c r="GB542" s="33"/>
      <c r="GC542" s="33"/>
      <c r="GD542" s="33"/>
      <c r="GE542" s="33"/>
      <c r="GF542" s="33"/>
      <c r="GG542" s="7"/>
      <c r="GH542" s="7"/>
      <c r="GI542" s="7"/>
      <c r="GJ542" s="7"/>
      <c r="GK542" s="7"/>
      <c r="GL542" s="7"/>
      <c r="GM542" s="7"/>
      <c r="GN542" s="7"/>
      <c r="GO542" s="7"/>
      <c r="GP542" s="7"/>
      <c r="GQ542" s="7"/>
      <c r="GR542" s="7"/>
      <c r="GS542" s="7"/>
      <c r="GT542" s="7"/>
      <c r="GU542" s="7"/>
      <c r="GV542" s="7"/>
      <c r="GW542" s="7"/>
      <c r="GX542" s="7"/>
      <c r="GY542" s="7"/>
    </row>
    <row r="543" spans="169:207" ht="13.8" hidden="1">
      <c r="FM543" s="33"/>
      <c r="FN543" s="34"/>
      <c r="FO543" s="33"/>
      <c r="FP543" s="33"/>
      <c r="FQ543" s="33"/>
      <c r="FR543" s="33"/>
      <c r="FS543" s="33"/>
      <c r="FT543" s="33"/>
      <c r="FU543" s="33"/>
      <c r="FV543" s="33"/>
      <c r="FW543" s="33"/>
      <c r="FX543" s="33"/>
      <c r="FY543" s="33"/>
      <c r="FZ543" s="33"/>
      <c r="GA543" s="33"/>
      <c r="GB543" s="33"/>
      <c r="GC543" s="33"/>
      <c r="GD543" s="33"/>
      <c r="GE543" s="33"/>
      <c r="GF543" s="33"/>
      <c r="GG543" s="7"/>
      <c r="GH543" s="7"/>
      <c r="GI543" s="7"/>
      <c r="GJ543" s="7"/>
      <c r="GK543" s="7"/>
      <c r="GL543" s="7"/>
      <c r="GM543" s="7"/>
      <c r="GN543" s="7"/>
      <c r="GO543" s="7"/>
      <c r="GP543" s="7"/>
      <c r="GQ543" s="7"/>
      <c r="GR543" s="7"/>
      <c r="GS543" s="7"/>
      <c r="GT543" s="7"/>
      <c r="GU543" s="7"/>
      <c r="GV543" s="7"/>
      <c r="GW543" s="7"/>
      <c r="GX543" s="7"/>
      <c r="GY543" s="7"/>
    </row>
    <row r="544" spans="169:207" ht="13.8" hidden="1">
      <c r="FM544" s="33"/>
      <c r="FN544" s="34"/>
      <c r="FO544" s="33"/>
      <c r="FP544" s="33"/>
      <c r="FQ544" s="33"/>
      <c r="FR544" s="33"/>
      <c r="FS544" s="33"/>
      <c r="FT544" s="33"/>
      <c r="FU544" s="33"/>
      <c r="FV544" s="33"/>
      <c r="FW544" s="33"/>
      <c r="FX544" s="33"/>
      <c r="FY544" s="33"/>
      <c r="FZ544" s="33"/>
      <c r="GA544" s="33"/>
      <c r="GB544" s="33"/>
      <c r="GC544" s="33"/>
      <c r="GD544" s="33"/>
      <c r="GE544" s="33"/>
      <c r="GF544" s="33"/>
      <c r="GG544" s="7"/>
      <c r="GH544" s="7"/>
      <c r="GI544" s="7"/>
      <c r="GJ544" s="7"/>
      <c r="GK544" s="7"/>
      <c r="GL544" s="7"/>
      <c r="GM544" s="7"/>
      <c r="GN544" s="7"/>
      <c r="GO544" s="7"/>
      <c r="GP544" s="7"/>
      <c r="GQ544" s="7"/>
      <c r="GR544" s="7"/>
      <c r="GS544" s="7"/>
      <c r="GT544" s="7"/>
      <c r="GU544" s="7"/>
      <c r="GV544" s="7"/>
      <c r="GW544" s="7"/>
      <c r="GX544" s="7"/>
      <c r="GY544" s="7"/>
    </row>
    <row r="545" spans="169:207" ht="13.8" hidden="1">
      <c r="FM545" s="33"/>
      <c r="FN545" s="34"/>
      <c r="FO545" s="33"/>
      <c r="FP545" s="33"/>
      <c r="FQ545" s="33"/>
      <c r="FR545" s="33"/>
      <c r="FS545" s="33"/>
      <c r="FT545" s="33"/>
      <c r="FU545" s="33"/>
      <c r="FV545" s="33"/>
      <c r="FW545" s="33"/>
      <c r="FX545" s="33"/>
      <c r="FY545" s="33"/>
      <c r="FZ545" s="33"/>
      <c r="GA545" s="33"/>
      <c r="GB545" s="33"/>
      <c r="GC545" s="33"/>
      <c r="GD545" s="33"/>
      <c r="GE545" s="33"/>
      <c r="GF545" s="33"/>
      <c r="GG545" s="7"/>
      <c r="GH545" s="7"/>
      <c r="GI545" s="7"/>
      <c r="GJ545" s="7"/>
      <c r="GK545" s="7"/>
      <c r="GL545" s="7"/>
      <c r="GM545" s="7"/>
      <c r="GN545" s="7"/>
      <c r="GO545" s="7"/>
      <c r="GP545" s="7"/>
      <c r="GQ545" s="7"/>
      <c r="GR545" s="7"/>
      <c r="GS545" s="7"/>
      <c r="GT545" s="7"/>
      <c r="GU545" s="7"/>
      <c r="GV545" s="7"/>
      <c r="GW545" s="7"/>
      <c r="GX545" s="7"/>
      <c r="GY545" s="7"/>
    </row>
    <row r="546" spans="169:207" ht="13.8">
      <c r="FM546" s="33"/>
      <c r="FN546" s="34"/>
      <c r="FO546" s="33"/>
      <c r="FP546" s="33"/>
      <c r="FQ546" s="33"/>
      <c r="FR546" s="33"/>
      <c r="FS546" s="33"/>
      <c r="FT546" s="33"/>
      <c r="FU546" s="33"/>
      <c r="FV546" s="33"/>
      <c r="FW546" s="33"/>
      <c r="FX546" s="33"/>
      <c r="FY546" s="33"/>
      <c r="FZ546" s="33"/>
      <c r="GA546" s="33"/>
      <c r="GB546" s="33"/>
      <c r="GC546" s="33"/>
      <c r="GD546" s="33"/>
      <c r="GE546" s="33"/>
      <c r="GF546" s="33"/>
      <c r="GG546" s="7"/>
      <c r="GH546" s="7"/>
      <c r="GI546" s="7"/>
      <c r="GJ546" s="7"/>
      <c r="GK546" s="7"/>
      <c r="GL546" s="7"/>
      <c r="GM546" s="7"/>
      <c r="GN546" s="7"/>
      <c r="GO546" s="7"/>
      <c r="GP546" s="7"/>
      <c r="GQ546" s="7"/>
      <c r="GR546" s="7"/>
      <c r="GS546" s="7"/>
      <c r="GT546" s="7"/>
      <c r="GU546" s="7"/>
      <c r="GV546" s="7"/>
      <c r="GW546" s="7"/>
      <c r="GX546" s="7"/>
      <c r="GY546" s="7"/>
    </row>
    <row r="547" spans="169:207" ht="13.8" hidden="1">
      <c r="FM547" s="33"/>
      <c r="FN547" s="34"/>
      <c r="FO547" s="33"/>
      <c r="FP547" s="33"/>
      <c r="FQ547" s="33"/>
      <c r="FR547" s="33"/>
      <c r="FS547" s="33"/>
      <c r="FT547" s="33"/>
      <c r="FU547" s="33"/>
      <c r="FV547" s="33"/>
      <c r="FW547" s="33"/>
      <c r="FX547" s="33"/>
      <c r="FY547" s="33"/>
      <c r="FZ547" s="33"/>
      <c r="GA547" s="33"/>
      <c r="GB547" s="33"/>
      <c r="GC547" s="33"/>
      <c r="GD547" s="33"/>
      <c r="GE547" s="33"/>
      <c r="GF547" s="33"/>
      <c r="GG547" s="7"/>
      <c r="GH547" s="7"/>
      <c r="GI547" s="7"/>
      <c r="GJ547" s="7"/>
      <c r="GK547" s="7"/>
      <c r="GL547" s="7"/>
      <c r="GM547" s="7"/>
      <c r="GN547" s="7"/>
      <c r="GO547" s="7"/>
      <c r="GP547" s="7"/>
      <c r="GQ547" s="7"/>
      <c r="GR547" s="7"/>
      <c r="GS547" s="7"/>
      <c r="GT547" s="7"/>
      <c r="GU547" s="7"/>
      <c r="GV547" s="7"/>
      <c r="GW547" s="7"/>
      <c r="GX547" s="7"/>
      <c r="GY547" s="7"/>
    </row>
    <row r="548" spans="169:207" ht="13.8">
      <c r="FM548" s="33"/>
      <c r="FN548" s="34"/>
      <c r="FO548" s="33"/>
      <c r="FP548" s="33"/>
      <c r="FQ548" s="33"/>
      <c r="FR548" s="33"/>
      <c r="FS548" s="33"/>
      <c r="FT548" s="33"/>
      <c r="FU548" s="33"/>
      <c r="FV548" s="33"/>
      <c r="FW548" s="33"/>
      <c r="FX548" s="33"/>
      <c r="FY548" s="33"/>
      <c r="FZ548" s="33"/>
      <c r="GA548" s="33"/>
      <c r="GB548" s="33"/>
      <c r="GC548" s="33"/>
      <c r="GD548" s="33"/>
      <c r="GE548" s="33"/>
      <c r="GF548" s="33"/>
      <c r="GG548" s="7"/>
      <c r="GH548" s="7"/>
      <c r="GI548" s="7"/>
      <c r="GJ548" s="7"/>
      <c r="GK548" s="7"/>
      <c r="GL548" s="7"/>
      <c r="GM548" s="7"/>
      <c r="GN548" s="7"/>
      <c r="GO548" s="7"/>
      <c r="GP548" s="7"/>
      <c r="GQ548" s="7"/>
      <c r="GR548" s="7"/>
      <c r="GS548" s="7"/>
      <c r="GT548" s="7"/>
      <c r="GU548" s="7"/>
      <c r="GV548" s="7"/>
      <c r="GW548" s="7"/>
      <c r="GX548" s="7"/>
      <c r="GY548" s="7"/>
    </row>
    <row r="549" spans="169:207" ht="13.8" hidden="1">
      <c r="FM549" s="33"/>
      <c r="FN549" s="34"/>
      <c r="FO549" s="33"/>
      <c r="FP549" s="33"/>
      <c r="FQ549" s="33"/>
      <c r="FR549" s="33"/>
      <c r="FS549" s="33"/>
      <c r="FT549" s="33"/>
      <c r="FU549" s="33"/>
      <c r="FV549" s="33"/>
      <c r="FW549" s="33"/>
      <c r="FX549" s="33"/>
      <c r="FY549" s="33"/>
      <c r="FZ549" s="33"/>
      <c r="GA549" s="33"/>
      <c r="GB549" s="33"/>
      <c r="GC549" s="33"/>
      <c r="GD549" s="33"/>
      <c r="GE549" s="33"/>
      <c r="GF549" s="33"/>
      <c r="GG549" s="7"/>
      <c r="GH549" s="7"/>
      <c r="GI549" s="7"/>
      <c r="GJ549" s="7"/>
      <c r="GK549" s="7"/>
      <c r="GL549" s="7"/>
      <c r="GM549" s="7"/>
      <c r="GN549" s="7"/>
      <c r="GO549" s="7"/>
      <c r="GP549" s="7"/>
      <c r="GQ549" s="7"/>
      <c r="GR549" s="7"/>
      <c r="GS549" s="7"/>
      <c r="GT549" s="7"/>
      <c r="GU549" s="7"/>
      <c r="GV549" s="7"/>
      <c r="GW549" s="7"/>
      <c r="GX549" s="7"/>
      <c r="GY549" s="7"/>
    </row>
    <row r="550" spans="169:207" ht="13.8">
      <c r="FM550" s="33"/>
      <c r="FN550" s="34"/>
      <c r="FO550" s="33"/>
      <c r="FP550" s="33"/>
      <c r="FQ550" s="33"/>
      <c r="FR550" s="33"/>
      <c r="FS550" s="33"/>
      <c r="FT550" s="33"/>
      <c r="FU550" s="33"/>
      <c r="FV550" s="33"/>
      <c r="FW550" s="33"/>
      <c r="FX550" s="33"/>
      <c r="FY550" s="33"/>
      <c r="FZ550" s="33"/>
      <c r="GA550" s="33"/>
      <c r="GB550" s="33"/>
      <c r="GC550" s="33"/>
      <c r="GD550" s="33"/>
      <c r="GE550" s="33"/>
      <c r="GF550" s="33"/>
      <c r="GG550" s="7"/>
      <c r="GH550" s="7"/>
      <c r="GI550" s="7"/>
      <c r="GJ550" s="7"/>
      <c r="GK550" s="7"/>
      <c r="GL550" s="7"/>
      <c r="GM550" s="7"/>
      <c r="GN550" s="7"/>
      <c r="GO550" s="7"/>
      <c r="GP550" s="7"/>
      <c r="GQ550" s="7"/>
      <c r="GR550" s="7"/>
      <c r="GS550" s="7"/>
      <c r="GT550" s="7"/>
      <c r="GU550" s="7"/>
      <c r="GV550" s="7"/>
      <c r="GW550" s="7"/>
      <c r="GX550" s="7"/>
      <c r="GY550" s="7"/>
    </row>
    <row r="551" spans="169:207" ht="13.8" hidden="1">
      <c r="FM551" s="33"/>
      <c r="FN551" s="34"/>
      <c r="FO551" s="33"/>
      <c r="FP551" s="33"/>
      <c r="FQ551" s="33"/>
      <c r="FR551" s="33"/>
      <c r="FS551" s="33"/>
      <c r="FT551" s="33"/>
      <c r="FU551" s="33"/>
      <c r="FV551" s="33"/>
      <c r="FW551" s="33"/>
      <c r="FX551" s="33"/>
      <c r="FY551" s="33"/>
      <c r="FZ551" s="33"/>
      <c r="GA551" s="33"/>
      <c r="GB551" s="33"/>
      <c r="GC551" s="33"/>
      <c r="GD551" s="33"/>
      <c r="GE551" s="33"/>
      <c r="GF551" s="33"/>
      <c r="GG551" s="7"/>
      <c r="GH551" s="7"/>
      <c r="GI551" s="7"/>
      <c r="GJ551" s="7"/>
      <c r="GK551" s="7"/>
      <c r="GL551" s="7"/>
      <c r="GM551" s="7"/>
      <c r="GN551" s="7"/>
      <c r="GO551" s="7"/>
      <c r="GP551" s="7"/>
      <c r="GQ551" s="7"/>
      <c r="GR551" s="7"/>
      <c r="GS551" s="7"/>
      <c r="GT551" s="7"/>
      <c r="GU551" s="7"/>
      <c r="GV551" s="7"/>
      <c r="GW551" s="7"/>
      <c r="GX551" s="7"/>
      <c r="GY551" s="7"/>
    </row>
    <row r="552" spans="169:207" ht="13.8" hidden="1">
      <c r="FM552" s="33"/>
      <c r="FN552" s="34"/>
      <c r="FO552" s="33"/>
      <c r="FP552" s="33"/>
      <c r="FQ552" s="33"/>
      <c r="FR552" s="33"/>
      <c r="FS552" s="33"/>
      <c r="FT552" s="33"/>
      <c r="FU552" s="33"/>
      <c r="FV552" s="33"/>
      <c r="FW552" s="33"/>
      <c r="FX552" s="33"/>
      <c r="FY552" s="33"/>
      <c r="FZ552" s="33"/>
      <c r="GA552" s="33"/>
      <c r="GB552" s="33"/>
      <c r="GC552" s="33"/>
      <c r="GD552" s="33"/>
      <c r="GE552" s="33"/>
      <c r="GF552" s="33"/>
      <c r="GG552" s="7"/>
      <c r="GH552" s="7"/>
      <c r="GI552" s="7"/>
      <c r="GJ552" s="7"/>
      <c r="GK552" s="7"/>
      <c r="GL552" s="7"/>
      <c r="GM552" s="7"/>
      <c r="GN552" s="7"/>
      <c r="GO552" s="7"/>
      <c r="GP552" s="7"/>
      <c r="GQ552" s="7"/>
      <c r="GR552" s="7"/>
      <c r="GS552" s="7"/>
      <c r="GT552" s="7"/>
      <c r="GU552" s="7"/>
      <c r="GV552" s="7"/>
      <c r="GW552" s="7"/>
      <c r="GX552" s="7"/>
      <c r="GY552" s="7"/>
    </row>
    <row r="553" spans="169:207" ht="13.8" hidden="1">
      <c r="FM553" s="33"/>
      <c r="FN553" s="34"/>
      <c r="FO553" s="33"/>
      <c r="FP553" s="33"/>
      <c r="FQ553" s="33"/>
      <c r="FR553" s="33"/>
      <c r="FS553" s="33"/>
      <c r="FT553" s="33"/>
      <c r="FU553" s="33"/>
      <c r="FV553" s="33"/>
      <c r="FW553" s="33"/>
      <c r="FX553" s="33"/>
      <c r="FY553" s="33"/>
      <c r="FZ553" s="33"/>
      <c r="GA553" s="33"/>
      <c r="GB553" s="33"/>
      <c r="GC553" s="33"/>
      <c r="GD553" s="33"/>
      <c r="GE553" s="33"/>
      <c r="GF553" s="33"/>
      <c r="GG553" s="7"/>
      <c r="GH553" s="7"/>
      <c r="GI553" s="7"/>
      <c r="GJ553" s="7"/>
      <c r="GK553" s="7"/>
      <c r="GL553" s="7"/>
      <c r="GM553" s="7"/>
      <c r="GN553" s="7"/>
      <c r="GO553" s="7"/>
      <c r="GP553" s="7"/>
      <c r="GQ553" s="7"/>
      <c r="GR553" s="7"/>
      <c r="GS553" s="7"/>
      <c r="GT553" s="7"/>
      <c r="GU553" s="7"/>
      <c r="GV553" s="7"/>
      <c r="GW553" s="7"/>
      <c r="GX553" s="7"/>
      <c r="GY553" s="7"/>
    </row>
    <row r="554" spans="169:207" ht="13.8" hidden="1">
      <c r="FM554" s="7"/>
      <c r="FN554" s="7"/>
      <c r="FO554" s="7"/>
      <c r="FP554" s="7"/>
      <c r="FQ554" s="7"/>
      <c r="FR554" s="7"/>
      <c r="FS554" s="7"/>
      <c r="FT554" s="7"/>
      <c r="FU554" s="7"/>
      <c r="FV554" s="7"/>
      <c r="FW554" s="7"/>
      <c r="FX554" s="7"/>
      <c r="FY554" s="7"/>
      <c r="FZ554" s="7"/>
      <c r="GA554" s="7"/>
      <c r="GB554" s="7"/>
      <c r="GC554" s="7"/>
      <c r="GD554" s="7"/>
      <c r="GE554" s="7"/>
      <c r="GF554" s="7"/>
      <c r="GG554" s="7"/>
      <c r="GH554" s="7"/>
      <c r="GI554" s="7"/>
      <c r="GJ554" s="7"/>
      <c r="GK554" s="7"/>
      <c r="GL554" s="7"/>
      <c r="GM554" s="7"/>
      <c r="GN554" s="7"/>
      <c r="GO554" s="7"/>
      <c r="GP554" s="7"/>
      <c r="GQ554" s="7"/>
      <c r="GR554" s="7"/>
      <c r="GS554" s="7"/>
      <c r="GT554" s="7"/>
      <c r="GU554" s="7"/>
      <c r="GV554" s="7"/>
      <c r="GW554" s="7"/>
      <c r="GX554" s="7"/>
      <c r="GY554" s="7"/>
    </row>
    <row r="555" spans="169:207" ht="13.8">
      <c r="FM555" s="7"/>
      <c r="FN555" s="7"/>
      <c r="FO555" s="7"/>
      <c r="FP555" s="7"/>
      <c r="FQ555" s="7"/>
      <c r="FR555" s="7"/>
      <c r="FS555" s="7"/>
      <c r="FT555" s="7"/>
      <c r="FU555" s="33"/>
      <c r="FV555" s="7"/>
      <c r="FW555" s="7"/>
      <c r="FX555" s="7"/>
      <c r="FY555" s="7"/>
      <c r="FZ555" s="7"/>
      <c r="GA555" s="7"/>
      <c r="GB555" s="7"/>
      <c r="GC555" s="38"/>
      <c r="GD555" s="7"/>
      <c r="GE555" s="7"/>
      <c r="GF555" s="7"/>
      <c r="GG555" s="7"/>
      <c r="GH555" s="7"/>
      <c r="GI555" s="7"/>
      <c r="GJ555" s="7"/>
      <c r="GK555" s="7"/>
      <c r="GL555" s="7"/>
      <c r="GM555" s="7"/>
      <c r="GN555" s="7"/>
      <c r="GO555" s="7"/>
      <c r="GP555" s="7"/>
      <c r="GQ555" s="7"/>
      <c r="GR555" s="7"/>
      <c r="GS555" s="7"/>
      <c r="GT555" s="7"/>
      <c r="GU555" s="7"/>
      <c r="GV555" s="7"/>
      <c r="GW555" s="7"/>
      <c r="GX555" s="7"/>
      <c r="GY555" s="7"/>
    </row>
    <row r="556" spans="169:207" ht="13.8" hidden="1">
      <c r="FM556" s="7"/>
      <c r="FN556" s="7"/>
      <c r="FO556" s="7"/>
      <c r="FP556" s="7"/>
      <c r="FQ556" s="7"/>
      <c r="FR556" s="7"/>
      <c r="FS556" s="7"/>
      <c r="FT556" s="7"/>
      <c r="FU556" s="7"/>
      <c r="FV556" s="7"/>
      <c r="FW556" s="7"/>
      <c r="FX556" s="7"/>
      <c r="FY556" s="7"/>
      <c r="FZ556" s="7"/>
      <c r="GA556" s="7"/>
      <c r="GB556" s="7"/>
      <c r="GC556" s="7"/>
      <c r="GD556" s="7"/>
      <c r="GE556" s="7"/>
      <c r="GF556" s="7"/>
      <c r="GG556" s="7"/>
      <c r="GH556" s="7"/>
      <c r="GI556" s="7"/>
      <c r="GJ556" s="7"/>
      <c r="GK556" s="7"/>
      <c r="GL556" s="7"/>
      <c r="GM556" s="7"/>
      <c r="GN556" s="7"/>
      <c r="GO556" s="7"/>
      <c r="GP556" s="7"/>
      <c r="GQ556" s="7"/>
      <c r="GR556" s="7"/>
      <c r="GS556" s="7"/>
      <c r="GT556" s="7"/>
      <c r="GU556" s="7"/>
      <c r="GV556" s="7"/>
      <c r="GW556" s="7"/>
      <c r="GX556" s="7"/>
      <c r="GY556" s="7"/>
    </row>
    <row r="557" spans="169:207" ht="13.8" hidden="1">
      <c r="FM557" s="33"/>
      <c r="FN557" s="34"/>
      <c r="FO557" s="33"/>
      <c r="FP557" s="33"/>
      <c r="FQ557" s="33"/>
      <c r="FR557" s="33"/>
      <c r="FS557" s="33"/>
      <c r="FT557" s="33"/>
      <c r="FU557" s="33"/>
      <c r="FV557" s="33"/>
      <c r="FW557" s="33"/>
      <c r="FX557" s="33"/>
      <c r="FY557" s="33"/>
      <c r="FZ557" s="33"/>
      <c r="GA557" s="33"/>
      <c r="GB557" s="33"/>
      <c r="GC557" s="33"/>
      <c r="GD557" s="33"/>
      <c r="GE557" s="33"/>
      <c r="GF557" s="33"/>
      <c r="GG557" s="7"/>
      <c r="GH557" s="7"/>
      <c r="GI557" s="7"/>
      <c r="GJ557" s="7"/>
      <c r="GK557" s="7"/>
      <c r="GL557" s="7"/>
      <c r="GM557" s="7"/>
      <c r="GN557" s="7"/>
      <c r="GO557" s="7"/>
      <c r="GP557" s="7"/>
      <c r="GQ557" s="7"/>
      <c r="GR557" s="7"/>
      <c r="GS557" s="7"/>
      <c r="GT557" s="7"/>
      <c r="GU557" s="7"/>
      <c r="GV557" s="7"/>
      <c r="GW557" s="7"/>
      <c r="GX557" s="7"/>
      <c r="GY557" s="7"/>
    </row>
    <row r="558" spans="169:207" ht="13.8">
      <c r="FM558" s="33"/>
      <c r="FN558" s="34"/>
      <c r="FO558" s="33"/>
      <c r="FP558" s="33"/>
      <c r="FQ558" s="33"/>
      <c r="FR558" s="33"/>
      <c r="FS558" s="33"/>
      <c r="FT558" s="33"/>
      <c r="FU558" s="33"/>
      <c r="FV558" s="33"/>
      <c r="FW558" s="33"/>
      <c r="FX558" s="33"/>
      <c r="FY558" s="33"/>
      <c r="FZ558" s="33"/>
      <c r="GA558" s="33"/>
      <c r="GB558" s="33"/>
      <c r="GC558" s="33"/>
      <c r="GD558" s="33"/>
      <c r="GE558" s="33"/>
      <c r="GF558" s="33"/>
      <c r="GG558" s="7"/>
      <c r="GH558" s="7"/>
      <c r="GI558" s="7"/>
      <c r="GJ558" s="7"/>
      <c r="GK558" s="7"/>
      <c r="GL558" s="7"/>
      <c r="GM558" s="7"/>
      <c r="GN558" s="7"/>
      <c r="GO558" s="7"/>
      <c r="GP558" s="7"/>
      <c r="GQ558" s="7"/>
      <c r="GR558" s="7"/>
      <c r="GS558" s="7"/>
      <c r="GT558" s="7"/>
      <c r="GU558" s="7"/>
      <c r="GV558" s="7"/>
      <c r="GW558" s="7"/>
      <c r="GX558" s="7"/>
      <c r="GY558" s="7"/>
    </row>
    <row r="559" spans="169:207" ht="13.8" hidden="1">
      <c r="FM559" s="7"/>
      <c r="FN559" s="7"/>
      <c r="FO559" s="7"/>
      <c r="FP559" s="7"/>
      <c r="FQ559" s="7"/>
      <c r="FR559" s="7"/>
      <c r="FS559" s="7"/>
      <c r="FT559" s="7"/>
      <c r="FU559" s="7"/>
      <c r="FV559" s="7"/>
      <c r="FW559" s="7"/>
      <c r="FX559" s="7"/>
      <c r="FY559" s="7"/>
      <c r="FZ559" s="7"/>
      <c r="GA559" s="7"/>
      <c r="GB559" s="7"/>
      <c r="GC559" s="7"/>
      <c r="GD559" s="7"/>
      <c r="GE559" s="7"/>
      <c r="GF559" s="7"/>
      <c r="GG559" s="7"/>
      <c r="GH559" s="7"/>
      <c r="GI559" s="7"/>
      <c r="GJ559" s="7"/>
      <c r="GK559" s="7"/>
      <c r="GL559" s="7"/>
      <c r="GM559" s="7"/>
      <c r="GN559" s="7"/>
      <c r="GO559" s="7"/>
      <c r="GP559" s="7"/>
      <c r="GQ559" s="7"/>
      <c r="GR559" s="7"/>
      <c r="GS559" s="7"/>
      <c r="GT559" s="7"/>
      <c r="GU559" s="7"/>
      <c r="GV559" s="7"/>
      <c r="GW559" s="7"/>
      <c r="GX559" s="7"/>
      <c r="GY559" s="7"/>
    </row>
    <row r="560" spans="169:207" ht="13.8">
      <c r="FM560" s="33"/>
      <c r="FN560" s="34"/>
      <c r="FO560" s="33"/>
      <c r="FP560" s="33"/>
      <c r="FQ560" s="33"/>
      <c r="FR560" s="33"/>
      <c r="FS560" s="33"/>
      <c r="FT560" s="33"/>
      <c r="FU560" s="33"/>
      <c r="FV560" s="33"/>
      <c r="FW560" s="33"/>
      <c r="FX560" s="33"/>
      <c r="FY560" s="33"/>
      <c r="FZ560" s="33"/>
      <c r="GA560" s="33"/>
      <c r="GB560" s="33"/>
      <c r="GC560" s="33"/>
      <c r="GD560" s="33"/>
      <c r="GE560" s="33"/>
      <c r="GF560" s="33"/>
      <c r="GG560" s="7"/>
      <c r="GH560" s="7"/>
      <c r="GI560" s="7"/>
      <c r="GJ560" s="7"/>
      <c r="GK560" s="7"/>
      <c r="GL560" s="7"/>
      <c r="GM560" s="7"/>
      <c r="GN560" s="7"/>
      <c r="GO560" s="7"/>
      <c r="GP560" s="7"/>
      <c r="GQ560" s="7"/>
      <c r="GR560" s="7"/>
      <c r="GS560" s="7"/>
      <c r="GT560" s="7"/>
      <c r="GU560" s="7"/>
      <c r="GV560" s="7"/>
      <c r="GW560" s="7"/>
      <c r="GX560" s="7"/>
      <c r="GY560" s="7"/>
    </row>
    <row r="561" spans="169:207" ht="13.8" hidden="1">
      <c r="FM561" s="33"/>
      <c r="FN561" s="34"/>
      <c r="FO561" s="33"/>
      <c r="FP561" s="33"/>
      <c r="FQ561" s="33"/>
      <c r="FR561" s="33"/>
      <c r="FS561" s="33"/>
      <c r="FT561" s="33"/>
      <c r="FU561" s="33"/>
      <c r="FV561" s="33"/>
      <c r="FW561" s="33"/>
      <c r="FX561" s="33"/>
      <c r="FY561" s="33"/>
      <c r="FZ561" s="33"/>
      <c r="GA561" s="33"/>
      <c r="GB561" s="33"/>
      <c r="GC561" s="33"/>
      <c r="GD561" s="33"/>
      <c r="GE561" s="33"/>
      <c r="GF561" s="33"/>
      <c r="GG561" s="7"/>
      <c r="GH561" s="7"/>
      <c r="GI561" s="7"/>
      <c r="GJ561" s="7"/>
      <c r="GK561" s="7"/>
      <c r="GL561" s="7"/>
      <c r="GM561" s="7"/>
      <c r="GN561" s="7"/>
      <c r="GO561" s="7"/>
      <c r="GP561" s="7"/>
      <c r="GQ561" s="7"/>
      <c r="GR561" s="7"/>
      <c r="GS561" s="7"/>
      <c r="GT561" s="7"/>
      <c r="GU561" s="7"/>
      <c r="GV561" s="7"/>
      <c r="GW561" s="7"/>
      <c r="GX561" s="7"/>
      <c r="GY561" s="7"/>
    </row>
    <row r="562" spans="169:207" ht="13.8" hidden="1">
      <c r="FM562" s="33"/>
      <c r="FN562" s="34"/>
      <c r="FO562" s="33"/>
      <c r="FP562" s="33"/>
      <c r="FQ562" s="33"/>
      <c r="FR562" s="33"/>
      <c r="FS562" s="33"/>
      <c r="FT562" s="33"/>
      <c r="FU562" s="33"/>
      <c r="FV562" s="33"/>
      <c r="FW562" s="33"/>
      <c r="FX562" s="33"/>
      <c r="FY562" s="33"/>
      <c r="FZ562" s="33"/>
      <c r="GA562" s="33"/>
      <c r="GB562" s="33"/>
      <c r="GC562" s="33"/>
      <c r="GD562" s="33"/>
      <c r="GE562" s="33"/>
      <c r="GF562" s="33"/>
      <c r="GG562" s="7"/>
      <c r="GH562" s="7"/>
      <c r="GI562" s="7"/>
      <c r="GJ562" s="7"/>
      <c r="GK562" s="7"/>
      <c r="GL562" s="7"/>
      <c r="GM562" s="7"/>
      <c r="GN562" s="7"/>
      <c r="GO562" s="7"/>
      <c r="GP562" s="7"/>
      <c r="GQ562" s="7"/>
      <c r="GR562" s="7"/>
      <c r="GS562" s="7"/>
      <c r="GT562" s="7"/>
      <c r="GU562" s="7"/>
      <c r="GV562" s="7"/>
      <c r="GW562" s="7"/>
      <c r="GX562" s="7"/>
      <c r="GY562" s="7"/>
    </row>
    <row r="563" spans="169:207" ht="13.8">
      <c r="FM563" s="33"/>
      <c r="FN563" s="34"/>
      <c r="FO563" s="33"/>
      <c r="FP563" s="33"/>
      <c r="FQ563" s="33"/>
      <c r="FR563" s="33"/>
      <c r="FS563" s="33"/>
      <c r="FT563" s="33"/>
      <c r="FU563" s="33"/>
      <c r="FV563" s="33"/>
      <c r="FW563" s="33"/>
      <c r="FX563" s="33"/>
      <c r="FY563" s="33"/>
      <c r="FZ563" s="33"/>
      <c r="GA563" s="33"/>
      <c r="GB563" s="33"/>
      <c r="GC563" s="33"/>
      <c r="GD563" s="33"/>
      <c r="GE563" s="33"/>
      <c r="GF563" s="33"/>
      <c r="GG563" s="7"/>
      <c r="GH563" s="7"/>
      <c r="GI563" s="7"/>
      <c r="GJ563" s="7"/>
      <c r="GK563" s="7"/>
      <c r="GL563" s="7"/>
      <c r="GM563" s="7"/>
      <c r="GN563" s="7"/>
      <c r="GO563" s="7"/>
      <c r="GP563" s="7"/>
      <c r="GQ563" s="7"/>
      <c r="GR563" s="7"/>
      <c r="GS563" s="7"/>
      <c r="GT563" s="7"/>
      <c r="GU563" s="7"/>
      <c r="GV563" s="7"/>
      <c r="GW563" s="7"/>
      <c r="GX563" s="7"/>
      <c r="GY563" s="7"/>
    </row>
    <row r="564" spans="169:207" ht="13.8" hidden="1">
      <c r="FM564" s="7"/>
      <c r="FN564" s="7"/>
      <c r="FO564" s="7"/>
      <c r="FP564" s="7"/>
      <c r="FQ564" s="7"/>
      <c r="FR564" s="7"/>
      <c r="FS564" s="7"/>
      <c r="FT564" s="7"/>
      <c r="FU564" s="7"/>
      <c r="FV564" s="7"/>
      <c r="FW564" s="7"/>
      <c r="FX564" s="7"/>
      <c r="FY564" s="7"/>
      <c r="FZ564" s="7"/>
      <c r="GA564" s="7"/>
      <c r="GB564" s="7"/>
      <c r="GC564" s="7"/>
      <c r="GD564" s="7"/>
      <c r="GE564" s="7"/>
      <c r="GF564" s="7"/>
      <c r="GG564" s="7"/>
      <c r="GH564" s="7"/>
      <c r="GI564" s="7"/>
      <c r="GJ564" s="7"/>
      <c r="GK564" s="7"/>
      <c r="GL564" s="7"/>
      <c r="GM564" s="7"/>
      <c r="GN564" s="7"/>
      <c r="GO564" s="7"/>
      <c r="GP564" s="7"/>
      <c r="GQ564" s="7"/>
      <c r="GR564" s="7"/>
      <c r="GS564" s="7"/>
      <c r="GT564" s="7"/>
      <c r="GU564" s="7"/>
      <c r="GV564" s="7"/>
      <c r="GW564" s="7"/>
      <c r="GX564" s="7"/>
      <c r="GY564" s="7"/>
    </row>
    <row r="565" spans="169:207" ht="13.8" hidden="1">
      <c r="FM565" s="33"/>
      <c r="FN565" s="34"/>
      <c r="FO565" s="33"/>
      <c r="FP565" s="33"/>
      <c r="FQ565" s="33"/>
      <c r="FR565" s="33"/>
      <c r="FS565" s="33"/>
      <c r="FT565" s="33"/>
      <c r="FU565" s="33"/>
      <c r="FV565" s="33"/>
      <c r="FW565" s="33"/>
      <c r="FX565" s="33"/>
      <c r="FY565" s="33"/>
      <c r="FZ565" s="33"/>
      <c r="GA565" s="33"/>
      <c r="GB565" s="33"/>
      <c r="GC565" s="33"/>
      <c r="GD565" s="33"/>
      <c r="GE565" s="33"/>
      <c r="GF565" s="33"/>
      <c r="GG565" s="7"/>
      <c r="GH565" s="7"/>
      <c r="GI565" s="7"/>
      <c r="GJ565" s="7"/>
      <c r="GK565" s="7"/>
      <c r="GL565" s="7"/>
      <c r="GM565" s="7"/>
      <c r="GN565" s="7"/>
      <c r="GO565" s="7"/>
      <c r="GP565" s="7"/>
      <c r="GQ565" s="7"/>
      <c r="GR565" s="7"/>
      <c r="GS565" s="7"/>
      <c r="GT565" s="7"/>
      <c r="GU565" s="7"/>
      <c r="GV565" s="7"/>
      <c r="GW565" s="7"/>
      <c r="GX565" s="7"/>
      <c r="GY565" s="7"/>
    </row>
    <row r="566" spans="169:207" ht="13.8">
      <c r="FM566" s="33"/>
      <c r="FN566" s="34"/>
      <c r="FO566" s="33"/>
      <c r="FP566" s="33"/>
      <c r="FQ566" s="33"/>
      <c r="FR566" s="33"/>
      <c r="FS566" s="33"/>
      <c r="FT566" s="33"/>
      <c r="FU566" s="33"/>
      <c r="FV566" s="33"/>
      <c r="FW566" s="33"/>
      <c r="FX566" s="33"/>
      <c r="FY566" s="33"/>
      <c r="FZ566" s="33"/>
      <c r="GA566" s="33"/>
      <c r="GB566" s="33"/>
      <c r="GC566" s="33"/>
      <c r="GD566" s="33"/>
      <c r="GE566" s="33"/>
      <c r="GF566" s="33"/>
      <c r="GG566" s="7"/>
      <c r="GH566" s="7"/>
      <c r="GI566" s="7"/>
      <c r="GJ566" s="7"/>
      <c r="GK566" s="7"/>
      <c r="GL566" s="7"/>
      <c r="GM566" s="7"/>
      <c r="GN566" s="7"/>
      <c r="GO566" s="7"/>
      <c r="GP566" s="7"/>
      <c r="GQ566" s="7"/>
      <c r="GR566" s="7"/>
      <c r="GS566" s="7"/>
      <c r="GT566" s="7"/>
      <c r="GU566" s="7"/>
      <c r="GV566" s="7"/>
      <c r="GW566" s="7"/>
      <c r="GX566" s="7"/>
      <c r="GY566" s="7"/>
    </row>
    <row r="567" spans="169:207" ht="13.8" hidden="1">
      <c r="FM567" s="33"/>
      <c r="FN567" s="34"/>
      <c r="FO567" s="33"/>
      <c r="FP567" s="33"/>
      <c r="FQ567" s="33"/>
      <c r="FR567" s="33"/>
      <c r="FS567" s="33"/>
      <c r="FT567" s="33"/>
      <c r="FU567" s="33"/>
      <c r="FV567" s="33"/>
      <c r="FW567" s="33"/>
      <c r="FX567" s="33"/>
      <c r="FY567" s="33"/>
      <c r="FZ567" s="33"/>
      <c r="GA567" s="33"/>
      <c r="GB567" s="33"/>
      <c r="GC567" s="33"/>
      <c r="GD567" s="33"/>
      <c r="GE567" s="33"/>
      <c r="GF567" s="33"/>
      <c r="GG567" s="7"/>
      <c r="GH567" s="7"/>
      <c r="GI567" s="7"/>
      <c r="GJ567" s="7"/>
      <c r="GK567" s="7"/>
      <c r="GL567" s="7"/>
      <c r="GM567" s="7"/>
      <c r="GN567" s="7"/>
      <c r="GO567" s="7"/>
      <c r="GP567" s="7"/>
      <c r="GQ567" s="7"/>
      <c r="GR567" s="7"/>
      <c r="GS567" s="7"/>
      <c r="GT567" s="7"/>
      <c r="GU567" s="7"/>
      <c r="GV567" s="7"/>
      <c r="GW567" s="7"/>
      <c r="GX567" s="7"/>
      <c r="GY567" s="7"/>
    </row>
    <row r="568" spans="169:207" ht="13.8" hidden="1">
      <c r="FM568" s="33"/>
      <c r="FN568" s="34"/>
      <c r="FO568" s="33"/>
      <c r="FP568" s="33"/>
      <c r="FQ568" s="33"/>
      <c r="FR568" s="33"/>
      <c r="FS568" s="33"/>
      <c r="FT568" s="33"/>
      <c r="FU568" s="33"/>
      <c r="FV568" s="33"/>
      <c r="FW568" s="33"/>
      <c r="FX568" s="33"/>
      <c r="FY568" s="33"/>
      <c r="FZ568" s="33"/>
      <c r="GA568" s="33"/>
      <c r="GB568" s="33"/>
      <c r="GC568" s="33"/>
      <c r="GD568" s="33"/>
      <c r="GE568" s="33"/>
      <c r="GF568" s="33"/>
      <c r="GG568" s="7"/>
      <c r="GH568" s="7"/>
      <c r="GI568" s="7"/>
      <c r="GJ568" s="7"/>
      <c r="GK568" s="7"/>
      <c r="GL568" s="7"/>
      <c r="GM568" s="7"/>
      <c r="GN568" s="7"/>
      <c r="GO568" s="7"/>
      <c r="GP568" s="7"/>
      <c r="GQ568" s="7"/>
      <c r="GR568" s="7"/>
      <c r="GS568" s="7"/>
      <c r="GT568" s="7"/>
      <c r="GU568" s="7"/>
      <c r="GV568" s="7"/>
      <c r="GW568" s="7"/>
      <c r="GX568" s="7"/>
      <c r="GY568" s="7"/>
    </row>
    <row r="569" spans="169:207" ht="13.8">
      <c r="FM569" s="33"/>
      <c r="FN569" s="34"/>
      <c r="FO569" s="33"/>
      <c r="FP569" s="33"/>
      <c r="FQ569" s="33"/>
      <c r="FR569" s="33"/>
      <c r="FS569" s="33"/>
      <c r="FT569" s="33"/>
      <c r="FU569" s="33"/>
      <c r="FV569" s="33"/>
      <c r="FW569" s="33"/>
      <c r="FX569" s="33"/>
      <c r="FY569" s="33"/>
      <c r="FZ569" s="33"/>
      <c r="GA569" s="33"/>
      <c r="GB569" s="33"/>
      <c r="GC569" s="33"/>
      <c r="GD569" s="33"/>
      <c r="GE569" s="33"/>
      <c r="GF569" s="33"/>
      <c r="GG569" s="7"/>
      <c r="GH569" s="7"/>
      <c r="GI569" s="7"/>
      <c r="GJ569" s="7"/>
      <c r="GK569" s="7"/>
      <c r="GL569" s="7"/>
      <c r="GM569" s="7"/>
      <c r="GN569" s="7"/>
      <c r="GO569" s="7"/>
      <c r="GP569" s="7"/>
      <c r="GQ569" s="7"/>
      <c r="GR569" s="7"/>
      <c r="GS569" s="7"/>
      <c r="GT569" s="7"/>
      <c r="GU569" s="7"/>
      <c r="GV569" s="7"/>
      <c r="GW569" s="7"/>
      <c r="GX569" s="7"/>
      <c r="GY569" s="7"/>
    </row>
    <row r="570" spans="169:207" ht="13.8" hidden="1">
      <c r="FM570" s="7"/>
      <c r="FN570" s="7"/>
      <c r="FO570" s="7"/>
      <c r="FP570" s="7"/>
      <c r="FQ570" s="7"/>
      <c r="FR570" s="7"/>
      <c r="FS570" s="7"/>
      <c r="FT570" s="7"/>
      <c r="FU570" s="7"/>
      <c r="FV570" s="7"/>
      <c r="FW570" s="7"/>
      <c r="FX570" s="7"/>
      <c r="FY570" s="7"/>
      <c r="FZ570" s="7"/>
      <c r="GA570" s="7"/>
      <c r="GB570" s="7"/>
      <c r="GC570" s="7"/>
      <c r="GD570" s="7"/>
      <c r="GE570" s="7"/>
      <c r="GF570" s="7"/>
      <c r="GG570" s="7"/>
      <c r="GH570" s="7"/>
      <c r="GI570" s="7"/>
      <c r="GJ570" s="7"/>
      <c r="GK570" s="7"/>
      <c r="GL570" s="7"/>
      <c r="GM570" s="7"/>
      <c r="GN570" s="7"/>
      <c r="GO570" s="7"/>
      <c r="GP570" s="7"/>
      <c r="GQ570" s="7"/>
      <c r="GR570" s="7"/>
      <c r="GS570" s="7"/>
      <c r="GT570" s="7"/>
      <c r="GU570" s="7"/>
      <c r="GV570" s="7"/>
      <c r="GW570" s="7"/>
      <c r="GX570" s="7"/>
      <c r="GY570" s="7"/>
    </row>
    <row r="571" spans="169:207" ht="13.8" hidden="1">
      <c r="FM571" s="7"/>
      <c r="FN571" s="7"/>
      <c r="FO571" s="7"/>
      <c r="FP571" s="7"/>
      <c r="FQ571" s="7"/>
      <c r="FR571" s="7"/>
      <c r="FS571" s="7"/>
      <c r="FT571" s="7"/>
      <c r="FU571" s="7"/>
      <c r="FV571" s="7"/>
      <c r="FW571" s="7"/>
      <c r="FX571" s="7"/>
      <c r="FY571" s="7"/>
      <c r="FZ571" s="7"/>
      <c r="GA571" s="7"/>
      <c r="GB571" s="7"/>
      <c r="GC571" s="7"/>
      <c r="GD571" s="7"/>
      <c r="GE571" s="7"/>
      <c r="GF571" s="7"/>
      <c r="GG571" s="7"/>
      <c r="GH571" s="7"/>
      <c r="GI571" s="7"/>
      <c r="GJ571" s="7"/>
      <c r="GK571" s="7"/>
      <c r="GL571" s="7"/>
      <c r="GM571" s="7"/>
      <c r="GN571" s="7"/>
      <c r="GO571" s="7"/>
      <c r="GP571" s="7"/>
      <c r="GQ571" s="7"/>
      <c r="GR571" s="7"/>
      <c r="GS571" s="7"/>
      <c r="GT571" s="7"/>
      <c r="GU571" s="7"/>
      <c r="GV571" s="7"/>
      <c r="GW571" s="7"/>
      <c r="GX571" s="7"/>
      <c r="GY571" s="7"/>
    </row>
    <row r="572" spans="169:207" ht="13.8">
      <c r="FM572" s="7"/>
      <c r="FN572" s="7"/>
      <c r="FO572" s="7"/>
      <c r="FP572" s="7"/>
      <c r="FQ572" s="7"/>
      <c r="FR572" s="7"/>
      <c r="FS572" s="7"/>
      <c r="FT572" s="7"/>
      <c r="FU572" s="7"/>
      <c r="FV572" s="7"/>
      <c r="FW572" s="7"/>
      <c r="FX572" s="7"/>
      <c r="FY572" s="7"/>
      <c r="FZ572" s="7"/>
      <c r="GA572" s="7"/>
      <c r="GB572" s="7"/>
      <c r="GC572" s="7"/>
      <c r="GD572" s="7"/>
      <c r="GE572" s="7"/>
      <c r="GF572" s="7"/>
      <c r="GG572" s="7"/>
      <c r="GH572" s="7"/>
      <c r="GI572" s="7"/>
      <c r="GJ572" s="7"/>
      <c r="GK572" s="7"/>
      <c r="GL572" s="7"/>
      <c r="GM572" s="7"/>
      <c r="GN572" s="7"/>
      <c r="GO572" s="7"/>
      <c r="GP572" s="7"/>
      <c r="GQ572" s="7"/>
      <c r="GR572" s="7"/>
      <c r="GS572" s="7"/>
      <c r="GT572" s="7"/>
      <c r="GU572" s="7"/>
      <c r="GV572" s="7"/>
      <c r="GW572" s="7"/>
      <c r="GX572" s="7"/>
      <c r="GY572" s="7"/>
    </row>
    <row r="573" spans="169:207" ht="13.8" hidden="1">
      <c r="FM573" s="33"/>
      <c r="FN573" s="34"/>
      <c r="FO573" s="33"/>
      <c r="FP573" s="33"/>
      <c r="FQ573" s="33"/>
      <c r="FR573" s="33"/>
      <c r="FS573" s="33"/>
      <c r="FT573" s="33"/>
      <c r="FU573" s="33"/>
      <c r="FV573" s="33"/>
      <c r="FW573" s="33"/>
      <c r="FX573" s="33"/>
      <c r="FY573" s="33"/>
      <c r="FZ573" s="33"/>
      <c r="GA573" s="33"/>
      <c r="GB573" s="33"/>
      <c r="GC573" s="33"/>
      <c r="GD573" s="33"/>
      <c r="GE573" s="33"/>
      <c r="GF573" s="33"/>
      <c r="GG573" s="7"/>
      <c r="GH573" s="7"/>
      <c r="GI573" s="7"/>
      <c r="GJ573" s="7"/>
      <c r="GK573" s="7"/>
      <c r="GL573" s="7"/>
      <c r="GM573" s="7"/>
      <c r="GN573" s="7"/>
      <c r="GO573" s="7"/>
      <c r="GP573" s="7"/>
      <c r="GQ573" s="7"/>
      <c r="GR573" s="7"/>
      <c r="GS573" s="7"/>
      <c r="GT573" s="7"/>
      <c r="GU573" s="7"/>
      <c r="GV573" s="7"/>
      <c r="GW573" s="7"/>
      <c r="GX573" s="7"/>
      <c r="GY573" s="7"/>
    </row>
    <row r="574" spans="169:207" ht="13.8">
      <c r="FM574" s="7"/>
      <c r="FN574" s="7"/>
      <c r="FO574" s="7"/>
      <c r="FP574" s="7"/>
      <c r="FQ574" s="7"/>
      <c r="FR574" s="7"/>
      <c r="FS574" s="7"/>
      <c r="FT574" s="7"/>
      <c r="FU574" s="37"/>
      <c r="FV574" s="7"/>
      <c r="FW574" s="7"/>
      <c r="FX574" s="7"/>
      <c r="FY574" s="7"/>
      <c r="FZ574" s="7"/>
      <c r="GA574" s="7"/>
      <c r="GB574" s="7"/>
      <c r="GC574" s="7"/>
      <c r="GD574" s="7"/>
      <c r="GE574" s="7"/>
      <c r="GF574" s="7"/>
      <c r="GG574" s="7"/>
      <c r="GH574" s="7"/>
      <c r="GI574" s="7"/>
      <c r="GJ574" s="7"/>
      <c r="GK574" s="7"/>
      <c r="GL574" s="7"/>
      <c r="GM574" s="7"/>
      <c r="GN574" s="7"/>
      <c r="GO574" s="7"/>
      <c r="GP574" s="7"/>
      <c r="GQ574" s="7"/>
      <c r="GR574" s="7"/>
      <c r="GS574" s="7"/>
      <c r="GT574" s="7"/>
      <c r="GU574" s="7"/>
      <c r="GV574" s="7"/>
      <c r="GW574" s="7"/>
      <c r="GX574" s="7"/>
      <c r="GY574" s="7"/>
    </row>
    <row r="575" spans="169:207" ht="13.8" hidden="1">
      <c r="FM575" s="33"/>
      <c r="FN575" s="34"/>
      <c r="FO575" s="33"/>
      <c r="FP575" s="33"/>
      <c r="FQ575" s="33"/>
      <c r="FR575" s="33"/>
      <c r="FS575" s="33"/>
      <c r="FT575" s="33"/>
      <c r="FU575" s="33"/>
      <c r="FV575" s="33"/>
      <c r="FW575" s="33"/>
      <c r="FX575" s="33"/>
      <c r="FY575" s="33"/>
      <c r="FZ575" s="33"/>
      <c r="GA575" s="33"/>
      <c r="GB575" s="33"/>
      <c r="GC575" s="33"/>
      <c r="GD575" s="33"/>
      <c r="GE575" s="33"/>
      <c r="GF575" s="33"/>
      <c r="GG575" s="7"/>
      <c r="GH575" s="7"/>
      <c r="GI575" s="7"/>
      <c r="GJ575" s="7"/>
      <c r="GK575" s="7"/>
      <c r="GL575" s="7"/>
      <c r="GM575" s="7"/>
      <c r="GN575" s="7"/>
      <c r="GO575" s="7"/>
      <c r="GP575" s="7"/>
      <c r="GQ575" s="7"/>
      <c r="GR575" s="7"/>
      <c r="GS575" s="7"/>
      <c r="GT575" s="7"/>
      <c r="GU575" s="7"/>
      <c r="GV575" s="7"/>
      <c r="GW575" s="7"/>
      <c r="GX575" s="7"/>
      <c r="GY575" s="7"/>
    </row>
    <row r="576" spans="169:207" ht="13.8" hidden="1">
      <c r="FM576" s="33"/>
      <c r="FN576" s="34"/>
      <c r="FO576" s="33"/>
      <c r="FP576" s="33"/>
      <c r="FQ576" s="33"/>
      <c r="FR576" s="33"/>
      <c r="FS576" s="33"/>
      <c r="FT576" s="33"/>
      <c r="FU576" s="33"/>
      <c r="FV576" s="33"/>
      <c r="FW576" s="33"/>
      <c r="FX576" s="33"/>
      <c r="FY576" s="33"/>
      <c r="FZ576" s="33"/>
      <c r="GA576" s="33"/>
      <c r="GB576" s="33"/>
      <c r="GC576" s="33"/>
      <c r="GD576" s="33"/>
      <c r="GE576" s="33"/>
      <c r="GF576" s="33"/>
      <c r="GG576" s="7"/>
      <c r="GH576" s="7"/>
      <c r="GI576" s="7"/>
      <c r="GJ576" s="7"/>
      <c r="GK576" s="7"/>
      <c r="GL576" s="7"/>
      <c r="GM576" s="7"/>
      <c r="GN576" s="7"/>
      <c r="GO576" s="7"/>
      <c r="GP576" s="7"/>
      <c r="GQ576" s="7"/>
      <c r="GR576" s="7"/>
      <c r="GS576" s="7"/>
      <c r="GT576" s="7"/>
      <c r="GU576" s="7"/>
      <c r="GV576" s="7"/>
      <c r="GW576" s="7"/>
      <c r="GX576" s="7"/>
      <c r="GY576" s="7"/>
    </row>
    <row r="577" spans="169:207" ht="13.8">
      <c r="FM577" s="33"/>
      <c r="FN577" s="34"/>
      <c r="FO577" s="33"/>
      <c r="FP577" s="33"/>
      <c r="FQ577" s="33"/>
      <c r="FR577" s="33"/>
      <c r="FS577" s="33"/>
      <c r="FT577" s="33"/>
      <c r="FU577" s="33"/>
      <c r="FV577" s="33"/>
      <c r="FW577" s="33"/>
      <c r="FX577" s="33"/>
      <c r="FY577" s="33"/>
      <c r="FZ577" s="33"/>
      <c r="GA577" s="33"/>
      <c r="GB577" s="33"/>
      <c r="GC577" s="33"/>
      <c r="GD577" s="33"/>
      <c r="GE577" s="33"/>
      <c r="GF577" s="33"/>
      <c r="GG577" s="7"/>
      <c r="GH577" s="7"/>
      <c r="GI577" s="7"/>
      <c r="GJ577" s="7"/>
      <c r="GK577" s="7"/>
      <c r="GL577" s="7"/>
      <c r="GM577" s="7"/>
      <c r="GN577" s="7"/>
      <c r="GO577" s="7"/>
      <c r="GP577" s="7"/>
      <c r="GQ577" s="7"/>
      <c r="GR577" s="7"/>
      <c r="GS577" s="7"/>
      <c r="GT577" s="7"/>
      <c r="GU577" s="7"/>
      <c r="GV577" s="7"/>
      <c r="GW577" s="7"/>
      <c r="GX577" s="7"/>
      <c r="GY577" s="7"/>
    </row>
    <row r="578" spans="169:207" ht="13.8" hidden="1">
      <c r="FM578" s="7"/>
      <c r="FN578" s="7"/>
      <c r="FO578" s="7"/>
      <c r="FP578" s="7"/>
      <c r="FQ578" s="7"/>
      <c r="FR578" s="7"/>
      <c r="FS578" s="7"/>
      <c r="FT578" s="7"/>
      <c r="FU578" s="7"/>
      <c r="FV578" s="7"/>
      <c r="FW578" s="7"/>
      <c r="FX578" s="7"/>
      <c r="FY578" s="7"/>
      <c r="FZ578" s="7"/>
      <c r="GA578" s="7"/>
      <c r="GB578" s="7"/>
      <c r="GC578" s="7"/>
      <c r="GD578" s="7"/>
      <c r="GE578" s="7"/>
      <c r="GF578" s="7"/>
      <c r="GG578" s="7"/>
      <c r="GH578" s="7"/>
      <c r="GI578" s="7"/>
      <c r="GJ578" s="7"/>
      <c r="GK578" s="7"/>
      <c r="GL578" s="7"/>
      <c r="GM578" s="7"/>
      <c r="GN578" s="7"/>
      <c r="GO578" s="7"/>
      <c r="GP578" s="7"/>
      <c r="GQ578" s="7"/>
      <c r="GR578" s="7"/>
      <c r="GS578" s="7"/>
      <c r="GT578" s="7"/>
      <c r="GU578" s="7"/>
      <c r="GV578" s="7"/>
      <c r="GW578" s="7"/>
      <c r="GX578" s="7"/>
      <c r="GY578" s="7"/>
    </row>
    <row r="579" spans="169:207" ht="13.8" hidden="1">
      <c r="FM579" s="33"/>
      <c r="FN579" s="34"/>
      <c r="FO579" s="33"/>
      <c r="FP579" s="33"/>
      <c r="FQ579" s="33"/>
      <c r="FR579" s="33"/>
      <c r="FS579" s="33"/>
      <c r="FT579" s="33"/>
      <c r="FU579" s="33"/>
      <c r="FV579" s="33"/>
      <c r="FW579" s="33"/>
      <c r="FX579" s="33"/>
      <c r="FY579" s="33"/>
      <c r="FZ579" s="33"/>
      <c r="GA579" s="33"/>
      <c r="GB579" s="33"/>
      <c r="GC579" s="33"/>
      <c r="GD579" s="33"/>
      <c r="GE579" s="33"/>
      <c r="GF579" s="33"/>
      <c r="GG579" s="7"/>
      <c r="GH579" s="7"/>
      <c r="GI579" s="7"/>
      <c r="GJ579" s="7"/>
      <c r="GK579" s="7"/>
      <c r="GL579" s="7"/>
      <c r="GM579" s="7"/>
      <c r="GN579" s="7"/>
      <c r="GO579" s="7"/>
      <c r="GP579" s="7"/>
      <c r="GQ579" s="7"/>
      <c r="GR579" s="7"/>
      <c r="GS579" s="7"/>
      <c r="GT579" s="7"/>
      <c r="GU579" s="7"/>
      <c r="GV579" s="7"/>
      <c r="GW579" s="7"/>
      <c r="GX579" s="7"/>
      <c r="GY579" s="7"/>
    </row>
    <row r="580" spans="169:207" ht="13.8" hidden="1">
      <c r="FM580" s="33"/>
      <c r="FN580" s="34"/>
      <c r="FO580" s="33"/>
      <c r="FP580" s="33"/>
      <c r="FQ580" s="33"/>
      <c r="FR580" s="33"/>
      <c r="FS580" s="33"/>
      <c r="FT580" s="33"/>
      <c r="FU580" s="33"/>
      <c r="FV580" s="33"/>
      <c r="FW580" s="33"/>
      <c r="FX580" s="33"/>
      <c r="FY580" s="33"/>
      <c r="FZ580" s="33"/>
      <c r="GA580" s="33"/>
      <c r="GB580" s="33"/>
      <c r="GC580" s="33"/>
      <c r="GD580" s="33"/>
      <c r="GE580" s="33"/>
      <c r="GF580" s="33"/>
      <c r="GG580" s="7"/>
      <c r="GH580" s="7"/>
      <c r="GI580" s="7"/>
      <c r="GJ580" s="7"/>
      <c r="GK580" s="7"/>
      <c r="GL580" s="7"/>
      <c r="GM580" s="7"/>
      <c r="GN580" s="7"/>
      <c r="GO580" s="7"/>
      <c r="GP580" s="7"/>
      <c r="GQ580" s="7"/>
      <c r="GR580" s="7"/>
      <c r="GS580" s="7"/>
      <c r="GT580" s="7"/>
      <c r="GU580" s="7"/>
      <c r="GV580" s="7"/>
      <c r="GW580" s="7"/>
      <c r="GX580" s="7"/>
      <c r="GY580" s="7"/>
    </row>
    <row r="581" spans="169:207" ht="13.8" hidden="1">
      <c r="FM581" s="33"/>
      <c r="FN581" s="34"/>
      <c r="FO581" s="33"/>
      <c r="FP581" s="33"/>
      <c r="FQ581" s="33"/>
      <c r="FR581" s="33"/>
      <c r="FS581" s="33"/>
      <c r="FT581" s="33"/>
      <c r="FU581" s="33"/>
      <c r="FV581" s="33"/>
      <c r="FW581" s="33"/>
      <c r="FX581" s="33"/>
      <c r="FY581" s="33"/>
      <c r="FZ581" s="33"/>
      <c r="GA581" s="33"/>
      <c r="GB581" s="33"/>
      <c r="GC581" s="33"/>
      <c r="GD581" s="33"/>
      <c r="GE581" s="33"/>
      <c r="GF581" s="33"/>
      <c r="GG581" s="7"/>
      <c r="GH581" s="7"/>
      <c r="GI581" s="7"/>
      <c r="GJ581" s="7"/>
      <c r="GK581" s="7"/>
      <c r="GL581" s="7"/>
      <c r="GM581" s="7"/>
      <c r="GN581" s="7"/>
      <c r="GO581" s="7"/>
      <c r="GP581" s="7"/>
      <c r="GQ581" s="7"/>
      <c r="GR581" s="7"/>
      <c r="GS581" s="7"/>
      <c r="GT581" s="7"/>
      <c r="GU581" s="7"/>
      <c r="GV581" s="7"/>
      <c r="GW581" s="7"/>
      <c r="GX581" s="7"/>
      <c r="GY581" s="7"/>
    </row>
    <row r="582" spans="169:207" ht="13.8" hidden="1">
      <c r="FM582" s="33"/>
      <c r="FN582" s="34"/>
      <c r="FO582" s="33"/>
      <c r="FP582" s="33"/>
      <c r="FQ582" s="33"/>
      <c r="FR582" s="33"/>
      <c r="FS582" s="33"/>
      <c r="FT582" s="33"/>
      <c r="FU582" s="33"/>
      <c r="FV582" s="33"/>
      <c r="FW582" s="33"/>
      <c r="FX582" s="33"/>
      <c r="FY582" s="33"/>
      <c r="FZ582" s="33"/>
      <c r="GA582" s="33"/>
      <c r="GB582" s="33"/>
      <c r="GC582" s="33"/>
      <c r="GD582" s="33"/>
      <c r="GE582" s="33"/>
      <c r="GF582" s="33"/>
      <c r="GG582" s="7"/>
      <c r="GH582" s="7"/>
      <c r="GI582" s="7"/>
      <c r="GJ582" s="7"/>
      <c r="GK582" s="7"/>
      <c r="GL582" s="7"/>
      <c r="GM582" s="7"/>
      <c r="GN582" s="7"/>
      <c r="GO582" s="7"/>
      <c r="GP582" s="7"/>
      <c r="GQ582" s="7"/>
      <c r="GR582" s="7"/>
      <c r="GS582" s="7"/>
      <c r="GT582" s="7"/>
      <c r="GU582" s="7"/>
      <c r="GV582" s="7"/>
      <c r="GW582" s="7"/>
      <c r="GX582" s="7"/>
      <c r="GY582" s="7"/>
    </row>
    <row r="583" spans="169:207" ht="13.8" hidden="1">
      <c r="FM583" s="33"/>
      <c r="FN583" s="34"/>
      <c r="FO583" s="33"/>
      <c r="FP583" s="33"/>
      <c r="FQ583" s="33"/>
      <c r="FR583" s="33"/>
      <c r="FS583" s="33"/>
      <c r="FT583" s="33"/>
      <c r="FU583" s="33"/>
      <c r="FV583" s="33"/>
      <c r="FW583" s="33"/>
      <c r="FX583" s="33"/>
      <c r="FY583" s="33"/>
      <c r="FZ583" s="33"/>
      <c r="GA583" s="33"/>
      <c r="GB583" s="33"/>
      <c r="GC583" s="33"/>
      <c r="GD583" s="33"/>
      <c r="GE583" s="33"/>
      <c r="GF583" s="33"/>
      <c r="GG583" s="7"/>
      <c r="GH583" s="7"/>
      <c r="GI583" s="7"/>
      <c r="GJ583" s="7"/>
      <c r="GK583" s="7"/>
      <c r="GL583" s="7"/>
      <c r="GM583" s="7"/>
      <c r="GN583" s="7"/>
      <c r="GO583" s="7"/>
      <c r="GP583" s="7"/>
      <c r="GQ583" s="7"/>
      <c r="GR583" s="7"/>
      <c r="GS583" s="7"/>
      <c r="GT583" s="7"/>
      <c r="GU583" s="7"/>
      <c r="GV583" s="7"/>
      <c r="GW583" s="7"/>
      <c r="GX583" s="7"/>
      <c r="GY583" s="7"/>
    </row>
    <row r="584" spans="169:207" ht="13.8" hidden="1">
      <c r="FM584" s="33"/>
      <c r="FN584" s="34"/>
      <c r="FO584" s="33"/>
      <c r="FP584" s="33"/>
      <c r="FQ584" s="33"/>
      <c r="FR584" s="33"/>
      <c r="FS584" s="33"/>
      <c r="FT584" s="33"/>
      <c r="FU584" s="33"/>
      <c r="FV584" s="33"/>
      <c r="FW584" s="33"/>
      <c r="FX584" s="33"/>
      <c r="FY584" s="33"/>
      <c r="FZ584" s="33"/>
      <c r="GA584" s="33"/>
      <c r="GB584" s="33"/>
      <c r="GC584" s="33"/>
      <c r="GD584" s="33"/>
      <c r="GE584" s="33"/>
      <c r="GF584" s="33"/>
      <c r="GG584" s="7"/>
      <c r="GH584" s="7"/>
      <c r="GI584" s="7"/>
      <c r="GJ584" s="7"/>
      <c r="GK584" s="7"/>
      <c r="GL584" s="7"/>
      <c r="GM584" s="7"/>
      <c r="GN584" s="7"/>
      <c r="GO584" s="7"/>
      <c r="GP584" s="7"/>
      <c r="GQ584" s="7"/>
      <c r="GR584" s="7"/>
      <c r="GS584" s="7"/>
      <c r="GT584" s="7"/>
      <c r="GU584" s="7"/>
      <c r="GV584" s="7"/>
      <c r="GW584" s="7"/>
      <c r="GX584" s="7"/>
      <c r="GY584" s="7"/>
    </row>
    <row r="585" spans="169:207" ht="13.8" hidden="1">
      <c r="FM585" s="33"/>
      <c r="FN585" s="34"/>
      <c r="FO585" s="33"/>
      <c r="FP585" s="33"/>
      <c r="FQ585" s="33"/>
      <c r="FR585" s="33"/>
      <c r="FS585" s="33"/>
      <c r="FT585" s="33"/>
      <c r="FU585" s="33"/>
      <c r="FV585" s="33"/>
      <c r="FW585" s="33"/>
      <c r="FX585" s="33"/>
      <c r="FY585" s="33"/>
      <c r="FZ585" s="33"/>
      <c r="GA585" s="33"/>
      <c r="GB585" s="33"/>
      <c r="GC585" s="33"/>
      <c r="GD585" s="33"/>
      <c r="GE585" s="33"/>
      <c r="GF585" s="33"/>
      <c r="GG585" s="7"/>
      <c r="GH585" s="7"/>
      <c r="GI585" s="7"/>
      <c r="GJ585" s="7"/>
      <c r="GK585" s="7"/>
      <c r="GL585" s="7"/>
      <c r="GM585" s="7"/>
      <c r="GN585" s="7"/>
      <c r="GO585" s="7"/>
      <c r="GP585" s="7"/>
      <c r="GQ585" s="7"/>
      <c r="GR585" s="7"/>
      <c r="GS585" s="7"/>
      <c r="GT585" s="7"/>
      <c r="GU585" s="7"/>
      <c r="GV585" s="7"/>
      <c r="GW585" s="7"/>
      <c r="GX585" s="7"/>
      <c r="GY585" s="7"/>
    </row>
    <row r="586" spans="169:207" ht="13.8" hidden="1">
      <c r="FM586" s="33"/>
      <c r="FN586" s="34"/>
      <c r="FO586" s="33"/>
      <c r="FP586" s="33"/>
      <c r="FQ586" s="33"/>
      <c r="FR586" s="33"/>
      <c r="FS586" s="33"/>
      <c r="FT586" s="33"/>
      <c r="FU586" s="33"/>
      <c r="FV586" s="33"/>
      <c r="FW586" s="33"/>
      <c r="FX586" s="33"/>
      <c r="FY586" s="33"/>
      <c r="FZ586" s="33"/>
      <c r="GA586" s="33"/>
      <c r="GB586" s="33"/>
      <c r="GC586" s="33"/>
      <c r="GD586" s="33"/>
      <c r="GE586" s="33"/>
      <c r="GF586" s="33"/>
      <c r="GG586" s="7"/>
      <c r="GH586" s="7"/>
      <c r="GI586" s="7"/>
      <c r="GJ586" s="7"/>
      <c r="GK586" s="7"/>
      <c r="GL586" s="7"/>
      <c r="GM586" s="7"/>
      <c r="GN586" s="7"/>
      <c r="GO586" s="7"/>
      <c r="GP586" s="7"/>
      <c r="GQ586" s="7"/>
      <c r="GR586" s="7"/>
      <c r="GS586" s="7"/>
      <c r="GT586" s="7"/>
      <c r="GU586" s="7"/>
      <c r="GV586" s="7"/>
      <c r="GW586" s="7"/>
      <c r="GX586" s="7"/>
      <c r="GY586" s="7"/>
    </row>
    <row r="587" spans="169:207" ht="13.8" hidden="1">
      <c r="FM587" s="33"/>
      <c r="FN587" s="34"/>
      <c r="FO587" s="33"/>
      <c r="FP587" s="33"/>
      <c r="FQ587" s="33"/>
      <c r="FR587" s="33"/>
      <c r="FS587" s="33"/>
      <c r="FT587" s="33"/>
      <c r="FU587" s="33"/>
      <c r="FV587" s="33"/>
      <c r="FW587" s="33"/>
      <c r="FX587" s="33"/>
      <c r="FY587" s="33"/>
      <c r="FZ587" s="33"/>
      <c r="GA587" s="33"/>
      <c r="GB587" s="33"/>
      <c r="GC587" s="33"/>
      <c r="GD587" s="33"/>
      <c r="GE587" s="33"/>
      <c r="GF587" s="33"/>
      <c r="GG587" s="7"/>
      <c r="GH587" s="7"/>
      <c r="GI587" s="7"/>
      <c r="GJ587" s="7"/>
      <c r="GK587" s="7"/>
      <c r="GL587" s="7"/>
      <c r="GM587" s="7"/>
      <c r="GN587" s="7"/>
      <c r="GO587" s="7"/>
      <c r="GP587" s="7"/>
      <c r="GQ587" s="7"/>
      <c r="GR587" s="7"/>
      <c r="GS587" s="7"/>
      <c r="GT587" s="7"/>
      <c r="GU587" s="7"/>
      <c r="GV587" s="7"/>
      <c r="GW587" s="7"/>
      <c r="GX587" s="7"/>
      <c r="GY587" s="7"/>
    </row>
    <row r="588" spans="169:207" ht="13.8" hidden="1">
      <c r="FM588" s="33"/>
      <c r="FN588" s="34"/>
      <c r="FO588" s="33"/>
      <c r="FP588" s="33"/>
      <c r="FQ588" s="33"/>
      <c r="FR588" s="33"/>
      <c r="FS588" s="33"/>
      <c r="FT588" s="33"/>
      <c r="FU588" s="33"/>
      <c r="FV588" s="33"/>
      <c r="FW588" s="33"/>
      <c r="FX588" s="33"/>
      <c r="FY588" s="33"/>
      <c r="FZ588" s="33"/>
      <c r="GA588" s="33"/>
      <c r="GB588" s="33"/>
      <c r="GC588" s="33"/>
      <c r="GD588" s="33"/>
      <c r="GE588" s="33"/>
      <c r="GF588" s="33"/>
      <c r="GG588" s="7"/>
      <c r="GH588" s="7"/>
      <c r="GI588" s="7"/>
      <c r="GJ588" s="7"/>
      <c r="GK588" s="7"/>
      <c r="GL588" s="7"/>
      <c r="GM588" s="7"/>
      <c r="GN588" s="7"/>
      <c r="GO588" s="7"/>
      <c r="GP588" s="7"/>
      <c r="GQ588" s="7"/>
      <c r="GR588" s="7"/>
      <c r="GS588" s="7"/>
      <c r="GT588" s="7"/>
      <c r="GU588" s="7"/>
      <c r="GV588" s="7"/>
      <c r="GW588" s="7"/>
      <c r="GX588" s="7"/>
      <c r="GY588" s="7"/>
    </row>
    <row r="589" spans="169:207" ht="13.8" hidden="1">
      <c r="FM589" s="33"/>
      <c r="FN589" s="34"/>
      <c r="FO589" s="33"/>
      <c r="FP589" s="33"/>
      <c r="FQ589" s="33"/>
      <c r="FR589" s="33"/>
      <c r="FS589" s="33"/>
      <c r="FT589" s="33"/>
      <c r="FU589" s="33"/>
      <c r="FV589" s="33"/>
      <c r="FW589" s="33"/>
      <c r="FX589" s="33"/>
      <c r="FY589" s="33"/>
      <c r="FZ589" s="33"/>
      <c r="GA589" s="33"/>
      <c r="GB589" s="33"/>
      <c r="GC589" s="33"/>
      <c r="GD589" s="33"/>
      <c r="GE589" s="33"/>
      <c r="GF589" s="33"/>
      <c r="GG589" s="7"/>
      <c r="GH589" s="7"/>
      <c r="GI589" s="7"/>
      <c r="GJ589" s="7"/>
      <c r="GK589" s="7"/>
      <c r="GL589" s="7"/>
      <c r="GM589" s="7"/>
      <c r="GN589" s="7"/>
      <c r="GO589" s="7"/>
      <c r="GP589" s="7"/>
      <c r="GQ589" s="7"/>
      <c r="GR589" s="7"/>
      <c r="GS589" s="7"/>
      <c r="GT589" s="7"/>
      <c r="GU589" s="7"/>
      <c r="GV589" s="7"/>
      <c r="GW589" s="7"/>
      <c r="GX589" s="7"/>
      <c r="GY589" s="7"/>
    </row>
    <row r="590" spans="169:207" ht="13.8" hidden="1">
      <c r="FM590" s="33"/>
      <c r="FN590" s="34"/>
      <c r="FO590" s="33"/>
      <c r="FP590" s="33"/>
      <c r="FQ590" s="33"/>
      <c r="FR590" s="33"/>
      <c r="FS590" s="33"/>
      <c r="FT590" s="33"/>
      <c r="FU590" s="33"/>
      <c r="FV590" s="33"/>
      <c r="FW590" s="33"/>
      <c r="FX590" s="33"/>
      <c r="FY590" s="33"/>
      <c r="FZ590" s="33"/>
      <c r="GA590" s="33"/>
      <c r="GB590" s="33"/>
      <c r="GC590" s="33"/>
      <c r="GD590" s="33"/>
      <c r="GE590" s="33"/>
      <c r="GF590" s="33"/>
      <c r="GG590" s="7"/>
      <c r="GH590" s="7"/>
      <c r="GI590" s="7"/>
      <c r="GJ590" s="7"/>
      <c r="GK590" s="7"/>
      <c r="GL590" s="7"/>
      <c r="GM590" s="7"/>
      <c r="GN590" s="7"/>
      <c r="GO590" s="7"/>
      <c r="GP590" s="7"/>
      <c r="GQ590" s="7"/>
      <c r="GR590" s="7"/>
      <c r="GS590" s="7"/>
      <c r="GT590" s="7"/>
      <c r="GU590" s="7"/>
      <c r="GV590" s="7"/>
      <c r="GW590" s="7"/>
      <c r="GX590" s="7"/>
      <c r="GY590" s="7"/>
    </row>
    <row r="591" spans="169:207" ht="13.8">
      <c r="FM591" s="33"/>
      <c r="FN591" s="34"/>
      <c r="FO591" s="33"/>
      <c r="FP591" s="33"/>
      <c r="FQ591" s="33"/>
      <c r="FR591" s="33"/>
      <c r="FS591" s="33"/>
      <c r="FT591" s="33"/>
      <c r="FU591" s="33"/>
      <c r="FV591" s="33"/>
      <c r="FW591" s="33"/>
      <c r="FX591" s="33"/>
      <c r="FY591" s="33"/>
      <c r="FZ591" s="33"/>
      <c r="GA591" s="33"/>
      <c r="GB591" s="33"/>
      <c r="GC591" s="33"/>
      <c r="GD591" s="33"/>
      <c r="GE591" s="33"/>
      <c r="GF591" s="33"/>
      <c r="GG591" s="7"/>
      <c r="GH591" s="7"/>
      <c r="GI591" s="7"/>
      <c r="GJ591" s="7"/>
      <c r="GK591" s="7"/>
      <c r="GL591" s="7"/>
      <c r="GM591" s="7"/>
      <c r="GN591" s="7"/>
      <c r="GO591" s="7"/>
      <c r="GP591" s="7"/>
      <c r="GQ591" s="7"/>
      <c r="GR591" s="7"/>
      <c r="GS591" s="7"/>
      <c r="GT591" s="7"/>
      <c r="GU591" s="7"/>
      <c r="GV591" s="7"/>
      <c r="GW591" s="7"/>
      <c r="GX591" s="7"/>
      <c r="GY591" s="7"/>
    </row>
    <row r="592" spans="169:207" ht="13.8" hidden="1">
      <c r="FM592" s="7"/>
      <c r="FN592" s="7"/>
      <c r="FO592" s="7"/>
      <c r="FP592" s="7"/>
      <c r="FQ592" s="7"/>
      <c r="FR592" s="7"/>
      <c r="FS592" s="7"/>
      <c r="FT592" s="7"/>
      <c r="FU592" s="7"/>
      <c r="FV592" s="7"/>
      <c r="FW592" s="7"/>
      <c r="FX592" s="7"/>
      <c r="FY592" s="7"/>
      <c r="FZ592" s="7"/>
      <c r="GA592" s="7"/>
      <c r="GB592" s="7"/>
      <c r="GC592" s="7"/>
      <c r="GD592" s="7"/>
      <c r="GE592" s="7"/>
      <c r="GF592" s="7"/>
      <c r="GG592" s="7"/>
      <c r="GH592" s="7"/>
      <c r="GI592" s="7"/>
      <c r="GJ592" s="7"/>
      <c r="GK592" s="7"/>
      <c r="GL592" s="7"/>
      <c r="GM592" s="7"/>
      <c r="GN592" s="7"/>
      <c r="GO592" s="7"/>
      <c r="GP592" s="7"/>
      <c r="GQ592" s="7"/>
      <c r="GR592" s="7"/>
      <c r="GS592" s="7"/>
      <c r="GT592" s="7"/>
      <c r="GU592" s="7"/>
      <c r="GV592" s="7"/>
      <c r="GW592" s="7"/>
      <c r="GX592" s="7"/>
      <c r="GY592" s="7"/>
    </row>
    <row r="593" spans="169:207" ht="13.8">
      <c r="FM593" s="33"/>
      <c r="FN593" s="34"/>
      <c r="FO593" s="33"/>
      <c r="FP593" s="33"/>
      <c r="FQ593" s="33"/>
      <c r="FR593" s="33"/>
      <c r="FS593" s="33"/>
      <c r="FT593" s="33"/>
      <c r="FU593" s="33"/>
      <c r="FV593" s="33"/>
      <c r="FW593" s="33"/>
      <c r="FX593" s="33"/>
      <c r="FY593" s="33"/>
      <c r="FZ593" s="33"/>
      <c r="GA593" s="33"/>
      <c r="GB593" s="33"/>
      <c r="GC593" s="33"/>
      <c r="GD593" s="33"/>
      <c r="GE593" s="33"/>
      <c r="GF593" s="33"/>
      <c r="GG593" s="7"/>
      <c r="GH593" s="7"/>
      <c r="GI593" s="7"/>
      <c r="GJ593" s="7"/>
      <c r="GK593" s="7"/>
      <c r="GL593" s="7"/>
      <c r="GM593" s="7"/>
      <c r="GN593" s="7"/>
      <c r="GO593" s="7"/>
      <c r="GP593" s="7"/>
      <c r="GQ593" s="7"/>
      <c r="GR593" s="7"/>
      <c r="GS593" s="7"/>
      <c r="GT593" s="7"/>
      <c r="GU593" s="7"/>
      <c r="GV593" s="7"/>
      <c r="GW593" s="7"/>
      <c r="GX593" s="7"/>
      <c r="GY593" s="7"/>
    </row>
    <row r="594" spans="169:207" ht="13.8" hidden="1">
      <c r="FM594" s="33"/>
      <c r="FN594" s="34"/>
      <c r="FO594" s="33"/>
      <c r="FP594" s="33"/>
      <c r="FQ594" s="33"/>
      <c r="FR594" s="33"/>
      <c r="FS594" s="33"/>
      <c r="FT594" s="33"/>
      <c r="FU594" s="33"/>
      <c r="FV594" s="33"/>
      <c r="FW594" s="33"/>
      <c r="FX594" s="33"/>
      <c r="FY594" s="33"/>
      <c r="FZ594" s="33"/>
      <c r="GA594" s="33"/>
      <c r="GB594" s="33"/>
      <c r="GC594" s="33"/>
      <c r="GD594" s="33"/>
      <c r="GE594" s="33"/>
      <c r="GF594" s="33"/>
      <c r="GG594" s="7"/>
      <c r="GH594" s="7"/>
      <c r="GI594" s="7"/>
      <c r="GJ594" s="7"/>
      <c r="GK594" s="7"/>
      <c r="GL594" s="7"/>
      <c r="GM594" s="7"/>
      <c r="GN594" s="7"/>
      <c r="GO594" s="7"/>
      <c r="GP594" s="7"/>
      <c r="GQ594" s="7"/>
      <c r="GR594" s="7"/>
      <c r="GS594" s="7"/>
      <c r="GT594" s="7"/>
      <c r="GU594" s="7"/>
      <c r="GV594" s="7"/>
      <c r="GW594" s="7"/>
      <c r="GX594" s="7"/>
      <c r="GY594" s="7"/>
    </row>
    <row r="595" spans="169:207" ht="13.8" hidden="1">
      <c r="FM595" s="33"/>
      <c r="FN595" s="34"/>
      <c r="FO595" s="33"/>
      <c r="FP595" s="33"/>
      <c r="FQ595" s="33"/>
      <c r="FR595" s="33"/>
      <c r="FS595" s="33"/>
      <c r="FT595" s="33"/>
      <c r="FU595" s="33"/>
      <c r="FV595" s="33"/>
      <c r="FW595" s="33"/>
      <c r="FX595" s="33"/>
      <c r="FY595" s="33"/>
      <c r="FZ595" s="33"/>
      <c r="GA595" s="33"/>
      <c r="GB595" s="33"/>
      <c r="GC595" s="33"/>
      <c r="GD595" s="33"/>
      <c r="GE595" s="33"/>
      <c r="GF595" s="33"/>
      <c r="GG595" s="7"/>
      <c r="GH595" s="7"/>
      <c r="GI595" s="7"/>
      <c r="GJ595" s="7"/>
      <c r="GK595" s="7"/>
      <c r="GL595" s="7"/>
      <c r="GM595" s="7"/>
      <c r="GN595" s="7"/>
      <c r="GO595" s="7"/>
      <c r="GP595" s="7"/>
      <c r="GQ595" s="7"/>
      <c r="GR595" s="7"/>
      <c r="GS595" s="7"/>
      <c r="GT595" s="7"/>
      <c r="GU595" s="7"/>
      <c r="GV595" s="7"/>
      <c r="GW595" s="7"/>
      <c r="GX595" s="7"/>
      <c r="GY595" s="7"/>
    </row>
    <row r="596" spans="169:207" ht="13.8">
      <c r="FM596" s="33"/>
      <c r="FN596" s="34"/>
      <c r="FO596" s="33"/>
      <c r="FP596" s="33"/>
      <c r="FQ596" s="33"/>
      <c r="FR596" s="33"/>
      <c r="FS596" s="33"/>
      <c r="FT596" s="33"/>
      <c r="FU596" s="33"/>
      <c r="FV596" s="33"/>
      <c r="FW596" s="33"/>
      <c r="FX596" s="33"/>
      <c r="FY596" s="33"/>
      <c r="FZ596" s="33"/>
      <c r="GA596" s="33"/>
      <c r="GB596" s="33"/>
      <c r="GC596" s="33"/>
      <c r="GD596" s="33"/>
      <c r="GE596" s="33"/>
      <c r="GF596" s="33"/>
      <c r="GG596" s="7"/>
      <c r="GH596" s="7"/>
      <c r="GI596" s="7"/>
      <c r="GJ596" s="7"/>
      <c r="GK596" s="7"/>
      <c r="GL596" s="7"/>
      <c r="GM596" s="7"/>
      <c r="GN596" s="7"/>
      <c r="GO596" s="7"/>
      <c r="GP596" s="7"/>
      <c r="GQ596" s="7"/>
      <c r="GR596" s="7"/>
      <c r="GS596" s="7"/>
      <c r="GT596" s="7"/>
      <c r="GU596" s="7"/>
      <c r="GV596" s="7"/>
      <c r="GW596" s="7"/>
      <c r="GX596" s="7"/>
      <c r="GY596" s="7"/>
    </row>
    <row r="597" spans="169:207" ht="13.8" hidden="1">
      <c r="FM597" s="33"/>
      <c r="FN597" s="34"/>
      <c r="FO597" s="33"/>
      <c r="FP597" s="33"/>
      <c r="FQ597" s="33"/>
      <c r="FR597" s="33"/>
      <c r="FS597" s="33"/>
      <c r="FT597" s="33"/>
      <c r="FU597" s="33"/>
      <c r="FV597" s="33"/>
      <c r="FW597" s="33"/>
      <c r="FX597" s="33"/>
      <c r="FY597" s="33"/>
      <c r="FZ597" s="33"/>
      <c r="GA597" s="33"/>
      <c r="GB597" s="33"/>
      <c r="GC597" s="33"/>
      <c r="GD597" s="33"/>
      <c r="GE597" s="33"/>
      <c r="GF597" s="33"/>
      <c r="GG597" s="7"/>
      <c r="GH597" s="7"/>
      <c r="GI597" s="7"/>
      <c r="GJ597" s="7"/>
      <c r="GK597" s="7"/>
      <c r="GL597" s="7"/>
      <c r="GM597" s="7"/>
      <c r="GN597" s="7"/>
      <c r="GO597" s="7"/>
      <c r="GP597" s="7"/>
      <c r="GQ597" s="7"/>
      <c r="GR597" s="7"/>
      <c r="GS597" s="7"/>
      <c r="GT597" s="7"/>
      <c r="GU597" s="7"/>
      <c r="GV597" s="7"/>
      <c r="GW597" s="7"/>
      <c r="GX597" s="7"/>
      <c r="GY597" s="7"/>
    </row>
    <row r="598" spans="169:207" ht="13.8" hidden="1">
      <c r="FM598" s="7"/>
      <c r="FN598" s="7"/>
      <c r="FO598" s="7"/>
      <c r="FP598" s="7"/>
      <c r="FQ598" s="7"/>
      <c r="FR598" s="7"/>
      <c r="FS598" s="7"/>
      <c r="FT598" s="7"/>
      <c r="FU598" s="33"/>
      <c r="FV598" s="7"/>
      <c r="FW598" s="7"/>
      <c r="FX598" s="7"/>
      <c r="FY598" s="7"/>
      <c r="FZ598" s="7"/>
      <c r="GA598" s="7"/>
      <c r="GB598" s="7"/>
      <c r="GC598" s="38"/>
      <c r="GD598" s="7"/>
      <c r="GE598" s="7"/>
      <c r="GF598" s="7"/>
      <c r="GG598" s="7"/>
      <c r="GH598" s="7"/>
      <c r="GI598" s="7"/>
      <c r="GJ598" s="7"/>
      <c r="GK598" s="7"/>
      <c r="GL598" s="7"/>
      <c r="GM598" s="7"/>
      <c r="GN598" s="7"/>
      <c r="GO598" s="7"/>
      <c r="GP598" s="7"/>
      <c r="GQ598" s="7"/>
      <c r="GR598" s="7"/>
      <c r="GS598" s="7"/>
      <c r="GT598" s="7"/>
      <c r="GU598" s="7"/>
      <c r="GV598" s="7"/>
      <c r="GW598" s="7"/>
      <c r="GX598" s="7"/>
      <c r="GY598" s="7"/>
    </row>
    <row r="599" spans="169:207" ht="13.8">
      <c r="FM599" s="33"/>
      <c r="FN599" s="34"/>
      <c r="FO599" s="33"/>
      <c r="FP599" s="33"/>
      <c r="FQ599" s="33"/>
      <c r="FR599" s="33"/>
      <c r="FS599" s="33"/>
      <c r="FT599" s="33"/>
      <c r="FU599" s="33"/>
      <c r="FV599" s="33"/>
      <c r="FW599" s="33"/>
      <c r="FX599" s="33"/>
      <c r="FY599" s="33"/>
      <c r="FZ599" s="33"/>
      <c r="GA599" s="33"/>
      <c r="GB599" s="33"/>
      <c r="GC599" s="33"/>
      <c r="GD599" s="33"/>
      <c r="GE599" s="33"/>
      <c r="GF599" s="33"/>
      <c r="GG599" s="7"/>
      <c r="GH599" s="7"/>
      <c r="GI599" s="7"/>
      <c r="GJ599" s="7"/>
      <c r="GK599" s="7"/>
      <c r="GL599" s="7"/>
      <c r="GM599" s="7"/>
      <c r="GN599" s="7"/>
      <c r="GO599" s="7"/>
      <c r="GP599" s="7"/>
      <c r="GQ599" s="7"/>
      <c r="GR599" s="7"/>
      <c r="GS599" s="7"/>
      <c r="GT599" s="7"/>
      <c r="GU599" s="7"/>
      <c r="GV599" s="7"/>
      <c r="GW599" s="7"/>
      <c r="GX599" s="7"/>
      <c r="GY599" s="7"/>
    </row>
    <row r="600" spans="169:207" ht="13.8" hidden="1">
      <c r="FM600" s="7"/>
      <c r="FN600" s="7"/>
      <c r="FO600" s="7"/>
      <c r="FP600" s="7"/>
      <c r="FQ600" s="7"/>
      <c r="FR600" s="7"/>
      <c r="FS600" s="7"/>
      <c r="FT600" s="7"/>
      <c r="FU600" s="33"/>
      <c r="FV600" s="7"/>
      <c r="FW600" s="7"/>
      <c r="FX600" s="7"/>
      <c r="FY600" s="7"/>
      <c r="FZ600" s="7"/>
      <c r="GA600" s="7"/>
      <c r="GB600" s="7"/>
      <c r="GC600" s="38"/>
      <c r="GD600" s="7"/>
      <c r="GE600" s="7"/>
      <c r="GF600" s="7"/>
      <c r="GG600" s="7"/>
      <c r="GH600" s="7"/>
      <c r="GI600" s="7"/>
      <c r="GJ600" s="7"/>
      <c r="GK600" s="7"/>
      <c r="GL600" s="7"/>
      <c r="GM600" s="7"/>
      <c r="GN600" s="7"/>
      <c r="GO600" s="7"/>
      <c r="GP600" s="7"/>
      <c r="GQ600" s="7"/>
      <c r="GR600" s="7"/>
      <c r="GS600" s="7"/>
      <c r="GT600" s="7"/>
      <c r="GU600" s="7"/>
      <c r="GV600" s="7"/>
      <c r="GW600" s="7"/>
      <c r="GX600" s="7"/>
      <c r="GY600" s="7"/>
    </row>
    <row r="601" spans="169:207" ht="13.8" hidden="1">
      <c r="FM601" s="7"/>
      <c r="FN601" s="7"/>
      <c r="FO601" s="7"/>
      <c r="FP601" s="7"/>
      <c r="FQ601" s="7"/>
      <c r="FR601" s="7"/>
      <c r="FS601" s="7"/>
      <c r="FT601" s="7"/>
      <c r="FU601" s="7"/>
      <c r="FV601" s="7"/>
      <c r="FW601" s="7"/>
      <c r="FX601" s="7"/>
      <c r="FY601" s="7"/>
      <c r="FZ601" s="7"/>
      <c r="GA601" s="7"/>
      <c r="GB601" s="7"/>
      <c r="GC601" s="7"/>
      <c r="GD601" s="7"/>
      <c r="GE601" s="7"/>
      <c r="GF601" s="7"/>
      <c r="GG601" s="7"/>
      <c r="GH601" s="7"/>
      <c r="GI601" s="7"/>
      <c r="GJ601" s="7"/>
      <c r="GK601" s="7"/>
      <c r="GL601" s="7"/>
      <c r="GM601" s="7"/>
      <c r="GN601" s="7"/>
      <c r="GO601" s="7"/>
      <c r="GP601" s="7"/>
      <c r="GQ601" s="7"/>
      <c r="GR601" s="7"/>
      <c r="GS601" s="7"/>
      <c r="GT601" s="7"/>
      <c r="GU601" s="7"/>
      <c r="GV601" s="7"/>
      <c r="GW601" s="7"/>
      <c r="GX601" s="7"/>
      <c r="GY601" s="7"/>
    </row>
    <row r="602" spans="169:207" ht="13.8">
      <c r="FM602" s="33"/>
      <c r="FN602" s="34"/>
      <c r="FO602" s="33"/>
      <c r="FP602" s="33"/>
      <c r="FQ602" s="33"/>
      <c r="FR602" s="33"/>
      <c r="FS602" s="33"/>
      <c r="FT602" s="33"/>
      <c r="FU602" s="33"/>
      <c r="FV602" s="33"/>
      <c r="FW602" s="33"/>
      <c r="FX602" s="33"/>
      <c r="FY602" s="33"/>
      <c r="FZ602" s="33"/>
      <c r="GA602" s="33"/>
      <c r="GB602" s="33"/>
      <c r="GC602" s="33"/>
      <c r="GD602" s="33"/>
      <c r="GE602" s="33"/>
      <c r="GF602" s="33"/>
      <c r="GG602" s="7"/>
      <c r="GH602" s="7"/>
      <c r="GI602" s="7"/>
      <c r="GJ602" s="7"/>
      <c r="GK602" s="7"/>
      <c r="GL602" s="7"/>
      <c r="GM602" s="7"/>
      <c r="GN602" s="7"/>
      <c r="GO602" s="7"/>
      <c r="GP602" s="7"/>
      <c r="GQ602" s="7"/>
      <c r="GR602" s="7"/>
      <c r="GS602" s="7"/>
      <c r="GT602" s="7"/>
      <c r="GU602" s="7"/>
      <c r="GV602" s="7"/>
      <c r="GW602" s="7"/>
      <c r="GX602" s="7"/>
      <c r="GY602" s="7"/>
    </row>
    <row r="603" spans="169:207" ht="13.8" hidden="1">
      <c r="FM603" s="33"/>
      <c r="FN603" s="34"/>
      <c r="FO603" s="33"/>
      <c r="FP603" s="33"/>
      <c r="FQ603" s="33"/>
      <c r="FR603" s="33"/>
      <c r="FS603" s="33"/>
      <c r="FT603" s="33"/>
      <c r="FU603" s="33"/>
      <c r="FV603" s="33"/>
      <c r="FW603" s="33"/>
      <c r="FX603" s="33"/>
      <c r="FY603" s="33"/>
      <c r="FZ603" s="33"/>
      <c r="GA603" s="33"/>
      <c r="GB603" s="33"/>
      <c r="GC603" s="33"/>
      <c r="GD603" s="33"/>
      <c r="GE603" s="33"/>
      <c r="GF603" s="33"/>
      <c r="GG603" s="7"/>
      <c r="GH603" s="7"/>
      <c r="GI603" s="7"/>
      <c r="GJ603" s="7"/>
      <c r="GK603" s="7"/>
      <c r="GL603" s="7"/>
      <c r="GM603" s="7"/>
      <c r="GN603" s="7"/>
      <c r="GO603" s="7"/>
      <c r="GP603" s="7"/>
      <c r="GQ603" s="7"/>
      <c r="GR603" s="7"/>
      <c r="GS603" s="7"/>
      <c r="GT603" s="7"/>
      <c r="GU603" s="7"/>
      <c r="GV603" s="7"/>
      <c r="GW603" s="7"/>
      <c r="GX603" s="7"/>
      <c r="GY603" s="7"/>
    </row>
    <row r="604" spans="169:207" ht="13.8" hidden="1">
      <c r="FM604" s="7"/>
      <c r="FN604" s="7"/>
      <c r="FO604" s="7"/>
      <c r="FP604" s="7"/>
      <c r="FQ604" s="7"/>
      <c r="FR604" s="7"/>
      <c r="FS604" s="7"/>
      <c r="FT604" s="7"/>
      <c r="FU604" s="7"/>
      <c r="FV604" s="7"/>
      <c r="FW604" s="7"/>
      <c r="FX604" s="7"/>
      <c r="FY604" s="7"/>
      <c r="FZ604" s="7"/>
      <c r="GA604" s="7"/>
      <c r="GB604" s="7"/>
      <c r="GC604" s="7"/>
      <c r="GD604" s="7"/>
      <c r="GE604" s="7"/>
      <c r="GF604" s="7"/>
      <c r="GG604" s="7"/>
      <c r="GH604" s="7"/>
      <c r="GI604" s="7"/>
      <c r="GJ604" s="7"/>
      <c r="GK604" s="7"/>
      <c r="GL604" s="7"/>
      <c r="GM604" s="7"/>
      <c r="GN604" s="7"/>
      <c r="GO604" s="7"/>
      <c r="GP604" s="7"/>
      <c r="GQ604" s="7"/>
      <c r="GR604" s="7"/>
      <c r="GS604" s="7"/>
      <c r="GT604" s="7"/>
      <c r="GU604" s="7"/>
      <c r="GV604" s="7"/>
      <c r="GW604" s="7"/>
      <c r="GX604" s="7"/>
      <c r="GY604" s="7"/>
    </row>
    <row r="605" spans="169:207" ht="13.8" hidden="1">
      <c r="FM605" s="33"/>
      <c r="FN605" s="34"/>
      <c r="FO605" s="33"/>
      <c r="FP605" s="33"/>
      <c r="FQ605" s="33"/>
      <c r="FR605" s="33"/>
      <c r="FS605" s="33"/>
      <c r="FT605" s="33"/>
      <c r="FU605" s="33"/>
      <c r="FV605" s="33"/>
      <c r="FW605" s="33"/>
      <c r="FX605" s="33"/>
      <c r="FY605" s="33"/>
      <c r="FZ605" s="33"/>
      <c r="GA605" s="33"/>
      <c r="GB605" s="33"/>
      <c r="GC605" s="33"/>
      <c r="GD605" s="33"/>
      <c r="GE605" s="33"/>
      <c r="GF605" s="33"/>
      <c r="GG605" s="7"/>
      <c r="GH605" s="7"/>
      <c r="GI605" s="7"/>
      <c r="GJ605" s="7"/>
      <c r="GK605" s="7"/>
      <c r="GL605" s="7"/>
      <c r="GM605" s="7"/>
      <c r="GN605" s="7"/>
      <c r="GO605" s="7"/>
      <c r="GP605" s="7"/>
      <c r="GQ605" s="7"/>
      <c r="GR605" s="7"/>
      <c r="GS605" s="7"/>
      <c r="GT605" s="7"/>
      <c r="GU605" s="7"/>
      <c r="GV605" s="7"/>
      <c r="GW605" s="7"/>
      <c r="GX605" s="7"/>
      <c r="GY605" s="7"/>
    </row>
    <row r="606" spans="169:207" ht="13.8" hidden="1">
      <c r="FM606" s="33"/>
      <c r="FN606" s="34"/>
      <c r="FO606" s="33"/>
      <c r="FP606" s="33"/>
      <c r="FQ606" s="33"/>
      <c r="FR606" s="33"/>
      <c r="FS606" s="33"/>
      <c r="FT606" s="33"/>
      <c r="FU606" s="33"/>
      <c r="FV606" s="33"/>
      <c r="FW606" s="33"/>
      <c r="FX606" s="33"/>
      <c r="FY606" s="33"/>
      <c r="FZ606" s="33"/>
      <c r="GA606" s="33"/>
      <c r="GB606" s="33"/>
      <c r="GC606" s="33"/>
      <c r="GD606" s="33"/>
      <c r="GE606" s="33"/>
      <c r="GF606" s="33"/>
      <c r="GG606" s="7"/>
      <c r="GH606" s="7"/>
      <c r="GI606" s="7"/>
      <c r="GJ606" s="7"/>
      <c r="GK606" s="7"/>
      <c r="GL606" s="7"/>
      <c r="GM606" s="7"/>
      <c r="GN606" s="7"/>
      <c r="GO606" s="7"/>
      <c r="GP606" s="7"/>
      <c r="GQ606" s="7"/>
      <c r="GR606" s="7"/>
      <c r="GS606" s="7"/>
      <c r="GT606" s="7"/>
      <c r="GU606" s="7"/>
      <c r="GV606" s="7"/>
      <c r="GW606" s="7"/>
      <c r="GX606" s="7"/>
      <c r="GY606" s="7"/>
    </row>
    <row r="607" spans="169:207" ht="13.8" hidden="1">
      <c r="FM607" s="33"/>
      <c r="FN607" s="34"/>
      <c r="FO607" s="33"/>
      <c r="FP607" s="33"/>
      <c r="FQ607" s="33"/>
      <c r="FR607" s="33"/>
      <c r="FS607" s="33"/>
      <c r="FT607" s="33"/>
      <c r="FU607" s="33"/>
      <c r="FV607" s="33"/>
      <c r="FW607" s="33"/>
      <c r="FX607" s="33"/>
      <c r="FY607" s="33"/>
      <c r="FZ607" s="33"/>
      <c r="GA607" s="33"/>
      <c r="GB607" s="33"/>
      <c r="GC607" s="33"/>
      <c r="GD607" s="33"/>
      <c r="GE607" s="33"/>
      <c r="GF607" s="33"/>
      <c r="GG607" s="7"/>
      <c r="GH607" s="7"/>
      <c r="GI607" s="7"/>
      <c r="GJ607" s="7"/>
      <c r="GK607" s="7"/>
      <c r="GL607" s="7"/>
      <c r="GM607" s="7"/>
      <c r="GN607" s="7"/>
      <c r="GO607" s="7"/>
      <c r="GP607" s="7"/>
      <c r="GQ607" s="7"/>
      <c r="GR607" s="7"/>
      <c r="GS607" s="7"/>
      <c r="GT607" s="7"/>
      <c r="GU607" s="7"/>
      <c r="GV607" s="7"/>
      <c r="GW607" s="7"/>
      <c r="GX607" s="7"/>
      <c r="GY607" s="7"/>
    </row>
    <row r="608" spans="169:207" ht="13.8" hidden="1">
      <c r="FM608" s="7"/>
      <c r="FN608" s="7"/>
      <c r="FO608" s="7"/>
      <c r="FP608" s="7"/>
      <c r="FQ608" s="7"/>
      <c r="FR608" s="7"/>
      <c r="FS608" s="7"/>
      <c r="FT608" s="7"/>
      <c r="FU608" s="7"/>
      <c r="FV608" s="7"/>
      <c r="FW608" s="7"/>
      <c r="FX608" s="7"/>
      <c r="FY608" s="7"/>
      <c r="FZ608" s="7"/>
      <c r="GA608" s="7"/>
      <c r="GB608" s="7"/>
      <c r="GC608" s="7"/>
      <c r="GD608" s="7"/>
      <c r="GE608" s="7"/>
      <c r="GF608" s="7"/>
      <c r="GG608" s="7"/>
      <c r="GH608" s="7"/>
      <c r="GI608" s="7"/>
      <c r="GJ608" s="7"/>
      <c r="GK608" s="7"/>
      <c r="GL608" s="7"/>
      <c r="GM608" s="7"/>
      <c r="GN608" s="7"/>
      <c r="GO608" s="7"/>
      <c r="GP608" s="7"/>
      <c r="GQ608" s="7"/>
      <c r="GR608" s="7"/>
      <c r="GS608" s="7"/>
      <c r="GT608" s="7"/>
      <c r="GU608" s="7"/>
      <c r="GV608" s="7"/>
      <c r="GW608" s="7"/>
      <c r="GX608" s="7"/>
      <c r="GY608" s="7"/>
    </row>
    <row r="609" spans="169:207" ht="13.8" hidden="1">
      <c r="FM609" s="33"/>
      <c r="FN609" s="34"/>
      <c r="FO609" s="33"/>
      <c r="FP609" s="33"/>
      <c r="FQ609" s="33"/>
      <c r="FR609" s="33"/>
      <c r="FS609" s="33"/>
      <c r="FT609" s="33"/>
      <c r="FU609" s="33"/>
      <c r="FV609" s="33"/>
      <c r="FW609" s="33"/>
      <c r="FX609" s="33"/>
      <c r="FY609" s="33"/>
      <c r="FZ609" s="33"/>
      <c r="GA609" s="33"/>
      <c r="GB609" s="33"/>
      <c r="GC609" s="33"/>
      <c r="GD609" s="33"/>
      <c r="GE609" s="33"/>
      <c r="GF609" s="33"/>
      <c r="GG609" s="7"/>
      <c r="GH609" s="7"/>
      <c r="GI609" s="7"/>
      <c r="GJ609" s="7"/>
      <c r="GK609" s="7"/>
      <c r="GL609" s="7"/>
      <c r="GM609" s="7"/>
      <c r="GN609" s="7"/>
      <c r="GO609" s="7"/>
      <c r="GP609" s="7"/>
      <c r="GQ609" s="7"/>
      <c r="GR609" s="7"/>
      <c r="GS609" s="7"/>
      <c r="GT609" s="7"/>
      <c r="GU609" s="7"/>
      <c r="GV609" s="7"/>
      <c r="GW609" s="7"/>
      <c r="GX609" s="7"/>
      <c r="GY609" s="7"/>
    </row>
    <row r="610" spans="169:207" ht="13.8" hidden="1">
      <c r="FM610" s="7"/>
      <c r="FN610" s="7"/>
      <c r="FO610" s="7"/>
      <c r="FP610" s="7"/>
      <c r="FQ610" s="7"/>
      <c r="FR610" s="7"/>
      <c r="FS610" s="7"/>
      <c r="FT610" s="7"/>
      <c r="FU610" s="7"/>
      <c r="FV610" s="7"/>
      <c r="FW610" s="7"/>
      <c r="FX610" s="7"/>
      <c r="FY610" s="7"/>
      <c r="FZ610" s="7"/>
      <c r="GA610" s="7"/>
      <c r="GB610" s="7"/>
      <c r="GC610" s="7"/>
      <c r="GD610" s="7"/>
      <c r="GE610" s="7"/>
      <c r="GF610" s="7"/>
      <c r="GG610" s="7"/>
      <c r="GH610" s="7"/>
      <c r="GI610" s="7"/>
      <c r="GJ610" s="7"/>
      <c r="GK610" s="7"/>
      <c r="GL610" s="7"/>
      <c r="GM610" s="7"/>
      <c r="GN610" s="7"/>
      <c r="GO610" s="7"/>
      <c r="GP610" s="7"/>
      <c r="GQ610" s="7"/>
      <c r="GR610" s="7"/>
      <c r="GS610" s="7"/>
      <c r="GT610" s="7"/>
      <c r="GU610" s="7"/>
      <c r="GV610" s="7"/>
      <c r="GW610" s="7"/>
      <c r="GX610" s="7"/>
      <c r="GY610" s="7"/>
    </row>
    <row r="611" spans="169:207" ht="13.8" hidden="1">
      <c r="FM611" s="33"/>
      <c r="FN611" s="34"/>
      <c r="FO611" s="33"/>
      <c r="FP611" s="33"/>
      <c r="FQ611" s="33"/>
      <c r="FR611" s="33"/>
      <c r="FS611" s="33"/>
      <c r="FT611" s="33"/>
      <c r="FU611" s="33"/>
      <c r="FV611" s="33"/>
      <c r="FW611" s="33"/>
      <c r="FX611" s="33"/>
      <c r="FY611" s="33"/>
      <c r="FZ611" s="33"/>
      <c r="GA611" s="33"/>
      <c r="GB611" s="33"/>
      <c r="GC611" s="33"/>
      <c r="GD611" s="33"/>
      <c r="GE611" s="33"/>
      <c r="GF611" s="33"/>
      <c r="GG611" s="7"/>
      <c r="GH611" s="7"/>
      <c r="GI611" s="7"/>
      <c r="GJ611" s="7"/>
      <c r="GK611" s="7"/>
      <c r="GL611" s="7"/>
      <c r="GM611" s="7"/>
      <c r="GN611" s="7"/>
      <c r="GO611" s="7"/>
      <c r="GP611" s="7"/>
      <c r="GQ611" s="7"/>
      <c r="GR611" s="7"/>
      <c r="GS611" s="7"/>
      <c r="GT611" s="7"/>
      <c r="GU611" s="7"/>
      <c r="GV611" s="7"/>
      <c r="GW611" s="7"/>
      <c r="GX611" s="7"/>
      <c r="GY611" s="7"/>
    </row>
    <row r="612" spans="169:207" ht="13.8" hidden="1">
      <c r="FM612" s="7"/>
      <c r="FN612" s="7"/>
      <c r="FO612" s="7"/>
      <c r="FP612" s="7"/>
      <c r="FQ612" s="7"/>
      <c r="FR612" s="7"/>
      <c r="FS612" s="7"/>
      <c r="FT612" s="7"/>
      <c r="FU612" s="7"/>
      <c r="FV612" s="7"/>
      <c r="FW612" s="7"/>
      <c r="FX612" s="7"/>
      <c r="FY612" s="7"/>
      <c r="FZ612" s="7"/>
      <c r="GA612" s="7"/>
      <c r="GB612" s="7"/>
      <c r="GC612" s="7"/>
      <c r="GD612" s="7"/>
      <c r="GE612" s="7"/>
      <c r="GF612" s="7"/>
      <c r="GG612" s="7"/>
      <c r="GH612" s="7"/>
      <c r="GI612" s="7"/>
      <c r="GJ612" s="7"/>
      <c r="GK612" s="7"/>
      <c r="GL612" s="7"/>
      <c r="GM612" s="7"/>
      <c r="GN612" s="7"/>
      <c r="GO612" s="7"/>
      <c r="GP612" s="7"/>
      <c r="GQ612" s="7"/>
      <c r="GR612" s="7"/>
      <c r="GS612" s="7"/>
      <c r="GT612" s="7"/>
      <c r="GU612" s="7"/>
      <c r="GV612" s="7"/>
      <c r="GW612" s="7"/>
      <c r="GX612" s="7"/>
      <c r="GY612" s="7"/>
    </row>
    <row r="613" spans="169:207" ht="13.8">
      <c r="FM613" s="33"/>
      <c r="FN613" s="34"/>
      <c r="FO613" s="33"/>
      <c r="FP613" s="33"/>
      <c r="FQ613" s="33"/>
      <c r="FR613" s="33"/>
      <c r="FS613" s="33"/>
      <c r="FT613" s="33"/>
      <c r="FU613" s="33"/>
      <c r="FV613" s="33"/>
      <c r="FW613" s="33"/>
      <c r="FX613" s="33"/>
      <c r="FY613" s="33"/>
      <c r="FZ613" s="33"/>
      <c r="GA613" s="33"/>
      <c r="GB613" s="33"/>
      <c r="GC613" s="33"/>
      <c r="GD613" s="33"/>
      <c r="GE613" s="33"/>
      <c r="GF613" s="33"/>
      <c r="GG613" s="7"/>
      <c r="GH613" s="7"/>
      <c r="GI613" s="7"/>
      <c r="GJ613" s="7"/>
      <c r="GK613" s="7"/>
      <c r="GL613" s="7"/>
      <c r="GM613" s="7"/>
      <c r="GN613" s="7"/>
      <c r="GO613" s="7"/>
      <c r="GP613" s="7"/>
      <c r="GQ613" s="7"/>
      <c r="GR613" s="7"/>
      <c r="GS613" s="7"/>
      <c r="GT613" s="7"/>
      <c r="GU613" s="7"/>
      <c r="GV613" s="7"/>
      <c r="GW613" s="7"/>
      <c r="GX613" s="7"/>
      <c r="GY613" s="7"/>
    </row>
    <row r="614" spans="169:207" ht="13.8" hidden="1">
      <c r="FM614" s="7"/>
      <c r="FN614" s="7"/>
      <c r="FO614" s="7"/>
      <c r="FP614" s="7"/>
      <c r="FQ614" s="7"/>
      <c r="FR614" s="7"/>
      <c r="FS614" s="7"/>
      <c r="FT614" s="7"/>
      <c r="FU614" s="37"/>
      <c r="FV614" s="7"/>
      <c r="FW614" s="7"/>
      <c r="FX614" s="7"/>
      <c r="FY614" s="7"/>
      <c r="FZ614" s="7"/>
      <c r="GA614" s="7"/>
      <c r="GB614" s="7"/>
      <c r="GC614" s="7"/>
      <c r="GD614" s="7"/>
      <c r="GE614" s="7"/>
      <c r="GF614" s="7"/>
      <c r="GG614" s="7"/>
      <c r="GH614" s="7"/>
      <c r="GI614" s="7"/>
      <c r="GJ614" s="7"/>
      <c r="GK614" s="7"/>
      <c r="GL614" s="7"/>
      <c r="GM614" s="7"/>
      <c r="GN614" s="7"/>
      <c r="GO614" s="7"/>
      <c r="GP614" s="7"/>
      <c r="GQ614" s="7"/>
      <c r="GR614" s="7"/>
      <c r="GS614" s="7"/>
      <c r="GT614" s="7"/>
      <c r="GU614" s="7"/>
      <c r="GV614" s="7"/>
      <c r="GW614" s="7"/>
      <c r="GX614" s="7"/>
      <c r="GY614" s="7"/>
    </row>
    <row r="615" spans="169:207" ht="13.8" hidden="1">
      <c r="FM615" s="33"/>
      <c r="FN615" s="34"/>
      <c r="FO615" s="33"/>
      <c r="FP615" s="33"/>
      <c r="FQ615" s="33"/>
      <c r="FR615" s="33"/>
      <c r="FS615" s="33"/>
      <c r="FT615" s="33"/>
      <c r="FU615" s="33"/>
      <c r="FV615" s="33"/>
      <c r="FW615" s="33"/>
      <c r="FX615" s="33"/>
      <c r="FY615" s="33"/>
      <c r="FZ615" s="33"/>
      <c r="GA615" s="33"/>
      <c r="GB615" s="33"/>
      <c r="GC615" s="33"/>
      <c r="GD615" s="33"/>
      <c r="GE615" s="33"/>
      <c r="GF615" s="33"/>
      <c r="GG615" s="7"/>
      <c r="GH615" s="7"/>
      <c r="GI615" s="7"/>
      <c r="GJ615" s="7"/>
      <c r="GK615" s="7"/>
      <c r="GL615" s="7"/>
      <c r="GM615" s="7"/>
      <c r="GN615" s="7"/>
      <c r="GO615" s="7"/>
      <c r="GP615" s="7"/>
      <c r="GQ615" s="7"/>
      <c r="GR615" s="7"/>
      <c r="GS615" s="7"/>
      <c r="GT615" s="7"/>
      <c r="GU615" s="7"/>
      <c r="GV615" s="7"/>
      <c r="GW615" s="7"/>
      <c r="GX615" s="7"/>
      <c r="GY615" s="7"/>
    </row>
    <row r="616" spans="169:207" ht="13.8">
      <c r="FM616" s="33"/>
      <c r="FN616" s="34"/>
      <c r="FO616" s="33"/>
      <c r="FP616" s="33"/>
      <c r="FQ616" s="33"/>
      <c r="FR616" s="33"/>
      <c r="FS616" s="33"/>
      <c r="FT616" s="33"/>
      <c r="FU616" s="33"/>
      <c r="FV616" s="33"/>
      <c r="FW616" s="33"/>
      <c r="FX616" s="33"/>
      <c r="FY616" s="33"/>
      <c r="FZ616" s="33"/>
      <c r="GA616" s="33"/>
      <c r="GB616" s="33"/>
      <c r="GC616" s="33"/>
      <c r="GD616" s="33"/>
      <c r="GE616" s="33"/>
      <c r="GF616" s="33"/>
      <c r="GG616" s="7"/>
      <c r="GH616" s="7"/>
      <c r="GI616" s="7"/>
      <c r="GJ616" s="7"/>
      <c r="GK616" s="7"/>
      <c r="GL616" s="7"/>
      <c r="GM616" s="7"/>
      <c r="GN616" s="7"/>
      <c r="GO616" s="7"/>
      <c r="GP616" s="7"/>
      <c r="GQ616" s="7"/>
      <c r="GR616" s="7"/>
      <c r="GS616" s="7"/>
      <c r="GT616" s="7"/>
      <c r="GU616" s="7"/>
      <c r="GV616" s="7"/>
      <c r="GW616" s="7"/>
      <c r="GX616" s="7"/>
      <c r="GY616" s="7"/>
    </row>
    <row r="617" spans="169:207" ht="13.8" hidden="1">
      <c r="FM617" s="33"/>
      <c r="FN617" s="34"/>
      <c r="FO617" s="33"/>
      <c r="FP617" s="33"/>
      <c r="FQ617" s="33"/>
      <c r="FR617" s="33"/>
      <c r="FS617" s="33"/>
      <c r="FT617" s="33"/>
      <c r="FU617" s="33"/>
      <c r="FV617" s="33"/>
      <c r="FW617" s="33"/>
      <c r="FX617" s="33"/>
      <c r="FY617" s="33"/>
      <c r="FZ617" s="33"/>
      <c r="GA617" s="33"/>
      <c r="GB617" s="33"/>
      <c r="GC617" s="33"/>
      <c r="GD617" s="33"/>
      <c r="GE617" s="33"/>
      <c r="GF617" s="33"/>
      <c r="GG617" s="7"/>
      <c r="GH617" s="7"/>
      <c r="GI617" s="7"/>
      <c r="GJ617" s="7"/>
      <c r="GK617" s="7"/>
      <c r="GL617" s="7"/>
      <c r="GM617" s="7"/>
      <c r="GN617" s="7"/>
      <c r="GO617" s="7"/>
      <c r="GP617" s="7"/>
      <c r="GQ617" s="7"/>
      <c r="GR617" s="7"/>
      <c r="GS617" s="7"/>
      <c r="GT617" s="7"/>
      <c r="GU617" s="7"/>
      <c r="GV617" s="7"/>
      <c r="GW617" s="7"/>
      <c r="GX617" s="7"/>
      <c r="GY617" s="7"/>
    </row>
    <row r="618" spans="169:207" ht="13.8" hidden="1">
      <c r="FM618" s="33"/>
      <c r="FN618" s="34"/>
      <c r="FO618" s="33"/>
      <c r="FP618" s="33"/>
      <c r="FQ618" s="33"/>
      <c r="FR618" s="33"/>
      <c r="FS618" s="33"/>
      <c r="FT618" s="33"/>
      <c r="FU618" s="33"/>
      <c r="FV618" s="33"/>
      <c r="FW618" s="33"/>
      <c r="FX618" s="33"/>
      <c r="FY618" s="33"/>
      <c r="FZ618" s="33"/>
      <c r="GA618" s="33"/>
      <c r="GB618" s="33"/>
      <c r="GC618" s="33"/>
      <c r="GD618" s="33"/>
      <c r="GE618" s="33"/>
      <c r="GF618" s="33"/>
      <c r="GG618" s="7"/>
      <c r="GH618" s="7"/>
      <c r="GI618" s="7"/>
      <c r="GJ618" s="7"/>
      <c r="GK618" s="7"/>
      <c r="GL618" s="7"/>
      <c r="GM618" s="7"/>
      <c r="GN618" s="7"/>
      <c r="GO618" s="7"/>
      <c r="GP618" s="7"/>
      <c r="GQ618" s="7"/>
      <c r="GR618" s="7"/>
      <c r="GS618" s="7"/>
      <c r="GT618" s="7"/>
      <c r="GU618" s="7"/>
      <c r="GV618" s="7"/>
      <c r="GW618" s="7"/>
      <c r="GX618" s="7"/>
      <c r="GY618" s="7"/>
    </row>
    <row r="619" spans="169:207" ht="13.8">
      <c r="FM619" s="33"/>
      <c r="FN619" s="34"/>
      <c r="FO619" s="33"/>
      <c r="FP619" s="33"/>
      <c r="FQ619" s="33"/>
      <c r="FR619" s="33"/>
      <c r="FS619" s="33"/>
      <c r="FT619" s="33"/>
      <c r="FU619" s="33"/>
      <c r="FV619" s="33"/>
      <c r="FW619" s="33"/>
      <c r="FX619" s="33"/>
      <c r="FY619" s="33"/>
      <c r="FZ619" s="33"/>
      <c r="GA619" s="33"/>
      <c r="GB619" s="33"/>
      <c r="GC619" s="33"/>
      <c r="GD619" s="33"/>
      <c r="GE619" s="33"/>
      <c r="GF619" s="33"/>
      <c r="GG619" s="7"/>
      <c r="GH619" s="7"/>
      <c r="GI619" s="7"/>
      <c r="GJ619" s="7"/>
      <c r="GK619" s="7"/>
      <c r="GL619" s="7"/>
      <c r="GM619" s="7"/>
      <c r="GN619" s="7"/>
      <c r="GO619" s="7"/>
      <c r="GP619" s="7"/>
      <c r="GQ619" s="7"/>
      <c r="GR619" s="7"/>
      <c r="GS619" s="7"/>
      <c r="GT619" s="7"/>
      <c r="GU619" s="7"/>
      <c r="GV619" s="7"/>
      <c r="GW619" s="7"/>
      <c r="GX619" s="7"/>
      <c r="GY619" s="7"/>
    </row>
    <row r="620" spans="169:207" ht="13.8" hidden="1">
      <c r="FM620" s="33"/>
      <c r="FN620" s="34"/>
      <c r="FO620" s="33"/>
      <c r="FP620" s="33"/>
      <c r="FQ620" s="33"/>
      <c r="FR620" s="33"/>
      <c r="FS620" s="33"/>
      <c r="FT620" s="33"/>
      <c r="FU620" s="33"/>
      <c r="FV620" s="33"/>
      <c r="FW620" s="33"/>
      <c r="FX620" s="33"/>
      <c r="FY620" s="33"/>
      <c r="FZ620" s="33"/>
      <c r="GA620" s="33"/>
      <c r="GB620" s="33"/>
      <c r="GC620" s="33"/>
      <c r="GD620" s="33"/>
      <c r="GE620" s="33"/>
      <c r="GF620" s="33"/>
      <c r="GG620" s="7"/>
      <c r="GH620" s="7"/>
      <c r="GI620" s="7"/>
      <c r="GJ620" s="7"/>
      <c r="GK620" s="7"/>
      <c r="GL620" s="7"/>
      <c r="GM620" s="7"/>
      <c r="GN620" s="7"/>
      <c r="GO620" s="7"/>
      <c r="GP620" s="7"/>
      <c r="GQ620" s="7"/>
      <c r="GR620" s="7"/>
      <c r="GS620" s="7"/>
      <c r="GT620" s="7"/>
      <c r="GU620" s="7"/>
      <c r="GV620" s="7"/>
      <c r="GW620" s="7"/>
      <c r="GX620" s="7"/>
      <c r="GY620" s="7"/>
    </row>
    <row r="621" spans="169:207" ht="13.8" hidden="1">
      <c r="FM621" s="33"/>
      <c r="FN621" s="34"/>
      <c r="FO621" s="33"/>
      <c r="FP621" s="33"/>
      <c r="FQ621" s="33"/>
      <c r="FR621" s="33"/>
      <c r="FS621" s="33"/>
      <c r="FT621" s="33"/>
      <c r="FU621" s="33"/>
      <c r="FV621" s="33"/>
      <c r="FW621" s="33"/>
      <c r="FX621" s="33"/>
      <c r="FY621" s="33"/>
      <c r="FZ621" s="33"/>
      <c r="GA621" s="33"/>
      <c r="GB621" s="33"/>
      <c r="GC621" s="33"/>
      <c r="GD621" s="33"/>
      <c r="GE621" s="33"/>
      <c r="GF621" s="33"/>
      <c r="GG621" s="7"/>
      <c r="GH621" s="7"/>
      <c r="GI621" s="7"/>
      <c r="GJ621" s="7"/>
      <c r="GK621" s="7"/>
      <c r="GL621" s="7"/>
      <c r="GM621" s="7"/>
      <c r="GN621" s="7"/>
      <c r="GO621" s="7"/>
      <c r="GP621" s="7"/>
      <c r="GQ621" s="7"/>
      <c r="GR621" s="7"/>
      <c r="GS621" s="7"/>
      <c r="GT621" s="7"/>
      <c r="GU621" s="7"/>
      <c r="GV621" s="7"/>
      <c r="GW621" s="7"/>
      <c r="GX621" s="7"/>
      <c r="GY621" s="7"/>
    </row>
    <row r="622" spans="169:207" ht="13.8" hidden="1">
      <c r="FM622" s="33"/>
      <c r="FN622" s="34"/>
      <c r="FO622" s="33"/>
      <c r="FP622" s="33"/>
      <c r="FQ622" s="33"/>
      <c r="FR622" s="33"/>
      <c r="FS622" s="33"/>
      <c r="FT622" s="33"/>
      <c r="FU622" s="33"/>
      <c r="FV622" s="33"/>
      <c r="FW622" s="33"/>
      <c r="FX622" s="33"/>
      <c r="FY622" s="33"/>
      <c r="FZ622" s="33"/>
      <c r="GA622" s="33"/>
      <c r="GB622" s="33"/>
      <c r="GC622" s="33"/>
      <c r="GD622" s="33"/>
      <c r="GE622" s="33"/>
      <c r="GF622" s="33"/>
      <c r="GG622" s="7"/>
      <c r="GH622" s="7"/>
      <c r="GI622" s="7"/>
      <c r="GJ622" s="7"/>
      <c r="GK622" s="7"/>
      <c r="GL622" s="7"/>
      <c r="GM622" s="7"/>
      <c r="GN622" s="7"/>
      <c r="GO622" s="7"/>
      <c r="GP622" s="7"/>
      <c r="GQ622" s="7"/>
      <c r="GR622" s="7"/>
      <c r="GS622" s="7"/>
      <c r="GT622" s="7"/>
      <c r="GU622" s="7"/>
      <c r="GV622" s="7"/>
      <c r="GW622" s="7"/>
      <c r="GX622" s="7"/>
      <c r="GY622" s="7"/>
    </row>
    <row r="623" spans="169:207" ht="13.8">
      <c r="FM623" s="33"/>
      <c r="FN623" s="34"/>
      <c r="FO623" s="33"/>
      <c r="FP623" s="33"/>
      <c r="FQ623" s="33"/>
      <c r="FR623" s="33"/>
      <c r="FS623" s="33"/>
      <c r="FT623" s="33"/>
      <c r="FU623" s="33"/>
      <c r="FV623" s="33"/>
      <c r="FW623" s="33"/>
      <c r="FX623" s="33"/>
      <c r="FY623" s="33"/>
      <c r="FZ623" s="33"/>
      <c r="GA623" s="33"/>
      <c r="GB623" s="33"/>
      <c r="GC623" s="33"/>
      <c r="GD623" s="33"/>
      <c r="GE623" s="33"/>
      <c r="GF623" s="33"/>
      <c r="GG623" s="7"/>
      <c r="GH623" s="7"/>
      <c r="GI623" s="7"/>
      <c r="GJ623" s="7"/>
      <c r="GK623" s="7"/>
      <c r="GL623" s="7"/>
      <c r="GM623" s="7"/>
      <c r="GN623" s="7"/>
      <c r="GO623" s="7"/>
      <c r="GP623" s="7"/>
      <c r="GQ623" s="7"/>
      <c r="GR623" s="7"/>
      <c r="GS623" s="7"/>
      <c r="GT623" s="7"/>
      <c r="GU623" s="7"/>
      <c r="GV623" s="7"/>
      <c r="GW623" s="7"/>
      <c r="GX623" s="7"/>
      <c r="GY623" s="7"/>
    </row>
    <row r="624" spans="169:207" ht="13.8" hidden="1">
      <c r="FM624" s="33"/>
      <c r="FN624" s="34"/>
      <c r="FO624" s="33"/>
      <c r="FP624" s="33"/>
      <c r="FQ624" s="33"/>
      <c r="FR624" s="33"/>
      <c r="FS624" s="33"/>
      <c r="FT624" s="33"/>
      <c r="FU624" s="33"/>
      <c r="FV624" s="33"/>
      <c r="FW624" s="33"/>
      <c r="FX624" s="33"/>
      <c r="FY624" s="33"/>
      <c r="FZ624" s="33"/>
      <c r="GA624" s="33"/>
      <c r="GB624" s="33"/>
      <c r="GC624" s="33"/>
      <c r="GD624" s="33"/>
      <c r="GE624" s="33"/>
      <c r="GF624" s="33"/>
      <c r="GG624" s="7"/>
      <c r="GH624" s="7"/>
      <c r="GI624" s="7"/>
      <c r="GJ624" s="7"/>
      <c r="GK624" s="7"/>
      <c r="GL624" s="7"/>
      <c r="GM624" s="7"/>
      <c r="GN624" s="7"/>
      <c r="GO624" s="7"/>
      <c r="GP624" s="7"/>
      <c r="GQ624" s="7"/>
      <c r="GR624" s="7"/>
      <c r="GS624" s="7"/>
      <c r="GT624" s="7"/>
      <c r="GU624" s="7"/>
      <c r="GV624" s="7"/>
      <c r="GW624" s="7"/>
      <c r="GX624" s="7"/>
      <c r="GY624" s="7"/>
    </row>
    <row r="625" spans="169:207" ht="13.8">
      <c r="FM625" s="7"/>
      <c r="FN625" s="7"/>
      <c r="FO625" s="7"/>
      <c r="FP625" s="7"/>
      <c r="FQ625" s="7"/>
      <c r="FR625" s="7"/>
      <c r="FS625" s="7"/>
      <c r="FT625" s="7"/>
      <c r="FU625" s="7"/>
      <c r="FV625" s="7"/>
      <c r="FW625" s="7"/>
      <c r="FX625" s="7"/>
      <c r="FY625" s="7"/>
      <c r="FZ625" s="7"/>
      <c r="GA625" s="7"/>
      <c r="GB625" s="7"/>
      <c r="GC625" s="7"/>
      <c r="GD625" s="7"/>
      <c r="GE625" s="7"/>
      <c r="GF625" s="7"/>
      <c r="GG625" s="7"/>
      <c r="GH625" s="7"/>
      <c r="GI625" s="7"/>
      <c r="GJ625" s="7"/>
      <c r="GK625" s="7"/>
      <c r="GL625" s="7"/>
      <c r="GM625" s="7"/>
      <c r="GN625" s="7"/>
      <c r="GO625" s="7"/>
      <c r="GP625" s="7"/>
      <c r="GQ625" s="7"/>
      <c r="GR625" s="7"/>
      <c r="GS625" s="7"/>
      <c r="GT625" s="7"/>
      <c r="GU625" s="7"/>
      <c r="GV625" s="7"/>
      <c r="GW625" s="7"/>
      <c r="GX625" s="7"/>
      <c r="GY625" s="7"/>
    </row>
    <row r="626" spans="169:207" ht="13.8" hidden="1">
      <c r="FM626" s="33"/>
      <c r="FN626" s="34"/>
      <c r="FO626" s="33"/>
      <c r="FP626" s="33"/>
      <c r="FQ626" s="33"/>
      <c r="FR626" s="33"/>
      <c r="FS626" s="33"/>
      <c r="FT626" s="33"/>
      <c r="FU626" s="33"/>
      <c r="FV626" s="33"/>
      <c r="FW626" s="33"/>
      <c r="FX626" s="33"/>
      <c r="FY626" s="33"/>
      <c r="FZ626" s="33"/>
      <c r="GA626" s="33"/>
      <c r="GB626" s="33"/>
      <c r="GC626" s="33"/>
      <c r="GD626" s="33"/>
      <c r="GE626" s="33"/>
      <c r="GF626" s="33"/>
      <c r="GG626" s="7"/>
      <c r="GH626" s="7"/>
      <c r="GI626" s="7"/>
      <c r="GJ626" s="7"/>
      <c r="GK626" s="7"/>
      <c r="GL626" s="7"/>
      <c r="GM626" s="7"/>
      <c r="GN626" s="7"/>
      <c r="GO626" s="7"/>
      <c r="GP626" s="7"/>
      <c r="GQ626" s="7"/>
      <c r="GR626" s="7"/>
      <c r="GS626" s="7"/>
      <c r="GT626" s="7"/>
      <c r="GU626" s="7"/>
      <c r="GV626" s="7"/>
      <c r="GW626" s="7"/>
      <c r="GX626" s="7"/>
      <c r="GY626" s="7"/>
    </row>
    <row r="627" spans="169:207" ht="13.8">
      <c r="FM627" s="33"/>
      <c r="FN627" s="34"/>
      <c r="FO627" s="33"/>
      <c r="FP627" s="33"/>
      <c r="FQ627" s="33"/>
      <c r="FR627" s="33"/>
      <c r="FS627" s="33"/>
      <c r="FT627" s="33"/>
      <c r="FU627" s="33"/>
      <c r="FV627" s="33"/>
      <c r="FW627" s="33"/>
      <c r="FX627" s="33"/>
      <c r="FY627" s="33"/>
      <c r="FZ627" s="33"/>
      <c r="GA627" s="33"/>
      <c r="GB627" s="33"/>
      <c r="GC627" s="33"/>
      <c r="GD627" s="33"/>
      <c r="GE627" s="33"/>
      <c r="GF627" s="33"/>
      <c r="GG627" s="7"/>
      <c r="GH627" s="7"/>
      <c r="GI627" s="7"/>
      <c r="GJ627" s="7"/>
      <c r="GK627" s="7"/>
      <c r="GL627" s="7"/>
      <c r="GM627" s="7"/>
      <c r="GN627" s="7"/>
      <c r="GO627" s="7"/>
      <c r="GP627" s="7"/>
      <c r="GQ627" s="7"/>
      <c r="GR627" s="7"/>
      <c r="GS627" s="7"/>
      <c r="GT627" s="7"/>
      <c r="GU627" s="7"/>
      <c r="GV627" s="7"/>
      <c r="GW627" s="7"/>
      <c r="GX627" s="7"/>
      <c r="GY627" s="7"/>
    </row>
    <row r="628" spans="169:207" ht="13.8">
      <c r="FM628" s="7"/>
      <c r="FN628" s="7"/>
      <c r="FO628" s="7"/>
      <c r="FP628" s="7"/>
      <c r="FQ628" s="7"/>
      <c r="FR628" s="7"/>
      <c r="FS628" s="7"/>
      <c r="FT628" s="7"/>
      <c r="FU628" s="7"/>
      <c r="FV628" s="7"/>
      <c r="FW628" s="7"/>
      <c r="FX628" s="7"/>
      <c r="FY628" s="7"/>
      <c r="FZ628" s="7"/>
      <c r="GA628" s="7"/>
      <c r="GB628" s="7"/>
      <c r="GC628" s="7"/>
      <c r="GD628" s="7"/>
      <c r="GE628" s="7"/>
      <c r="GF628" s="7"/>
      <c r="GG628" s="7"/>
      <c r="GH628" s="7"/>
      <c r="GI628" s="7"/>
      <c r="GJ628" s="7"/>
      <c r="GK628" s="7"/>
      <c r="GL628" s="7"/>
      <c r="GM628" s="7"/>
      <c r="GN628" s="7"/>
      <c r="GO628" s="7"/>
      <c r="GP628" s="7"/>
      <c r="GQ628" s="7"/>
      <c r="GR628" s="7"/>
      <c r="GS628" s="7"/>
      <c r="GT628" s="7"/>
      <c r="GU628" s="7"/>
      <c r="GV628" s="7"/>
      <c r="GW628" s="7"/>
      <c r="GX628" s="7"/>
      <c r="GY628" s="7"/>
    </row>
    <row r="629" spans="169:207" ht="13.8" hidden="1">
      <c r="FM629" s="33"/>
      <c r="FN629" s="34"/>
      <c r="FO629" s="33"/>
      <c r="FP629" s="33"/>
      <c r="FQ629" s="33"/>
      <c r="FR629" s="33"/>
      <c r="FS629" s="33"/>
      <c r="FT629" s="33"/>
      <c r="FU629" s="33"/>
      <c r="FV629" s="33"/>
      <c r="FW629" s="33"/>
      <c r="FX629" s="33"/>
      <c r="FY629" s="33"/>
      <c r="FZ629" s="33"/>
      <c r="GA629" s="33"/>
      <c r="GB629" s="33"/>
      <c r="GC629" s="33"/>
      <c r="GD629" s="33"/>
      <c r="GE629" s="33"/>
      <c r="GF629" s="33"/>
      <c r="GG629" s="7"/>
      <c r="GH629" s="7"/>
      <c r="GI629" s="7"/>
      <c r="GJ629" s="7"/>
      <c r="GK629" s="7"/>
      <c r="GL629" s="7"/>
      <c r="GM629" s="7"/>
      <c r="GN629" s="7"/>
      <c r="GO629" s="7"/>
      <c r="GP629" s="7"/>
      <c r="GQ629" s="7"/>
      <c r="GR629" s="7"/>
      <c r="GS629" s="7"/>
      <c r="GT629" s="7"/>
      <c r="GU629" s="7"/>
      <c r="GV629" s="7"/>
      <c r="GW629" s="7"/>
      <c r="GX629" s="7"/>
      <c r="GY629" s="7"/>
    </row>
    <row r="630" spans="169:207" ht="13.8" hidden="1">
      <c r="FM630" s="33"/>
      <c r="FN630" s="34"/>
      <c r="FO630" s="33"/>
      <c r="FP630" s="33"/>
      <c r="FQ630" s="33"/>
      <c r="FR630" s="33"/>
      <c r="FS630" s="33"/>
      <c r="FT630" s="33"/>
      <c r="FU630" s="33"/>
      <c r="FV630" s="33"/>
      <c r="FW630" s="33"/>
      <c r="FX630" s="33"/>
      <c r="FY630" s="33"/>
      <c r="FZ630" s="33"/>
      <c r="GA630" s="33"/>
      <c r="GB630" s="33"/>
      <c r="GC630" s="33"/>
      <c r="GD630" s="33"/>
      <c r="GE630" s="33"/>
      <c r="GF630" s="33"/>
      <c r="GG630" s="7"/>
      <c r="GH630" s="7"/>
      <c r="GI630" s="7"/>
      <c r="GJ630" s="7"/>
      <c r="GK630" s="7"/>
      <c r="GL630" s="7"/>
      <c r="GM630" s="7"/>
      <c r="GN630" s="7"/>
      <c r="GO630" s="7"/>
      <c r="GP630" s="7"/>
      <c r="GQ630" s="7"/>
      <c r="GR630" s="7"/>
      <c r="GS630" s="7"/>
      <c r="GT630" s="7"/>
      <c r="GU630" s="7"/>
      <c r="GV630" s="7"/>
      <c r="GW630" s="7"/>
      <c r="GX630" s="7"/>
      <c r="GY630" s="7"/>
    </row>
    <row r="631" spans="169:207" ht="13.8" hidden="1">
      <c r="FM631" s="33"/>
      <c r="FN631" s="34"/>
      <c r="FO631" s="33"/>
      <c r="FP631" s="33"/>
      <c r="FQ631" s="33"/>
      <c r="FR631" s="33"/>
      <c r="FS631" s="33"/>
      <c r="FT631" s="33"/>
      <c r="FU631" s="33"/>
      <c r="FV631" s="33"/>
      <c r="FW631" s="33"/>
      <c r="FX631" s="33"/>
      <c r="FY631" s="33"/>
      <c r="FZ631" s="33"/>
      <c r="GA631" s="33"/>
      <c r="GB631" s="33"/>
      <c r="GC631" s="33"/>
      <c r="GD631" s="33"/>
      <c r="GE631" s="33"/>
      <c r="GF631" s="33"/>
      <c r="GG631" s="7"/>
      <c r="GH631" s="7"/>
      <c r="GI631" s="7"/>
      <c r="GJ631" s="7"/>
      <c r="GK631" s="7"/>
      <c r="GL631" s="7"/>
      <c r="GM631" s="7"/>
      <c r="GN631" s="7"/>
      <c r="GO631" s="7"/>
      <c r="GP631" s="7"/>
      <c r="GQ631" s="7"/>
      <c r="GR631" s="7"/>
      <c r="GS631" s="7"/>
      <c r="GT631" s="7"/>
      <c r="GU631" s="7"/>
      <c r="GV631" s="7"/>
      <c r="GW631" s="7"/>
      <c r="GX631" s="7"/>
      <c r="GY631" s="7"/>
    </row>
    <row r="632" spans="169:207" ht="13.8" hidden="1">
      <c r="FM632" s="7"/>
      <c r="FN632" s="7"/>
      <c r="FO632" s="7"/>
      <c r="FP632" s="7"/>
      <c r="FQ632" s="7"/>
      <c r="FR632" s="7"/>
      <c r="FS632" s="7"/>
      <c r="FT632" s="7"/>
      <c r="FU632" s="7"/>
      <c r="FV632" s="7"/>
      <c r="FW632" s="7"/>
      <c r="FX632" s="7"/>
      <c r="FY632" s="7"/>
      <c r="FZ632" s="7"/>
      <c r="GA632" s="7"/>
      <c r="GB632" s="7"/>
      <c r="GC632" s="7"/>
      <c r="GD632" s="7"/>
      <c r="GE632" s="7"/>
      <c r="GF632" s="7"/>
      <c r="GG632" s="7"/>
      <c r="GH632" s="7"/>
      <c r="GI632" s="7"/>
      <c r="GJ632" s="7"/>
      <c r="GK632" s="7"/>
      <c r="GL632" s="7"/>
      <c r="GM632" s="7"/>
      <c r="GN632" s="7"/>
      <c r="GO632" s="7"/>
      <c r="GP632" s="7"/>
      <c r="GQ632" s="7"/>
      <c r="GR632" s="7"/>
      <c r="GS632" s="7"/>
      <c r="GT632" s="7"/>
      <c r="GU632" s="7"/>
      <c r="GV632" s="7"/>
      <c r="GW632" s="7"/>
      <c r="GX632" s="7"/>
      <c r="GY632" s="7"/>
    </row>
    <row r="633" spans="169:207" ht="13.8" hidden="1">
      <c r="FM633" s="33"/>
      <c r="FN633" s="34"/>
      <c r="FO633" s="33"/>
      <c r="FP633" s="33"/>
      <c r="FQ633" s="33"/>
      <c r="FR633" s="33"/>
      <c r="FS633" s="33"/>
      <c r="FT633" s="33"/>
      <c r="FU633" s="33"/>
      <c r="FV633" s="33"/>
      <c r="FW633" s="33"/>
      <c r="FX633" s="33"/>
      <c r="FY633" s="33"/>
      <c r="FZ633" s="33"/>
      <c r="GA633" s="33"/>
      <c r="GB633" s="33"/>
      <c r="GC633" s="33"/>
      <c r="GD633" s="33"/>
      <c r="GE633" s="33"/>
      <c r="GF633" s="33"/>
      <c r="GG633" s="7"/>
      <c r="GH633" s="7"/>
      <c r="GI633" s="7"/>
      <c r="GJ633" s="7"/>
      <c r="GK633" s="7"/>
      <c r="GL633" s="7"/>
      <c r="GM633" s="7"/>
      <c r="GN633" s="7"/>
      <c r="GO633" s="7"/>
      <c r="GP633" s="7"/>
      <c r="GQ633" s="7"/>
      <c r="GR633" s="7"/>
      <c r="GS633" s="7"/>
      <c r="GT633" s="7"/>
      <c r="GU633" s="7"/>
      <c r="GV633" s="7"/>
      <c r="GW633" s="7"/>
      <c r="GX633" s="7"/>
      <c r="GY633" s="7"/>
    </row>
    <row r="634" spans="169:207" ht="13.8" hidden="1">
      <c r="FM634" s="33"/>
      <c r="FN634" s="34"/>
      <c r="FO634" s="33"/>
      <c r="FP634" s="33"/>
      <c r="FQ634" s="33"/>
      <c r="FR634" s="33"/>
      <c r="FS634" s="33"/>
      <c r="FT634" s="33"/>
      <c r="FU634" s="33"/>
      <c r="FV634" s="33"/>
      <c r="FW634" s="33"/>
      <c r="FX634" s="33"/>
      <c r="FY634" s="33"/>
      <c r="FZ634" s="33"/>
      <c r="GA634" s="33"/>
      <c r="GB634" s="33"/>
      <c r="GC634" s="33"/>
      <c r="GD634" s="33"/>
      <c r="GE634" s="33"/>
      <c r="GF634" s="33"/>
      <c r="GG634" s="7"/>
      <c r="GH634" s="7"/>
      <c r="GI634" s="7"/>
      <c r="GJ634" s="7"/>
      <c r="GK634" s="7"/>
      <c r="GL634" s="7"/>
      <c r="GM634" s="7"/>
      <c r="GN634" s="7"/>
      <c r="GO634" s="7"/>
      <c r="GP634" s="7"/>
      <c r="GQ634" s="7"/>
      <c r="GR634" s="7"/>
      <c r="GS634" s="7"/>
      <c r="GT634" s="7"/>
      <c r="GU634" s="7"/>
      <c r="GV634" s="7"/>
      <c r="GW634" s="7"/>
      <c r="GX634" s="7"/>
      <c r="GY634" s="7"/>
    </row>
    <row r="635" spans="169:207" ht="13.8">
      <c r="FM635" s="33"/>
      <c r="FN635" s="34"/>
      <c r="FO635" s="33"/>
      <c r="FP635" s="33"/>
      <c r="FQ635" s="33"/>
      <c r="FR635" s="33"/>
      <c r="FS635" s="33"/>
      <c r="FT635" s="33"/>
      <c r="FU635" s="33"/>
      <c r="FV635" s="33"/>
      <c r="FW635" s="33"/>
      <c r="FX635" s="33"/>
      <c r="FY635" s="33"/>
      <c r="FZ635" s="33"/>
      <c r="GA635" s="33"/>
      <c r="GB635" s="33"/>
      <c r="GC635" s="33"/>
      <c r="GD635" s="33"/>
      <c r="GE635" s="33"/>
      <c r="GF635" s="33"/>
      <c r="GG635" s="7"/>
      <c r="GH635" s="7"/>
      <c r="GI635" s="7"/>
      <c r="GJ635" s="7"/>
      <c r="GK635" s="7"/>
      <c r="GL635" s="7"/>
      <c r="GM635" s="7"/>
      <c r="GN635" s="7"/>
      <c r="GO635" s="7"/>
      <c r="GP635" s="7"/>
      <c r="GQ635" s="7"/>
      <c r="GR635" s="7"/>
      <c r="GS635" s="7"/>
      <c r="GT635" s="7"/>
      <c r="GU635" s="7"/>
      <c r="GV635" s="7"/>
      <c r="GW635" s="7"/>
      <c r="GX635" s="7"/>
      <c r="GY635" s="7"/>
    </row>
    <row r="636" spans="169:207" ht="13.8">
      <c r="FM636" s="7"/>
      <c r="FN636" s="7"/>
      <c r="FO636" s="7"/>
      <c r="FP636" s="7"/>
      <c r="FQ636" s="7"/>
      <c r="FR636" s="7"/>
      <c r="FS636" s="7"/>
      <c r="FT636" s="7"/>
      <c r="FU636" s="33"/>
      <c r="FV636" s="7"/>
      <c r="FW636" s="7"/>
      <c r="FX636" s="7"/>
      <c r="FY636" s="7"/>
      <c r="FZ636" s="7"/>
      <c r="GA636" s="7"/>
      <c r="GB636" s="7"/>
      <c r="GC636" s="38"/>
      <c r="GD636" s="7"/>
      <c r="GE636" s="7"/>
      <c r="GF636" s="7"/>
      <c r="GG636" s="7"/>
      <c r="GH636" s="7"/>
      <c r="GI636" s="7"/>
      <c r="GJ636" s="7"/>
      <c r="GK636" s="7"/>
      <c r="GL636" s="7"/>
      <c r="GM636" s="7"/>
      <c r="GN636" s="7"/>
      <c r="GO636" s="7"/>
      <c r="GP636" s="7"/>
      <c r="GQ636" s="7"/>
      <c r="GR636" s="7"/>
      <c r="GS636" s="7"/>
      <c r="GT636" s="7"/>
      <c r="GU636" s="7"/>
      <c r="GV636" s="7"/>
      <c r="GW636" s="7"/>
      <c r="GX636" s="7"/>
      <c r="GY636" s="7"/>
    </row>
    <row r="637" spans="169:207" ht="13.8" hidden="1">
      <c r="FM637" s="33"/>
      <c r="FN637" s="34"/>
      <c r="FO637" s="33"/>
      <c r="FP637" s="33"/>
      <c r="FQ637" s="33"/>
      <c r="FR637" s="33"/>
      <c r="FS637" s="33"/>
      <c r="FT637" s="33"/>
      <c r="FU637" s="33"/>
      <c r="FV637" s="33"/>
      <c r="FW637" s="33"/>
      <c r="FX637" s="33"/>
      <c r="FY637" s="33"/>
      <c r="FZ637" s="33"/>
      <c r="GA637" s="33"/>
      <c r="GB637" s="33"/>
      <c r="GC637" s="33"/>
      <c r="GD637" s="33"/>
      <c r="GE637" s="33"/>
      <c r="GF637" s="33"/>
      <c r="GG637" s="7"/>
      <c r="GH637" s="7"/>
      <c r="GI637" s="7"/>
      <c r="GJ637" s="7"/>
      <c r="GK637" s="7"/>
      <c r="GL637" s="7"/>
      <c r="GM637" s="7"/>
      <c r="GN637" s="7"/>
      <c r="GO637" s="7"/>
      <c r="GP637" s="7"/>
      <c r="GQ637" s="7"/>
      <c r="GR637" s="7"/>
      <c r="GS637" s="7"/>
      <c r="GT637" s="7"/>
      <c r="GU637" s="7"/>
      <c r="GV637" s="7"/>
      <c r="GW637" s="7"/>
      <c r="GX637" s="7"/>
      <c r="GY637" s="7"/>
    </row>
    <row r="638" spans="169:207" ht="13.8" hidden="1">
      <c r="FM638" s="7"/>
      <c r="FN638" s="7"/>
      <c r="FO638" s="7"/>
      <c r="FP638" s="7"/>
      <c r="FQ638" s="7"/>
      <c r="FR638" s="7"/>
      <c r="FS638" s="7"/>
      <c r="FT638" s="7"/>
      <c r="FU638" s="7"/>
      <c r="FV638" s="7"/>
      <c r="FW638" s="7"/>
      <c r="FX638" s="7"/>
      <c r="FY638" s="7"/>
      <c r="FZ638" s="7"/>
      <c r="GA638" s="7"/>
      <c r="GB638" s="7"/>
      <c r="GC638" s="7"/>
      <c r="GD638" s="7"/>
      <c r="GE638" s="7"/>
      <c r="GF638" s="7"/>
      <c r="GG638" s="7"/>
      <c r="GH638" s="7"/>
      <c r="GI638" s="7"/>
      <c r="GJ638" s="7"/>
      <c r="GK638" s="7"/>
      <c r="GL638" s="7"/>
      <c r="GM638" s="7"/>
      <c r="GN638" s="7"/>
      <c r="GO638" s="7"/>
      <c r="GP638" s="7"/>
      <c r="GQ638" s="7"/>
      <c r="GR638" s="7"/>
      <c r="GS638" s="7"/>
      <c r="GT638" s="7"/>
      <c r="GU638" s="7"/>
      <c r="GV638" s="7"/>
      <c r="GW638" s="7"/>
      <c r="GX638" s="7"/>
      <c r="GY638" s="7"/>
    </row>
    <row r="639" spans="169:207" ht="13.8">
      <c r="FM639" s="7"/>
      <c r="FN639" s="7"/>
      <c r="FO639" s="7"/>
      <c r="FP639" s="7"/>
      <c r="FQ639" s="7"/>
      <c r="FR639" s="7"/>
      <c r="FS639" s="7"/>
      <c r="FT639" s="7"/>
      <c r="FU639" s="7"/>
      <c r="FV639" s="7"/>
      <c r="FW639" s="7"/>
      <c r="FX639" s="7"/>
      <c r="FY639" s="7"/>
      <c r="FZ639" s="7"/>
      <c r="GA639" s="7"/>
      <c r="GB639" s="7"/>
      <c r="GC639" s="7"/>
      <c r="GD639" s="7"/>
      <c r="GE639" s="7"/>
      <c r="GF639" s="7"/>
      <c r="GG639" s="7"/>
      <c r="GH639" s="7"/>
      <c r="GI639" s="7"/>
      <c r="GJ639" s="7"/>
      <c r="GK639" s="7"/>
      <c r="GL639" s="7"/>
      <c r="GM639" s="7"/>
      <c r="GN639" s="7"/>
      <c r="GO639" s="7"/>
      <c r="GP639" s="7"/>
      <c r="GQ639" s="7"/>
      <c r="GR639" s="7"/>
      <c r="GS639" s="7"/>
      <c r="GT639" s="7"/>
      <c r="GU639" s="7"/>
      <c r="GV639" s="7"/>
      <c r="GW639" s="7"/>
      <c r="GX639" s="7"/>
      <c r="GY639" s="7"/>
    </row>
    <row r="640" spans="169:207" ht="13.8">
      <c r="FM640" s="33"/>
      <c r="FN640" s="34"/>
      <c r="FO640" s="33"/>
      <c r="FP640" s="33"/>
      <c r="FQ640" s="33"/>
      <c r="FR640" s="33"/>
      <c r="FS640" s="33"/>
      <c r="FT640" s="33"/>
      <c r="FU640" s="33"/>
      <c r="FV640" s="33"/>
      <c r="FW640" s="33"/>
      <c r="FX640" s="33"/>
      <c r="FY640" s="33"/>
      <c r="FZ640" s="33"/>
      <c r="GA640" s="33"/>
      <c r="GB640" s="33"/>
      <c r="GC640" s="33"/>
      <c r="GD640" s="33"/>
      <c r="GE640" s="33"/>
      <c r="GF640" s="33"/>
      <c r="GG640" s="7"/>
      <c r="GH640" s="7"/>
      <c r="GI640" s="7"/>
      <c r="GJ640" s="7"/>
      <c r="GK640" s="7"/>
      <c r="GL640" s="7"/>
      <c r="GM640" s="7"/>
      <c r="GN640" s="7"/>
      <c r="GO640" s="7"/>
      <c r="GP640" s="7"/>
      <c r="GQ640" s="7"/>
      <c r="GR640" s="7"/>
      <c r="GS640" s="7"/>
      <c r="GT640" s="7"/>
      <c r="GU640" s="7"/>
      <c r="GV640" s="7"/>
      <c r="GW640" s="7"/>
      <c r="GX640" s="7"/>
      <c r="GY640" s="7"/>
    </row>
    <row r="641" spans="1:207" ht="13.8" hidden="1">
      <c r="FM641" s="33"/>
      <c r="FN641" s="34"/>
      <c r="FO641" s="33"/>
      <c r="FP641" s="33"/>
      <c r="FQ641" s="33"/>
      <c r="FR641" s="33"/>
      <c r="FS641" s="33"/>
      <c r="FT641" s="33"/>
      <c r="FU641" s="33"/>
      <c r="FV641" s="33"/>
      <c r="FW641" s="33"/>
      <c r="FX641" s="33"/>
      <c r="FY641" s="33"/>
      <c r="FZ641" s="33"/>
      <c r="GA641" s="33"/>
      <c r="GB641" s="33"/>
      <c r="GC641" s="33"/>
      <c r="GD641" s="33"/>
      <c r="GE641" s="33"/>
      <c r="GF641" s="33"/>
      <c r="GG641" s="7"/>
      <c r="GH641" s="7"/>
      <c r="GI641" s="7"/>
      <c r="GJ641" s="7"/>
      <c r="GK641" s="7"/>
      <c r="GL641" s="7"/>
      <c r="GM641" s="7"/>
      <c r="GN641" s="7"/>
      <c r="GO641" s="7"/>
      <c r="GP641" s="7"/>
      <c r="GQ641" s="7"/>
      <c r="GR641" s="7"/>
      <c r="GS641" s="7"/>
      <c r="GT641" s="7"/>
      <c r="GU641" s="7"/>
      <c r="GV641" s="7"/>
      <c r="GW641" s="7"/>
      <c r="GX641" s="7"/>
      <c r="GY641" s="7"/>
    </row>
    <row r="642" spans="1:207" ht="13.8" hidden="1">
      <c r="FM642" s="33"/>
      <c r="FN642" s="34"/>
      <c r="FO642" s="33"/>
      <c r="FP642" s="33"/>
      <c r="FQ642" s="33"/>
      <c r="FR642" s="33"/>
      <c r="FS642" s="33"/>
      <c r="FT642" s="33"/>
      <c r="FU642" s="33"/>
      <c r="FV642" s="33"/>
      <c r="FW642" s="33"/>
      <c r="FX642" s="33"/>
      <c r="FY642" s="33"/>
      <c r="FZ642" s="33"/>
      <c r="GA642" s="33"/>
      <c r="GB642" s="33"/>
      <c r="GC642" s="33"/>
      <c r="GD642" s="33"/>
      <c r="GE642" s="33"/>
      <c r="GF642" s="33"/>
      <c r="GG642" s="7"/>
      <c r="GH642" s="7"/>
      <c r="GI642" s="7"/>
      <c r="GJ642" s="7"/>
      <c r="GK642" s="7"/>
      <c r="GL642" s="7"/>
      <c r="GM642" s="7"/>
      <c r="GN642" s="7"/>
      <c r="GO642" s="7"/>
      <c r="GP642" s="7"/>
      <c r="GQ642" s="7"/>
      <c r="GR642" s="7"/>
      <c r="GS642" s="7"/>
      <c r="GT642" s="7"/>
      <c r="GU642" s="7"/>
      <c r="GV642" s="7"/>
      <c r="GW642" s="7"/>
      <c r="GX642" s="7"/>
      <c r="GY642" s="7"/>
    </row>
    <row r="643" spans="1:207" ht="13.8" hidden="1">
      <c r="FM643" s="33"/>
      <c r="FN643" s="34"/>
      <c r="FO643" s="33"/>
      <c r="FP643" s="33"/>
      <c r="FQ643" s="33"/>
      <c r="FR643" s="33"/>
      <c r="FS643" s="33"/>
      <c r="FT643" s="33"/>
      <c r="FU643" s="33"/>
      <c r="FV643" s="33"/>
      <c r="FW643" s="33"/>
      <c r="FX643" s="33"/>
      <c r="FY643" s="33"/>
      <c r="FZ643" s="33"/>
      <c r="GA643" s="33"/>
      <c r="GB643" s="33"/>
      <c r="GC643" s="33"/>
      <c r="GD643" s="33"/>
      <c r="GE643" s="33"/>
      <c r="GF643" s="33"/>
      <c r="GG643" s="7"/>
      <c r="GH643" s="7"/>
      <c r="GI643" s="7"/>
      <c r="GJ643" s="7"/>
      <c r="GK643" s="7"/>
      <c r="GL643" s="7"/>
      <c r="GM643" s="7"/>
      <c r="GN643" s="7"/>
      <c r="GO643" s="7"/>
      <c r="GP643" s="7"/>
      <c r="GQ643" s="7"/>
      <c r="GR643" s="7"/>
      <c r="GS643" s="7"/>
      <c r="GT643" s="7"/>
      <c r="GU643" s="7"/>
      <c r="GV643" s="7"/>
      <c r="GW643" s="7"/>
      <c r="GX643" s="7"/>
      <c r="GY643" s="7"/>
    </row>
    <row r="644" spans="1:207" ht="13.8" hidden="1">
      <c r="FM644" s="33"/>
      <c r="FN644" s="34"/>
      <c r="FO644" s="33"/>
      <c r="FP644" s="33"/>
      <c r="FQ644" s="33"/>
      <c r="FR644" s="33"/>
      <c r="FS644" s="33"/>
      <c r="FT644" s="33"/>
      <c r="FU644" s="33"/>
      <c r="FV644" s="33"/>
      <c r="FW644" s="33"/>
      <c r="FX644" s="33"/>
      <c r="FY644" s="33"/>
      <c r="FZ644" s="33"/>
      <c r="GA644" s="33"/>
      <c r="GB644" s="33"/>
      <c r="GC644" s="33"/>
      <c r="GD644" s="33"/>
      <c r="GE644" s="33"/>
      <c r="GF644" s="33"/>
      <c r="GG644" s="7"/>
      <c r="GH644" s="7"/>
      <c r="GI644" s="7"/>
      <c r="GJ644" s="7"/>
      <c r="GK644" s="7"/>
      <c r="GL644" s="7"/>
      <c r="GM644" s="7"/>
      <c r="GN644" s="7"/>
      <c r="GO644" s="7"/>
      <c r="GP644" s="7"/>
      <c r="GQ644" s="7"/>
      <c r="GR644" s="7"/>
      <c r="GS644" s="7"/>
      <c r="GT644" s="7"/>
      <c r="GU644" s="7"/>
      <c r="GV644" s="7"/>
      <c r="GW644" s="7"/>
      <c r="GX644" s="7"/>
      <c r="GY644" s="7"/>
    </row>
    <row r="645" spans="1:207" ht="13.8" hidden="1">
      <c r="FM645" s="33"/>
      <c r="FN645" s="34"/>
      <c r="FO645" s="33"/>
      <c r="FP645" s="33"/>
      <c r="FQ645" s="33"/>
      <c r="FR645" s="33"/>
      <c r="FS645" s="33"/>
      <c r="FT645" s="33"/>
      <c r="FU645" s="33"/>
      <c r="FV645" s="33"/>
      <c r="FW645" s="33"/>
      <c r="FX645" s="33"/>
      <c r="FY645" s="33"/>
      <c r="FZ645" s="33"/>
      <c r="GA645" s="33"/>
      <c r="GB645" s="33"/>
      <c r="GC645" s="33"/>
      <c r="GD645" s="33"/>
      <c r="GE645" s="33"/>
      <c r="GF645" s="33"/>
      <c r="GG645" s="7"/>
      <c r="GH645" s="7"/>
      <c r="GI645" s="7"/>
      <c r="GJ645" s="7"/>
      <c r="GK645" s="7"/>
      <c r="GL645" s="7"/>
      <c r="GM645" s="7"/>
      <c r="GN645" s="7"/>
      <c r="GO645" s="7"/>
      <c r="GP645" s="7"/>
      <c r="GQ645" s="7"/>
      <c r="GR645" s="7"/>
      <c r="GS645" s="7"/>
      <c r="GT645" s="7"/>
      <c r="GU645" s="7"/>
      <c r="GV645" s="7"/>
      <c r="GW645" s="7"/>
      <c r="GX645" s="7"/>
      <c r="GY645" s="7"/>
    </row>
    <row r="646" spans="1:207" ht="13.8" hidden="1">
      <c r="FM646" s="7"/>
      <c r="FN646" s="7"/>
      <c r="FO646" s="7"/>
      <c r="FP646" s="7"/>
      <c r="FQ646" s="7"/>
      <c r="FR646" s="7"/>
      <c r="FS646" s="7"/>
      <c r="FT646" s="7"/>
      <c r="FU646" s="7"/>
      <c r="FV646" s="7"/>
      <c r="FW646" s="7"/>
      <c r="FX646" s="7"/>
      <c r="FY646" s="7"/>
      <c r="FZ646" s="7"/>
      <c r="GA646" s="7"/>
      <c r="GB646" s="7"/>
      <c r="GC646" s="7"/>
      <c r="GD646" s="7"/>
      <c r="GE646" s="7"/>
      <c r="GF646" s="7"/>
      <c r="GG646" s="7"/>
      <c r="GH646" s="7"/>
      <c r="GI646" s="7"/>
      <c r="GJ646" s="7"/>
      <c r="GK646" s="7"/>
      <c r="GL646" s="7"/>
      <c r="GM646" s="7"/>
      <c r="GN646" s="7"/>
      <c r="GO646" s="7"/>
      <c r="GP646" s="7"/>
      <c r="GQ646" s="7"/>
      <c r="GR646" s="7"/>
      <c r="GS646" s="7"/>
      <c r="GT646" s="7"/>
      <c r="GU646" s="7"/>
      <c r="GV646" s="7"/>
      <c r="GW646" s="7"/>
      <c r="GX646" s="7"/>
      <c r="GY646" s="7"/>
    </row>
    <row r="647" spans="1:207" ht="13.8" hidden="1">
      <c r="FM647" s="33"/>
      <c r="FN647" s="34"/>
      <c r="FO647" s="33"/>
      <c r="FP647" s="33"/>
      <c r="FQ647" s="33"/>
      <c r="FR647" s="33"/>
      <c r="FS647" s="33"/>
      <c r="FT647" s="33"/>
      <c r="FU647" s="33"/>
      <c r="FV647" s="33"/>
      <c r="FW647" s="33"/>
      <c r="FX647" s="33"/>
      <c r="FY647" s="33"/>
      <c r="FZ647" s="33"/>
      <c r="GA647" s="33"/>
      <c r="GB647" s="33"/>
      <c r="GC647" s="33"/>
      <c r="GD647" s="33"/>
      <c r="GE647" s="33"/>
      <c r="GF647" s="33"/>
      <c r="GG647" s="7"/>
      <c r="GH647" s="7"/>
      <c r="GI647" s="7"/>
      <c r="GJ647" s="7"/>
      <c r="GK647" s="7"/>
      <c r="GL647" s="7"/>
      <c r="GM647" s="7"/>
      <c r="GN647" s="7"/>
      <c r="GO647" s="7"/>
      <c r="GP647" s="7"/>
      <c r="GQ647" s="7"/>
      <c r="GR647" s="7"/>
      <c r="GS647" s="7"/>
      <c r="GT647" s="7"/>
      <c r="GU647" s="7"/>
      <c r="GV647" s="7"/>
      <c r="GW647" s="7"/>
      <c r="GX647" s="7"/>
      <c r="GY647" s="7"/>
    </row>
    <row r="648" spans="1:207" ht="13.8" hidden="1">
      <c r="FM648" s="33"/>
      <c r="FN648" s="34"/>
      <c r="FO648" s="33"/>
      <c r="FP648" s="33"/>
      <c r="FQ648" s="33"/>
      <c r="FR648" s="33"/>
      <c r="FS648" s="33"/>
      <c r="FT648" s="33"/>
      <c r="FU648" s="33"/>
      <c r="FV648" s="33"/>
      <c r="FW648" s="33"/>
      <c r="FX648" s="33"/>
      <c r="FY648" s="33"/>
      <c r="FZ648" s="33"/>
      <c r="GA648" s="33"/>
      <c r="GB648" s="33"/>
      <c r="GC648" s="33"/>
      <c r="GD648" s="33"/>
      <c r="GE648" s="33"/>
      <c r="GF648" s="33"/>
      <c r="GG648" s="7"/>
      <c r="GH648" s="7"/>
      <c r="GI648" s="7"/>
      <c r="GJ648" s="7"/>
      <c r="GK648" s="7"/>
      <c r="GL648" s="7"/>
      <c r="GM648" s="7"/>
      <c r="GN648" s="7"/>
      <c r="GO648" s="7"/>
      <c r="GP648" s="7"/>
      <c r="GQ648" s="7"/>
      <c r="GR648" s="7"/>
      <c r="GS648" s="7"/>
      <c r="GT648" s="7"/>
      <c r="GU648" s="7"/>
      <c r="GV648" s="7"/>
      <c r="GW648" s="7"/>
      <c r="GX648" s="7"/>
      <c r="GY648" s="7"/>
    </row>
    <row r="649" spans="1:207" ht="13.8" hidden="1">
      <c r="FM649" s="7"/>
      <c r="FN649" s="7"/>
      <c r="FO649" s="7"/>
      <c r="FP649" s="7"/>
      <c r="FQ649" s="7"/>
      <c r="FR649" s="7"/>
      <c r="FS649" s="7"/>
      <c r="FT649" s="7"/>
      <c r="FU649" s="7"/>
      <c r="FV649" s="7"/>
      <c r="FW649" s="7"/>
      <c r="FX649" s="7"/>
      <c r="FY649" s="7"/>
      <c r="FZ649" s="7"/>
      <c r="GA649" s="7"/>
      <c r="GB649" s="7"/>
      <c r="GC649" s="7"/>
      <c r="GD649" s="7"/>
      <c r="GE649" s="7"/>
      <c r="GF649" s="7"/>
      <c r="GG649" s="7"/>
      <c r="GH649" s="7"/>
      <c r="GI649" s="7"/>
      <c r="GJ649" s="7"/>
      <c r="GK649" s="7"/>
      <c r="GL649" s="7"/>
      <c r="GM649" s="7"/>
      <c r="GN649" s="7"/>
      <c r="GO649" s="7"/>
      <c r="GP649" s="7"/>
      <c r="GQ649" s="7"/>
      <c r="GR649" s="7"/>
      <c r="GS649" s="7"/>
      <c r="GT649" s="7"/>
      <c r="GU649" s="7"/>
      <c r="GV649" s="7"/>
      <c r="GW649" s="7"/>
      <c r="GX649" s="7"/>
      <c r="GY649" s="7"/>
    </row>
    <row r="650" spans="1:207" ht="13.8" hidden="1">
      <c r="FM650" s="33"/>
      <c r="FN650" s="34"/>
      <c r="FO650" s="33"/>
      <c r="FP650" s="33"/>
      <c r="FQ650" s="33"/>
      <c r="FR650" s="33"/>
      <c r="FS650" s="33"/>
      <c r="FT650" s="33"/>
      <c r="FU650" s="33"/>
      <c r="FV650" s="33"/>
      <c r="FW650" s="33"/>
      <c r="FX650" s="33"/>
      <c r="FY650" s="33"/>
      <c r="FZ650" s="33"/>
      <c r="GA650" s="33"/>
      <c r="GB650" s="33"/>
      <c r="GC650" s="33"/>
      <c r="GD650" s="33"/>
      <c r="GE650" s="33"/>
      <c r="GF650" s="33"/>
      <c r="GG650" s="7"/>
      <c r="GH650" s="7"/>
      <c r="GI650" s="7"/>
      <c r="GJ650" s="7"/>
      <c r="GK650" s="7"/>
      <c r="GL650" s="7"/>
      <c r="GM650" s="7"/>
      <c r="GN650" s="7"/>
      <c r="GO650" s="7"/>
      <c r="GP650" s="7"/>
      <c r="GQ650" s="7"/>
      <c r="GR650" s="7"/>
      <c r="GS650" s="7"/>
      <c r="GT650" s="7"/>
      <c r="GU650" s="7"/>
      <c r="GV650" s="7"/>
      <c r="GW650" s="7"/>
      <c r="GX650" s="7"/>
      <c r="GY650" s="7"/>
    </row>
    <row r="651" spans="1:207" ht="13.8" hidden="1">
      <c r="FM651" s="33"/>
      <c r="FN651" s="34"/>
      <c r="FO651" s="33"/>
      <c r="FP651" s="33"/>
      <c r="FQ651" s="33"/>
      <c r="FR651" s="33"/>
      <c r="FS651" s="33"/>
      <c r="FT651" s="33"/>
      <c r="FU651" s="33"/>
      <c r="FV651" s="33"/>
      <c r="FW651" s="33"/>
      <c r="FX651" s="33"/>
      <c r="FY651" s="33"/>
      <c r="FZ651" s="33"/>
      <c r="GA651" s="33"/>
      <c r="GB651" s="33"/>
      <c r="GC651" s="33"/>
      <c r="GD651" s="33"/>
      <c r="GE651" s="33"/>
      <c r="GF651" s="33"/>
      <c r="GG651" s="7"/>
      <c r="GH651" s="7"/>
      <c r="GI651" s="7"/>
      <c r="GJ651" s="7"/>
      <c r="GK651" s="7"/>
      <c r="GL651" s="7"/>
      <c r="GM651" s="7"/>
      <c r="GN651" s="7"/>
      <c r="GO651" s="7"/>
      <c r="GP651" s="7"/>
      <c r="GQ651" s="7"/>
      <c r="GR651" s="7"/>
      <c r="GS651" s="7"/>
      <c r="GT651" s="7"/>
      <c r="GU651" s="7"/>
      <c r="GV651" s="7"/>
      <c r="GW651" s="7"/>
      <c r="GX651" s="7"/>
      <c r="GY651" s="7"/>
    </row>
    <row r="652" spans="1:207" ht="13.8" hidden="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7"/>
      <c r="CW652" s="7"/>
      <c r="CX652" s="7"/>
      <c r="CY652" s="7"/>
      <c r="CZ652" s="7"/>
      <c r="DA652" s="7"/>
      <c r="DB652" s="7"/>
      <c r="DC652" s="7"/>
      <c r="DD652" s="7"/>
      <c r="DE652" s="7"/>
      <c r="DF652" s="7"/>
      <c r="DG652" s="7"/>
      <c r="DH652" s="7"/>
      <c r="DI652" s="7"/>
      <c r="DJ652" s="7"/>
      <c r="DK652" s="7"/>
      <c r="DL652" s="7"/>
      <c r="DM652" s="7"/>
      <c r="DN652" s="7"/>
      <c r="DO652" s="7"/>
      <c r="DP652" s="7"/>
      <c r="DQ652" s="7"/>
      <c r="DR652" s="7"/>
      <c r="DS652" s="7"/>
      <c r="DT652" s="7"/>
      <c r="DU652" s="7"/>
      <c r="DV652" s="7"/>
      <c r="DW652" s="7"/>
      <c r="DX652" s="7"/>
      <c r="DY652" s="7"/>
      <c r="DZ652" s="7"/>
      <c r="EA652" s="7"/>
      <c r="EB652" s="7"/>
      <c r="EC652" s="7"/>
      <c r="ED652" s="7"/>
      <c r="EE652" s="7"/>
      <c r="EF652" s="7"/>
      <c r="EG652" s="7"/>
      <c r="EH652" s="7"/>
      <c r="EI652" s="7"/>
      <c r="EJ652" s="7"/>
      <c r="EK652" s="7"/>
      <c r="EL652" s="7"/>
      <c r="EM652" s="7"/>
      <c r="EN652" s="7"/>
      <c r="EO652" s="7"/>
      <c r="EP652" s="7"/>
      <c r="EQ652" s="7"/>
      <c r="ER652" s="7"/>
      <c r="ES652" s="7"/>
      <c r="ET652" s="7"/>
      <c r="EU652" s="7"/>
      <c r="EV652" s="7"/>
      <c r="EW652" s="7"/>
      <c r="EX652" s="7"/>
      <c r="EY652" s="7"/>
      <c r="EZ652" s="7"/>
      <c r="FA652" s="7"/>
      <c r="FB652" s="7"/>
      <c r="FC652" s="7"/>
      <c r="FD652" s="7"/>
      <c r="FE652" s="7"/>
      <c r="FF652" s="7"/>
      <c r="FG652" s="7"/>
      <c r="FH652" s="7"/>
      <c r="FI652" s="7"/>
      <c r="FJ652" s="7"/>
      <c r="FK652" s="7"/>
      <c r="FL652" s="34"/>
      <c r="FM652" s="33"/>
      <c r="FN652" s="34"/>
      <c r="FO652" s="33"/>
      <c r="FP652" s="33"/>
      <c r="FQ652" s="33"/>
      <c r="FR652" s="33"/>
      <c r="FS652" s="33"/>
      <c r="FT652" s="33"/>
      <c r="FU652" s="33"/>
      <c r="FV652" s="33"/>
      <c r="FW652" s="33"/>
      <c r="FX652" s="33"/>
      <c r="FY652" s="33"/>
      <c r="FZ652" s="33"/>
      <c r="GA652" s="33"/>
      <c r="GB652" s="33"/>
      <c r="GC652" s="33"/>
      <c r="GD652" s="33"/>
      <c r="GE652" s="33"/>
      <c r="GF652" s="33"/>
      <c r="GG652" s="7"/>
      <c r="GH652" s="7"/>
      <c r="GI652" s="7"/>
      <c r="GJ652" s="7"/>
      <c r="GK652" s="7"/>
      <c r="GL652" s="7"/>
      <c r="GM652" s="7"/>
      <c r="GN652" s="7"/>
      <c r="GO652" s="7"/>
      <c r="GP652" s="7"/>
      <c r="GQ652" s="7"/>
      <c r="GR652" s="7"/>
      <c r="GS652" s="7"/>
      <c r="GT652" s="7"/>
      <c r="GU652" s="7"/>
      <c r="GV652" s="7"/>
      <c r="GW652" s="7"/>
      <c r="GX652" s="7"/>
      <c r="GY652" s="7"/>
    </row>
    <row r="653" spans="1:207" ht="13.8" hidden="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7"/>
      <c r="CW653" s="7"/>
      <c r="CX653" s="7"/>
      <c r="CY653" s="7"/>
      <c r="CZ653" s="7"/>
      <c r="DA653" s="7"/>
      <c r="DB653" s="7"/>
      <c r="DC653" s="7"/>
      <c r="DD653" s="7"/>
      <c r="DE653" s="7"/>
      <c r="DF653" s="7"/>
      <c r="DG653" s="7"/>
      <c r="DH653" s="7"/>
      <c r="DI653" s="7"/>
      <c r="DJ653" s="7"/>
      <c r="DK653" s="7"/>
      <c r="DL653" s="7"/>
      <c r="DM653" s="7"/>
      <c r="DN653" s="7"/>
      <c r="DO653" s="7"/>
      <c r="DP653" s="7"/>
      <c r="DQ653" s="7"/>
      <c r="DR653" s="7"/>
      <c r="DS653" s="7"/>
      <c r="DT653" s="7"/>
      <c r="DU653" s="7"/>
      <c r="DV653" s="7"/>
      <c r="DW653" s="7"/>
      <c r="DX653" s="7"/>
      <c r="DY653" s="7"/>
      <c r="DZ653" s="7"/>
      <c r="EA653" s="7"/>
      <c r="EB653" s="7"/>
      <c r="EC653" s="7"/>
      <c r="ED653" s="7"/>
      <c r="EE653" s="7"/>
      <c r="EF653" s="7"/>
      <c r="EG653" s="7"/>
      <c r="EH653" s="7"/>
      <c r="EI653" s="7"/>
      <c r="EJ653" s="7"/>
      <c r="EK653" s="7"/>
      <c r="EL653" s="7"/>
      <c r="EM653" s="7"/>
      <c r="EN653" s="7"/>
      <c r="EO653" s="7"/>
      <c r="EP653" s="7"/>
      <c r="EQ653" s="7"/>
      <c r="ER653" s="7"/>
      <c r="ES653" s="7"/>
      <c r="ET653" s="7"/>
      <c r="EU653" s="7"/>
      <c r="EV653" s="7"/>
      <c r="EW653" s="7"/>
      <c r="EX653" s="7"/>
      <c r="EY653" s="7"/>
      <c r="EZ653" s="7"/>
      <c r="FA653" s="7"/>
      <c r="FB653" s="7"/>
      <c r="FC653" s="7"/>
      <c r="FD653" s="7"/>
      <c r="FE653" s="7"/>
      <c r="FF653" s="7"/>
      <c r="FG653" s="7"/>
      <c r="FH653" s="7"/>
      <c r="FI653" s="7"/>
      <c r="FJ653" s="7"/>
      <c r="FK653" s="7"/>
      <c r="FL653" s="34"/>
      <c r="FM653" s="33"/>
      <c r="FN653" s="34"/>
      <c r="FO653" s="33"/>
      <c r="FP653" s="33"/>
      <c r="FQ653" s="33"/>
      <c r="FR653" s="33"/>
      <c r="FS653" s="33"/>
      <c r="FT653" s="33"/>
      <c r="FU653" s="33"/>
      <c r="FV653" s="33"/>
      <c r="FW653" s="33"/>
      <c r="FX653" s="33"/>
      <c r="FY653" s="33"/>
      <c r="FZ653" s="33"/>
      <c r="GA653" s="33"/>
      <c r="GB653" s="33"/>
      <c r="GC653" s="33"/>
      <c r="GD653" s="33"/>
      <c r="GE653" s="33"/>
      <c r="GF653" s="33"/>
      <c r="GG653" s="7"/>
      <c r="GH653" s="7"/>
      <c r="GI653" s="7"/>
      <c r="GJ653" s="7"/>
      <c r="GK653" s="7"/>
      <c r="GL653" s="7"/>
      <c r="GM653" s="7"/>
      <c r="GN653" s="7"/>
      <c r="GO653" s="7"/>
      <c r="GP653" s="7"/>
      <c r="GQ653" s="7"/>
      <c r="GR653" s="7"/>
      <c r="GS653" s="7"/>
      <c r="GT653" s="7"/>
      <c r="GU653" s="7"/>
      <c r="GV653" s="7"/>
      <c r="GW653" s="7"/>
      <c r="GX653" s="7"/>
      <c r="GY653" s="7"/>
    </row>
    <row r="654" spans="1:207" ht="13.8" hidden="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7"/>
      <c r="EE654" s="7"/>
      <c r="EF654" s="7"/>
      <c r="EG654" s="7"/>
      <c r="EH654" s="7"/>
      <c r="EI654" s="7"/>
      <c r="EJ654" s="7"/>
      <c r="EK654" s="7"/>
      <c r="EL654" s="7"/>
      <c r="EM654" s="7"/>
      <c r="EN654" s="7"/>
      <c r="EO654" s="7"/>
      <c r="EP654" s="7"/>
      <c r="EQ654" s="7"/>
      <c r="ER654" s="7"/>
      <c r="ES654" s="7"/>
      <c r="ET654" s="7"/>
      <c r="EU654" s="7"/>
      <c r="EV654" s="7"/>
      <c r="EW654" s="7"/>
      <c r="EX654" s="7"/>
      <c r="EY654" s="7"/>
      <c r="EZ654" s="7"/>
      <c r="FA654" s="7"/>
      <c r="FB654" s="7"/>
      <c r="FC654" s="7"/>
      <c r="FD654" s="7"/>
      <c r="FE654" s="7"/>
      <c r="FF654" s="7"/>
      <c r="FG654" s="7"/>
      <c r="FH654" s="7"/>
      <c r="FI654" s="7"/>
      <c r="FJ654" s="7"/>
      <c r="FK654" s="7"/>
      <c r="FL654" s="7"/>
      <c r="FM654" s="7"/>
      <c r="FN654" s="7"/>
      <c r="FO654" s="7"/>
      <c r="FP654" s="7"/>
      <c r="FQ654" s="7"/>
      <c r="FR654" s="7"/>
      <c r="FS654" s="7"/>
      <c r="FT654" s="7"/>
      <c r="FU654" s="33"/>
      <c r="FV654" s="7"/>
      <c r="FW654" s="7"/>
      <c r="FX654" s="7"/>
      <c r="FY654" s="7"/>
      <c r="FZ654" s="7"/>
      <c r="GA654" s="7"/>
      <c r="GB654" s="7"/>
      <c r="GC654" s="38"/>
      <c r="GD654" s="7"/>
      <c r="GE654" s="7"/>
      <c r="GF654" s="7"/>
      <c r="GG654" s="7"/>
      <c r="GH654" s="7"/>
      <c r="GI654" s="7"/>
      <c r="GJ654" s="7"/>
      <c r="GK654" s="7"/>
      <c r="GL654" s="7"/>
      <c r="GM654" s="7"/>
      <c r="GN654" s="7"/>
      <c r="GO654" s="7"/>
      <c r="GP654" s="7"/>
      <c r="GQ654" s="7"/>
      <c r="GR654" s="7"/>
      <c r="GS654" s="7"/>
      <c r="GT654" s="7"/>
      <c r="GU654" s="7"/>
      <c r="GV654" s="7"/>
      <c r="GW654" s="7"/>
      <c r="GX654" s="7"/>
      <c r="GY654" s="7"/>
    </row>
    <row r="655" spans="1:207" ht="13.8" hidden="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7"/>
      <c r="EE655" s="7"/>
      <c r="EF655" s="7"/>
      <c r="EG655" s="7"/>
      <c r="EH655" s="7"/>
      <c r="EI655" s="7"/>
      <c r="EJ655" s="7"/>
      <c r="EK655" s="7"/>
      <c r="EL655" s="7"/>
      <c r="EM655" s="7"/>
      <c r="EN655" s="7"/>
      <c r="EO655" s="7"/>
      <c r="EP655" s="7"/>
      <c r="EQ655" s="7"/>
      <c r="ER655" s="7"/>
      <c r="ES655" s="7"/>
      <c r="ET655" s="7"/>
      <c r="EU655" s="7"/>
      <c r="EV655" s="7"/>
      <c r="EW655" s="7"/>
      <c r="EX655" s="7"/>
      <c r="EY655" s="7"/>
      <c r="EZ655" s="7"/>
      <c r="FA655" s="7"/>
      <c r="FB655" s="7"/>
      <c r="FC655" s="7"/>
      <c r="FD655" s="7"/>
      <c r="FE655" s="7"/>
      <c r="FF655" s="7"/>
      <c r="FG655" s="7"/>
      <c r="FH655" s="7"/>
      <c r="FI655" s="7"/>
      <c r="FJ655" s="7"/>
      <c r="FK655" s="7"/>
      <c r="FL655" s="7"/>
      <c r="FM655" s="7"/>
      <c r="FN655" s="7"/>
      <c r="FO655" s="7"/>
      <c r="FP655" s="7"/>
      <c r="FQ655" s="7"/>
      <c r="FR655" s="7"/>
      <c r="FS655" s="7"/>
      <c r="FT655" s="7"/>
      <c r="FU655" s="7"/>
      <c r="FV655" s="7"/>
      <c r="FW655" s="7"/>
      <c r="FX655" s="7"/>
      <c r="FY655" s="7"/>
      <c r="FZ655" s="7"/>
      <c r="GA655" s="7"/>
      <c r="GB655" s="7"/>
      <c r="GC655" s="7"/>
      <c r="GD655" s="7"/>
      <c r="GE655" s="7"/>
      <c r="GF655" s="7"/>
      <c r="GG655" s="7"/>
      <c r="GH655" s="7"/>
      <c r="GI655" s="7"/>
      <c r="GJ655" s="7"/>
      <c r="GK655" s="7"/>
      <c r="GL655" s="7"/>
      <c r="GM655" s="7"/>
      <c r="GN655" s="7"/>
      <c r="GO655" s="7"/>
      <c r="GP655" s="7"/>
      <c r="GQ655" s="7"/>
      <c r="GR655" s="7"/>
      <c r="GS655" s="7"/>
      <c r="GT655" s="7"/>
      <c r="GU655" s="7"/>
      <c r="GV655" s="7"/>
      <c r="GW655" s="7"/>
      <c r="GX655" s="7"/>
      <c r="GY655" s="7"/>
    </row>
    <row r="656" spans="1:207" ht="13.8" hidden="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7"/>
      <c r="EE656" s="7"/>
      <c r="EF656" s="7"/>
      <c r="EG656" s="7"/>
      <c r="EH656" s="7"/>
      <c r="EI656" s="7"/>
      <c r="EJ656" s="7"/>
      <c r="EK656" s="7"/>
      <c r="EL656" s="7"/>
      <c r="EM656" s="7"/>
      <c r="EN656" s="7"/>
      <c r="EO656" s="7"/>
      <c r="EP656" s="7"/>
      <c r="EQ656" s="7"/>
      <c r="ER656" s="7"/>
      <c r="ES656" s="7"/>
      <c r="ET656" s="7"/>
      <c r="EU656" s="7"/>
      <c r="EV656" s="7"/>
      <c r="EW656" s="7"/>
      <c r="EX656" s="7"/>
      <c r="EY656" s="7"/>
      <c r="EZ656" s="7"/>
      <c r="FA656" s="7"/>
      <c r="FB656" s="7"/>
      <c r="FC656" s="7"/>
      <c r="FD656" s="7"/>
      <c r="FE656" s="7"/>
      <c r="FF656" s="7"/>
      <c r="FG656" s="7"/>
      <c r="FH656" s="7"/>
      <c r="FI656" s="7"/>
      <c r="FJ656" s="7"/>
      <c r="FK656" s="7"/>
      <c r="FL656" s="7"/>
      <c r="FM656" s="7"/>
      <c r="FN656" s="7"/>
      <c r="FO656" s="7"/>
      <c r="FP656" s="7"/>
      <c r="FQ656" s="7"/>
      <c r="FR656" s="7"/>
      <c r="FS656" s="7"/>
      <c r="FT656" s="7"/>
      <c r="FU656" s="7"/>
      <c r="FV656" s="7"/>
      <c r="FW656" s="7"/>
      <c r="FX656" s="7"/>
      <c r="FY656" s="7"/>
      <c r="FZ656" s="7"/>
      <c r="GA656" s="7"/>
      <c r="GB656" s="7"/>
      <c r="GC656" s="7"/>
      <c r="GD656" s="7"/>
      <c r="GE656" s="7"/>
      <c r="GF656" s="7"/>
      <c r="GG656" s="7"/>
      <c r="GH656" s="7"/>
      <c r="GI656" s="7"/>
      <c r="GJ656" s="7"/>
      <c r="GK656" s="7"/>
      <c r="GL656" s="7"/>
      <c r="GM656" s="7"/>
      <c r="GN656" s="7"/>
      <c r="GO656" s="7"/>
      <c r="GP656" s="7"/>
      <c r="GQ656" s="7"/>
      <c r="GR656" s="7"/>
      <c r="GS656" s="7"/>
      <c r="GT656" s="7"/>
      <c r="GU656" s="7"/>
      <c r="GV656" s="7"/>
      <c r="GW656" s="7"/>
      <c r="GX656" s="7"/>
      <c r="GY656" s="7"/>
    </row>
    <row r="657" spans="1:207" ht="13.8">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7"/>
      <c r="CW657" s="7"/>
      <c r="CX657" s="7"/>
      <c r="CY657" s="7"/>
      <c r="CZ657" s="7"/>
      <c r="DA657" s="7"/>
      <c r="DB657" s="7"/>
      <c r="DC657" s="7"/>
      <c r="DD657" s="7"/>
      <c r="DE657" s="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7"/>
      <c r="EE657" s="7"/>
      <c r="EF657" s="7"/>
      <c r="EG657" s="7"/>
      <c r="EH657" s="7"/>
      <c r="EI657" s="7"/>
      <c r="EJ657" s="7"/>
      <c r="EK657" s="7"/>
      <c r="EL657" s="7"/>
      <c r="EM657" s="7"/>
      <c r="EN657" s="7"/>
      <c r="EO657" s="7"/>
      <c r="EP657" s="7"/>
      <c r="EQ657" s="7"/>
      <c r="ER657" s="7"/>
      <c r="ES657" s="7"/>
      <c r="ET657" s="7"/>
      <c r="EU657" s="7"/>
      <c r="EV657" s="7"/>
      <c r="EW657" s="7"/>
      <c r="EX657" s="7"/>
      <c r="EY657" s="7"/>
      <c r="EZ657" s="7"/>
      <c r="FA657" s="7"/>
      <c r="FB657" s="7"/>
      <c r="FC657" s="7"/>
      <c r="FD657" s="7"/>
      <c r="FE657" s="7"/>
      <c r="FF657" s="7"/>
      <c r="FG657" s="7"/>
      <c r="FH657" s="7"/>
      <c r="FI657" s="7"/>
      <c r="FJ657" s="7"/>
      <c r="FK657" s="7"/>
      <c r="FL657" s="34"/>
      <c r="FM657" s="33"/>
      <c r="FN657" s="34"/>
      <c r="FO657" s="33"/>
      <c r="FP657" s="33"/>
      <c r="FQ657" s="33"/>
      <c r="FR657" s="33"/>
      <c r="FS657" s="33"/>
      <c r="FT657" s="33"/>
      <c r="FU657" s="33"/>
      <c r="FV657" s="33"/>
      <c r="FW657" s="33"/>
      <c r="FX657" s="33"/>
      <c r="FY657" s="33"/>
      <c r="FZ657" s="33"/>
      <c r="GA657" s="33"/>
      <c r="GB657" s="33"/>
      <c r="GC657" s="33"/>
      <c r="GD657" s="33"/>
      <c r="GE657" s="33"/>
      <c r="GF657" s="33"/>
      <c r="GG657" s="7"/>
      <c r="GH657" s="7"/>
      <c r="GI657" s="7"/>
      <c r="GJ657" s="7"/>
      <c r="GK657" s="7"/>
      <c r="GL657" s="7"/>
      <c r="GM657" s="7"/>
      <c r="GN657" s="7"/>
      <c r="GO657" s="7"/>
      <c r="GP657" s="7"/>
      <c r="GQ657" s="7"/>
      <c r="GR657" s="7"/>
      <c r="GS657" s="7"/>
      <c r="GT657" s="7"/>
      <c r="GU657" s="7"/>
      <c r="GV657" s="7"/>
      <c r="GW657" s="7"/>
      <c r="GX657" s="7"/>
      <c r="GY657" s="7"/>
    </row>
    <row r="658" spans="1:207" ht="13.8">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7"/>
      <c r="CW658" s="7"/>
      <c r="CX658" s="7"/>
      <c r="CY658" s="7"/>
      <c r="CZ658" s="7"/>
      <c r="DA658" s="7"/>
      <c r="DB658" s="7"/>
      <c r="DC658" s="7"/>
      <c r="DD658" s="7"/>
      <c r="DE658" s="7"/>
      <c r="DF658" s="7"/>
      <c r="DG658" s="7"/>
      <c r="DH658" s="7"/>
      <c r="DI658" s="7"/>
      <c r="DJ658" s="7"/>
      <c r="DK658" s="7"/>
      <c r="DL658" s="7"/>
      <c r="DM658" s="7"/>
      <c r="DN658" s="7"/>
      <c r="DO658" s="7"/>
      <c r="DP658" s="7"/>
      <c r="DQ658" s="7"/>
      <c r="DR658" s="7"/>
      <c r="DS658" s="7"/>
      <c r="DT658" s="7"/>
      <c r="DU658" s="7"/>
      <c r="DV658" s="7"/>
      <c r="DW658" s="7"/>
      <c r="DX658" s="7"/>
      <c r="DY658" s="7"/>
      <c r="DZ658" s="7"/>
      <c r="EA658" s="7"/>
      <c r="EB658" s="7"/>
      <c r="EC658" s="7"/>
      <c r="ED658" s="7"/>
      <c r="EE658" s="7"/>
      <c r="EF658" s="7"/>
      <c r="EG658" s="7"/>
      <c r="EH658" s="7"/>
      <c r="EI658" s="7"/>
      <c r="EJ658" s="7"/>
      <c r="EK658" s="7"/>
      <c r="EL658" s="7"/>
      <c r="EM658" s="7"/>
      <c r="EN658" s="7"/>
      <c r="EO658" s="7"/>
      <c r="EP658" s="7"/>
      <c r="EQ658" s="7"/>
      <c r="ER658" s="7"/>
      <c r="ES658" s="7"/>
      <c r="ET658" s="7"/>
      <c r="EU658" s="7"/>
      <c r="EV658" s="7"/>
      <c r="EW658" s="7"/>
      <c r="EX658" s="7"/>
      <c r="EY658" s="7"/>
      <c r="EZ658" s="7"/>
      <c r="FA658" s="7"/>
      <c r="FB658" s="7"/>
      <c r="FC658" s="7"/>
      <c r="FD658" s="7"/>
      <c r="FE658" s="7"/>
      <c r="FF658" s="7"/>
      <c r="FG658" s="7"/>
      <c r="FH658" s="7"/>
      <c r="FI658" s="7"/>
      <c r="FJ658" s="7"/>
      <c r="FK658" s="7"/>
      <c r="FL658" s="34"/>
      <c r="FM658" s="33"/>
      <c r="FN658" s="34"/>
      <c r="FO658" s="33"/>
      <c r="FP658" s="33"/>
      <c r="FQ658" s="33"/>
      <c r="FR658" s="33"/>
      <c r="FS658" s="33"/>
      <c r="FT658" s="33"/>
      <c r="FU658" s="33"/>
      <c r="FV658" s="33"/>
      <c r="FW658" s="33"/>
      <c r="FX658" s="33"/>
      <c r="FY658" s="33"/>
      <c r="FZ658" s="33"/>
      <c r="GA658" s="33"/>
      <c r="GB658" s="33"/>
      <c r="GC658" s="33"/>
      <c r="GD658" s="33"/>
      <c r="GE658" s="33"/>
      <c r="GF658" s="33"/>
      <c r="GG658" s="7"/>
      <c r="GH658" s="7"/>
      <c r="GI658" s="7"/>
      <c r="GJ658" s="7"/>
      <c r="GK658" s="7"/>
      <c r="GL658" s="7"/>
      <c r="GM658" s="7"/>
      <c r="GN658" s="7"/>
      <c r="GO658" s="7"/>
      <c r="GP658" s="7"/>
      <c r="GQ658" s="7"/>
      <c r="GR658" s="7"/>
      <c r="GS658" s="7"/>
      <c r="GT658" s="7"/>
      <c r="GU658" s="7"/>
      <c r="GV658" s="7"/>
      <c r="GW658" s="7"/>
      <c r="GX658" s="7"/>
      <c r="GY658" s="7"/>
    </row>
    <row r="659" spans="1:207" ht="13.8">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7"/>
      <c r="CW659" s="7"/>
      <c r="CX659" s="7"/>
      <c r="CY659" s="7"/>
      <c r="CZ659" s="7"/>
      <c r="DA659" s="7"/>
      <c r="DB659" s="7"/>
      <c r="DC659" s="7"/>
      <c r="DD659" s="7"/>
      <c r="DE659" s="7"/>
      <c r="DF659" s="7"/>
      <c r="DG659" s="7"/>
      <c r="DH659" s="7"/>
      <c r="DI659" s="7"/>
      <c r="DJ659" s="7"/>
      <c r="DK659" s="7"/>
      <c r="DL659" s="7"/>
      <c r="DM659" s="7"/>
      <c r="DN659" s="7"/>
      <c r="DO659" s="7"/>
      <c r="DP659" s="7"/>
      <c r="DQ659" s="7"/>
      <c r="DR659" s="7"/>
      <c r="DS659" s="7"/>
      <c r="DT659" s="7"/>
      <c r="DU659" s="7"/>
      <c r="DV659" s="7"/>
      <c r="DW659" s="7"/>
      <c r="DX659" s="7"/>
      <c r="DY659" s="7"/>
      <c r="DZ659" s="7"/>
      <c r="EA659" s="7"/>
      <c r="EB659" s="7"/>
      <c r="EC659" s="7"/>
      <c r="ED659" s="7"/>
      <c r="EE659" s="7"/>
      <c r="EF659" s="7"/>
      <c r="EG659" s="7"/>
      <c r="EH659" s="7"/>
      <c r="EI659" s="7"/>
      <c r="EJ659" s="7"/>
      <c r="EK659" s="7"/>
      <c r="EL659" s="7"/>
      <c r="EM659" s="7"/>
      <c r="EN659" s="7"/>
      <c r="EO659" s="7"/>
      <c r="EP659" s="7"/>
      <c r="EQ659" s="7"/>
      <c r="ER659" s="7"/>
      <c r="ES659" s="7"/>
      <c r="ET659" s="7"/>
      <c r="EU659" s="7"/>
      <c r="EV659" s="7"/>
      <c r="EW659" s="7"/>
      <c r="EX659" s="7"/>
      <c r="EY659" s="7"/>
      <c r="EZ659" s="7"/>
      <c r="FA659" s="7"/>
      <c r="FB659" s="7"/>
      <c r="FC659" s="7"/>
      <c r="FD659" s="7"/>
      <c r="FE659" s="7"/>
      <c r="FF659" s="7"/>
      <c r="FG659" s="7"/>
      <c r="FH659" s="7"/>
      <c r="FI659" s="7"/>
      <c r="FJ659" s="7"/>
      <c r="FK659" s="7"/>
      <c r="FL659" s="34"/>
      <c r="FM659" s="33"/>
      <c r="FN659" s="34"/>
      <c r="FO659" s="33"/>
      <c r="FP659" s="33"/>
      <c r="FQ659" s="33"/>
      <c r="FR659" s="33"/>
      <c r="FS659" s="33"/>
      <c r="FT659" s="33"/>
      <c r="FU659" s="33"/>
      <c r="FV659" s="33"/>
      <c r="FW659" s="33"/>
      <c r="FX659" s="33"/>
      <c r="FY659" s="33"/>
      <c r="FZ659" s="33"/>
      <c r="GA659" s="33"/>
      <c r="GB659" s="33"/>
      <c r="GC659" s="33"/>
      <c r="GD659" s="33"/>
      <c r="GE659" s="33"/>
      <c r="GF659" s="33"/>
      <c r="GG659" s="7"/>
      <c r="GH659" s="7"/>
      <c r="GI659" s="7"/>
      <c r="GJ659" s="7"/>
      <c r="GK659" s="7"/>
      <c r="GL659" s="7"/>
      <c r="GM659" s="7"/>
      <c r="GN659" s="7"/>
      <c r="GO659" s="7"/>
      <c r="GP659" s="7"/>
      <c r="GQ659" s="7"/>
      <c r="GR659" s="7"/>
      <c r="GS659" s="7"/>
      <c r="GT659" s="7"/>
      <c r="GU659" s="7"/>
      <c r="GV659" s="7"/>
      <c r="GW659" s="7"/>
      <c r="GX659" s="7"/>
      <c r="GY659" s="7"/>
    </row>
    <row r="660" spans="1:207" ht="13.8">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7"/>
      <c r="CW660" s="7"/>
      <c r="CX660" s="7"/>
      <c r="CY660" s="7"/>
      <c r="CZ660" s="7"/>
      <c r="DA660" s="7"/>
      <c r="DB660" s="7"/>
      <c r="DC660" s="7"/>
      <c r="DD660" s="7"/>
      <c r="DE660" s="7"/>
      <c r="DF660" s="7"/>
      <c r="DG660" s="7"/>
      <c r="DH660" s="7"/>
      <c r="DI660" s="7"/>
      <c r="DJ660" s="7"/>
      <c r="DK660" s="7"/>
      <c r="DL660" s="7"/>
      <c r="DM660" s="7"/>
      <c r="DN660" s="7"/>
      <c r="DO660" s="7"/>
      <c r="DP660" s="7"/>
      <c r="DQ660" s="7"/>
      <c r="DR660" s="7"/>
      <c r="DS660" s="7"/>
      <c r="DT660" s="7"/>
      <c r="DU660" s="7"/>
      <c r="DV660" s="7"/>
      <c r="DW660" s="7"/>
      <c r="DX660" s="7"/>
      <c r="DY660" s="7"/>
      <c r="DZ660" s="7"/>
      <c r="EA660" s="7"/>
      <c r="EB660" s="7"/>
      <c r="EC660" s="7"/>
      <c r="ED660" s="7"/>
      <c r="EE660" s="7"/>
      <c r="EF660" s="7"/>
      <c r="EG660" s="7"/>
      <c r="EH660" s="7"/>
      <c r="EI660" s="7"/>
      <c r="EJ660" s="7"/>
      <c r="EK660" s="7"/>
      <c r="EL660" s="7"/>
      <c r="EM660" s="7"/>
      <c r="EN660" s="7"/>
      <c r="EO660" s="7"/>
      <c r="EP660" s="7"/>
      <c r="EQ660" s="7"/>
      <c r="ER660" s="7"/>
      <c r="ES660" s="7"/>
      <c r="ET660" s="7"/>
      <c r="EU660" s="7"/>
      <c r="EV660" s="7"/>
      <c r="EW660" s="7"/>
      <c r="EX660" s="7"/>
      <c r="EY660" s="7"/>
      <c r="EZ660" s="7"/>
      <c r="FA660" s="7"/>
      <c r="FB660" s="7"/>
      <c r="FC660" s="7"/>
      <c r="FD660" s="7"/>
      <c r="FE660" s="7"/>
      <c r="FF660" s="7"/>
      <c r="FG660" s="7"/>
      <c r="FH660" s="7"/>
      <c r="FI660" s="7"/>
      <c r="FJ660" s="7"/>
      <c r="FK660" s="7"/>
      <c r="FL660" s="34"/>
      <c r="FM660" s="33"/>
      <c r="FN660" s="34"/>
      <c r="FO660" s="33"/>
      <c r="FP660" s="33"/>
      <c r="FQ660" s="33"/>
      <c r="FR660" s="33"/>
      <c r="FS660" s="33"/>
      <c r="FT660" s="33"/>
      <c r="FU660" s="33"/>
      <c r="FV660" s="33"/>
      <c r="FW660" s="33"/>
      <c r="FX660" s="33"/>
      <c r="FY660" s="33"/>
      <c r="FZ660" s="33"/>
      <c r="GA660" s="33"/>
      <c r="GB660" s="33"/>
      <c r="GC660" s="33"/>
      <c r="GD660" s="33"/>
      <c r="GE660" s="33"/>
      <c r="GF660" s="33"/>
      <c r="GG660" s="7"/>
      <c r="GH660" s="7"/>
      <c r="GI660" s="7"/>
      <c r="GJ660" s="7"/>
      <c r="GK660" s="7"/>
      <c r="GL660" s="7"/>
      <c r="GM660" s="7"/>
      <c r="GN660" s="7"/>
      <c r="GO660" s="7"/>
      <c r="GP660" s="7"/>
      <c r="GQ660" s="7"/>
      <c r="GR660" s="7"/>
      <c r="GS660" s="7"/>
      <c r="GT660" s="7"/>
      <c r="GU660" s="7"/>
      <c r="GV660" s="7"/>
      <c r="GW660" s="7"/>
      <c r="GX660" s="7"/>
      <c r="GY660" s="7"/>
    </row>
    <row r="661" spans="1:207" ht="13.8">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7"/>
      <c r="CW661" s="7"/>
      <c r="CX661" s="7"/>
      <c r="CY661" s="7"/>
      <c r="CZ661" s="7"/>
      <c r="DA661" s="7"/>
      <c r="DB661" s="7"/>
      <c r="DC661" s="7"/>
      <c r="DD661" s="7"/>
      <c r="DE661" s="7"/>
      <c r="DF661" s="7"/>
      <c r="DG661" s="7"/>
      <c r="DH661" s="7"/>
      <c r="DI661" s="7"/>
      <c r="DJ661" s="7"/>
      <c r="DK661" s="7"/>
      <c r="DL661" s="7"/>
      <c r="DM661" s="7"/>
      <c r="DN661" s="7"/>
      <c r="DO661" s="7"/>
      <c r="DP661" s="7"/>
      <c r="DQ661" s="7"/>
      <c r="DR661" s="7"/>
      <c r="DS661" s="7"/>
      <c r="DT661" s="7"/>
      <c r="DU661" s="7"/>
      <c r="DV661" s="7"/>
      <c r="DW661" s="7"/>
      <c r="DX661" s="7"/>
      <c r="DY661" s="7"/>
      <c r="DZ661" s="7"/>
      <c r="EA661" s="7"/>
      <c r="EB661" s="7"/>
      <c r="EC661" s="7"/>
      <c r="ED661" s="7"/>
      <c r="EE661" s="7"/>
      <c r="EF661" s="7"/>
      <c r="EG661" s="7"/>
      <c r="EH661" s="7"/>
      <c r="EI661" s="7"/>
      <c r="EJ661" s="7"/>
      <c r="EK661" s="7"/>
      <c r="EL661" s="7"/>
      <c r="EM661" s="7"/>
      <c r="EN661" s="7"/>
      <c r="EO661" s="7"/>
      <c r="EP661" s="7"/>
      <c r="EQ661" s="7"/>
      <c r="ER661" s="7"/>
      <c r="ES661" s="7"/>
      <c r="ET661" s="7"/>
      <c r="EU661" s="7"/>
      <c r="EV661" s="7"/>
      <c r="EW661" s="7"/>
      <c r="EX661" s="7"/>
      <c r="EY661" s="7"/>
      <c r="EZ661" s="7"/>
      <c r="FA661" s="7"/>
      <c r="FB661" s="7"/>
      <c r="FC661" s="7"/>
      <c r="FD661" s="7"/>
      <c r="FE661" s="7"/>
      <c r="FF661" s="7"/>
      <c r="FG661" s="7"/>
      <c r="FH661" s="7"/>
      <c r="FI661" s="7"/>
      <c r="FJ661" s="7"/>
      <c r="FK661" s="7"/>
      <c r="FL661" s="34"/>
      <c r="FM661" s="33"/>
      <c r="FN661" s="34"/>
      <c r="FO661" s="33"/>
      <c r="FP661" s="33"/>
      <c r="FQ661" s="33"/>
      <c r="FR661" s="33"/>
      <c r="FS661" s="33"/>
      <c r="FT661" s="33"/>
      <c r="FU661" s="33"/>
      <c r="FV661" s="33"/>
      <c r="FW661" s="33"/>
      <c r="FX661" s="33"/>
      <c r="FY661" s="33"/>
      <c r="FZ661" s="33"/>
      <c r="GA661" s="33"/>
      <c r="GB661" s="33"/>
      <c r="GC661" s="33"/>
      <c r="GD661" s="33"/>
      <c r="GE661" s="33"/>
      <c r="GF661" s="33"/>
      <c r="GG661" s="7"/>
      <c r="GH661" s="7"/>
      <c r="GI661" s="7"/>
      <c r="GJ661" s="7"/>
      <c r="GK661" s="7"/>
      <c r="GL661" s="7"/>
      <c r="GM661" s="7"/>
      <c r="GN661" s="7"/>
      <c r="GO661" s="7"/>
      <c r="GP661" s="7"/>
      <c r="GQ661" s="7"/>
      <c r="GR661" s="7"/>
      <c r="GS661" s="7"/>
      <c r="GT661" s="7"/>
      <c r="GU661" s="7"/>
      <c r="GV661" s="7"/>
      <c r="GW661" s="7"/>
      <c r="GX661" s="7"/>
      <c r="GY661" s="7"/>
    </row>
    <row r="662" spans="1:207" ht="13.8">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7"/>
      <c r="CW662" s="7"/>
      <c r="CX662" s="7"/>
      <c r="CY662" s="7"/>
      <c r="CZ662" s="7"/>
      <c r="DA662" s="7"/>
      <c r="DB662" s="7"/>
      <c r="DC662" s="7"/>
      <c r="DD662" s="7"/>
      <c r="DE662" s="7"/>
      <c r="DF662" s="7"/>
      <c r="DG662" s="7"/>
      <c r="DH662" s="7"/>
      <c r="DI662" s="7"/>
      <c r="DJ662" s="7"/>
      <c r="DK662" s="7"/>
      <c r="DL662" s="7"/>
      <c r="DM662" s="7"/>
      <c r="DN662" s="7"/>
      <c r="DO662" s="7"/>
      <c r="DP662" s="7"/>
      <c r="DQ662" s="7"/>
      <c r="DR662" s="7"/>
      <c r="DS662" s="7"/>
      <c r="DT662" s="7"/>
      <c r="DU662" s="7"/>
      <c r="DV662" s="7"/>
      <c r="DW662" s="7"/>
      <c r="DX662" s="7"/>
      <c r="DY662" s="7"/>
      <c r="DZ662" s="7"/>
      <c r="EA662" s="7"/>
      <c r="EB662" s="7"/>
      <c r="EC662" s="7"/>
      <c r="ED662" s="7"/>
      <c r="EE662" s="7"/>
      <c r="EF662" s="7"/>
      <c r="EG662" s="7"/>
      <c r="EH662" s="7"/>
      <c r="EI662" s="7"/>
      <c r="EJ662" s="7"/>
      <c r="EK662" s="7"/>
      <c r="EL662" s="7"/>
      <c r="EM662" s="7"/>
      <c r="EN662" s="7"/>
      <c r="EO662" s="7"/>
      <c r="EP662" s="7"/>
      <c r="EQ662" s="7"/>
      <c r="ER662" s="7"/>
      <c r="ES662" s="7"/>
      <c r="ET662" s="7"/>
      <c r="EU662" s="7"/>
      <c r="EV662" s="7"/>
      <c r="EW662" s="7"/>
      <c r="EX662" s="7"/>
      <c r="EY662" s="7"/>
      <c r="EZ662" s="7"/>
      <c r="FA662" s="7"/>
      <c r="FB662" s="7"/>
      <c r="FC662" s="7"/>
      <c r="FD662" s="7"/>
      <c r="FE662" s="7"/>
      <c r="FF662" s="7"/>
      <c r="FG662" s="7"/>
      <c r="FH662" s="7"/>
      <c r="FI662" s="7"/>
      <c r="FJ662" s="7"/>
      <c r="FK662" s="7"/>
      <c r="FL662" s="34"/>
      <c r="FM662" s="33"/>
      <c r="FN662" s="34"/>
      <c r="FO662" s="33"/>
      <c r="FP662" s="33"/>
      <c r="FQ662" s="33"/>
      <c r="FR662" s="33"/>
      <c r="FS662" s="33"/>
      <c r="FT662" s="33"/>
      <c r="FU662" s="33"/>
      <c r="FV662" s="33"/>
      <c r="FW662" s="33"/>
      <c r="FX662" s="33"/>
      <c r="FY662" s="33"/>
      <c r="FZ662" s="33"/>
      <c r="GA662" s="33"/>
      <c r="GB662" s="33"/>
      <c r="GC662" s="33"/>
      <c r="GD662" s="33"/>
      <c r="GE662" s="33"/>
      <c r="GF662" s="33"/>
      <c r="GG662" s="7"/>
      <c r="GH662" s="7"/>
      <c r="GI662" s="7"/>
      <c r="GJ662" s="7"/>
      <c r="GK662" s="7"/>
      <c r="GL662" s="7"/>
      <c r="GM662" s="7"/>
      <c r="GN662" s="7"/>
      <c r="GO662" s="7"/>
      <c r="GP662" s="7"/>
      <c r="GQ662" s="7"/>
      <c r="GR662" s="7"/>
      <c r="GS662" s="7"/>
      <c r="GT662" s="7"/>
      <c r="GU662" s="7"/>
      <c r="GV662" s="7"/>
      <c r="GW662" s="7"/>
      <c r="GX662" s="7"/>
      <c r="GY662" s="7"/>
    </row>
    <row r="663" spans="1:207" ht="13.8">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7"/>
      <c r="CW663" s="7"/>
      <c r="CX663" s="7"/>
      <c r="CY663" s="7"/>
      <c r="CZ663" s="7"/>
      <c r="DA663" s="7"/>
      <c r="DB663" s="7"/>
      <c r="DC663" s="7"/>
      <c r="DD663" s="7"/>
      <c r="DE663" s="7"/>
      <c r="DF663" s="7"/>
      <c r="DG663" s="7"/>
      <c r="DH663" s="7"/>
      <c r="DI663" s="7"/>
      <c r="DJ663" s="7"/>
      <c r="DK663" s="7"/>
      <c r="DL663" s="7"/>
      <c r="DM663" s="7"/>
      <c r="DN663" s="7"/>
      <c r="DO663" s="7"/>
      <c r="DP663" s="7"/>
      <c r="DQ663" s="7"/>
      <c r="DR663" s="7"/>
      <c r="DS663" s="7"/>
      <c r="DT663" s="7"/>
      <c r="DU663" s="7"/>
      <c r="DV663" s="7"/>
      <c r="DW663" s="7"/>
      <c r="DX663" s="7"/>
      <c r="DY663" s="7"/>
      <c r="DZ663" s="7"/>
      <c r="EA663" s="7"/>
      <c r="EB663" s="7"/>
      <c r="EC663" s="7"/>
      <c r="ED663" s="7"/>
      <c r="EE663" s="7"/>
      <c r="EF663" s="7"/>
      <c r="EG663" s="7"/>
      <c r="EH663" s="7"/>
      <c r="EI663" s="7"/>
      <c r="EJ663" s="7"/>
      <c r="EK663" s="7"/>
      <c r="EL663" s="7"/>
      <c r="EM663" s="7"/>
      <c r="EN663" s="7"/>
      <c r="EO663" s="7"/>
      <c r="EP663" s="7"/>
      <c r="EQ663" s="7"/>
      <c r="ER663" s="7"/>
      <c r="ES663" s="7"/>
      <c r="ET663" s="7"/>
      <c r="EU663" s="7"/>
      <c r="EV663" s="7"/>
      <c r="EW663" s="7"/>
      <c r="EX663" s="7"/>
      <c r="EY663" s="7"/>
      <c r="EZ663" s="7"/>
      <c r="FA663" s="7"/>
      <c r="FB663" s="7"/>
      <c r="FC663" s="7"/>
      <c r="FD663" s="7"/>
      <c r="FE663" s="7"/>
      <c r="FF663" s="7"/>
      <c r="FG663" s="7"/>
      <c r="FH663" s="7"/>
      <c r="FI663" s="7"/>
      <c r="FJ663" s="7"/>
      <c r="FK663" s="7"/>
      <c r="FL663" s="34"/>
      <c r="FM663" s="33"/>
      <c r="FN663" s="34"/>
      <c r="FO663" s="33"/>
      <c r="FP663" s="33"/>
      <c r="FQ663" s="33"/>
      <c r="FR663" s="33"/>
      <c r="FS663" s="33"/>
      <c r="FT663" s="33"/>
      <c r="FU663" s="33"/>
      <c r="FV663" s="33"/>
      <c r="FW663" s="33"/>
      <c r="FX663" s="33"/>
      <c r="FY663" s="33"/>
      <c r="FZ663" s="33"/>
      <c r="GA663" s="33"/>
      <c r="GB663" s="33"/>
      <c r="GC663" s="33"/>
      <c r="GD663" s="33"/>
      <c r="GE663" s="33"/>
      <c r="GF663" s="33"/>
      <c r="GG663" s="7"/>
      <c r="GH663" s="7"/>
      <c r="GI663" s="7"/>
      <c r="GJ663" s="7"/>
      <c r="GK663" s="7"/>
      <c r="GL663" s="7"/>
      <c r="GM663" s="7"/>
      <c r="GN663" s="7"/>
      <c r="GO663" s="7"/>
      <c r="GP663" s="7"/>
      <c r="GQ663" s="7"/>
      <c r="GR663" s="7"/>
      <c r="GS663" s="7"/>
      <c r="GT663" s="7"/>
      <c r="GU663" s="7"/>
      <c r="GV663" s="7"/>
      <c r="GW663" s="7"/>
      <c r="GX663" s="7"/>
      <c r="GY663" s="7"/>
    </row>
    <row r="664" spans="1:207" ht="13.8">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7"/>
      <c r="CW664" s="7"/>
      <c r="CX664" s="7"/>
      <c r="CY664" s="7"/>
      <c r="CZ664" s="7"/>
      <c r="DA664" s="7"/>
      <c r="DB664" s="7"/>
      <c r="DC664" s="7"/>
      <c r="DD664" s="7"/>
      <c r="DE664" s="7"/>
      <c r="DF664" s="7"/>
      <c r="DG664" s="7"/>
      <c r="DH664" s="7"/>
      <c r="DI664" s="7"/>
      <c r="DJ664" s="7"/>
      <c r="DK664" s="7"/>
      <c r="DL664" s="7"/>
      <c r="DM664" s="7"/>
      <c r="DN664" s="7"/>
      <c r="DO664" s="7"/>
      <c r="DP664" s="7"/>
      <c r="DQ664" s="7"/>
      <c r="DR664" s="7"/>
      <c r="DS664" s="7"/>
      <c r="DT664" s="7"/>
      <c r="DU664" s="7"/>
      <c r="DV664" s="7"/>
      <c r="DW664" s="7"/>
      <c r="DX664" s="7"/>
      <c r="DY664" s="7"/>
      <c r="DZ664" s="7"/>
      <c r="EA664" s="7"/>
      <c r="EB664" s="7"/>
      <c r="EC664" s="7"/>
      <c r="ED664" s="7"/>
      <c r="EE664" s="7"/>
      <c r="EF664" s="7"/>
      <c r="EG664" s="7"/>
      <c r="EH664" s="7"/>
      <c r="EI664" s="7"/>
      <c r="EJ664" s="7"/>
      <c r="EK664" s="7"/>
      <c r="EL664" s="7"/>
      <c r="EM664" s="7"/>
      <c r="EN664" s="7"/>
      <c r="EO664" s="7"/>
      <c r="EP664" s="7"/>
      <c r="EQ664" s="7"/>
      <c r="ER664" s="7"/>
      <c r="ES664" s="7"/>
      <c r="ET664" s="7"/>
      <c r="EU664" s="7"/>
      <c r="EV664" s="7"/>
      <c r="EW664" s="7"/>
      <c r="EX664" s="7"/>
      <c r="EY664" s="7"/>
      <c r="EZ664" s="7"/>
      <c r="FA664" s="7"/>
      <c r="FB664" s="7"/>
      <c r="FC664" s="7"/>
      <c r="FD664" s="7"/>
      <c r="FE664" s="7"/>
      <c r="FF664" s="7"/>
      <c r="FG664" s="7"/>
      <c r="FH664" s="7"/>
      <c r="FI664" s="7"/>
      <c r="FJ664" s="7"/>
      <c r="FK664" s="7"/>
      <c r="FL664" s="34"/>
      <c r="FM664" s="33"/>
      <c r="FN664" s="34"/>
      <c r="FO664" s="33"/>
      <c r="FP664" s="33"/>
      <c r="FQ664" s="33"/>
      <c r="FR664" s="33"/>
      <c r="FS664" s="33"/>
      <c r="FT664" s="33"/>
      <c r="FU664" s="33"/>
      <c r="FV664" s="33"/>
      <c r="FW664" s="33"/>
      <c r="FX664" s="33"/>
      <c r="FY664" s="33"/>
      <c r="FZ664" s="33"/>
      <c r="GA664" s="33"/>
      <c r="GB664" s="33"/>
      <c r="GC664" s="33"/>
      <c r="GD664" s="33"/>
      <c r="GE664" s="33"/>
      <c r="GF664" s="33"/>
      <c r="GG664" s="7"/>
      <c r="GH664" s="7"/>
      <c r="GI664" s="7"/>
      <c r="GJ664" s="7"/>
      <c r="GK664" s="7"/>
      <c r="GL664" s="7"/>
      <c r="GM664" s="7"/>
      <c r="GN664" s="7"/>
      <c r="GO664" s="7"/>
      <c r="GP664" s="7"/>
      <c r="GQ664" s="7"/>
      <c r="GR664" s="7"/>
      <c r="GS664" s="7"/>
      <c r="GT664" s="7"/>
      <c r="GU664" s="7"/>
      <c r="GV664" s="7"/>
      <c r="GW664" s="7"/>
      <c r="GX664" s="7"/>
      <c r="GY664" s="7"/>
    </row>
    <row r="665" spans="1:207" ht="13.8">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7"/>
      <c r="CW665" s="7"/>
      <c r="CX665" s="7"/>
      <c r="CY665" s="7"/>
      <c r="CZ665" s="7"/>
      <c r="DA665" s="7"/>
      <c r="DB665" s="7"/>
      <c r="DC665" s="7"/>
      <c r="DD665" s="7"/>
      <c r="DE665" s="7"/>
      <c r="DF665" s="7"/>
      <c r="DG665" s="7"/>
      <c r="DH665" s="7"/>
      <c r="DI665" s="7"/>
      <c r="DJ665" s="7"/>
      <c r="DK665" s="7"/>
      <c r="DL665" s="7"/>
      <c r="DM665" s="7"/>
      <c r="DN665" s="7"/>
      <c r="DO665" s="7"/>
      <c r="DP665" s="7"/>
      <c r="DQ665" s="7"/>
      <c r="DR665" s="7"/>
      <c r="DS665" s="7"/>
      <c r="DT665" s="7"/>
      <c r="DU665" s="7"/>
      <c r="DV665" s="7"/>
      <c r="DW665" s="7"/>
      <c r="DX665" s="7"/>
      <c r="DY665" s="7"/>
      <c r="DZ665" s="7"/>
      <c r="EA665" s="7"/>
      <c r="EB665" s="7"/>
      <c r="EC665" s="7"/>
      <c r="ED665" s="7"/>
      <c r="EE665" s="7"/>
      <c r="EF665" s="7"/>
      <c r="EG665" s="7"/>
      <c r="EH665" s="7"/>
      <c r="EI665" s="7"/>
      <c r="EJ665" s="7"/>
      <c r="EK665" s="7"/>
      <c r="EL665" s="7"/>
      <c r="EM665" s="7"/>
      <c r="EN665" s="7"/>
      <c r="EO665" s="7"/>
      <c r="EP665" s="7"/>
      <c r="EQ665" s="7"/>
      <c r="ER665" s="7"/>
      <c r="ES665" s="7"/>
      <c r="ET665" s="7"/>
      <c r="EU665" s="7"/>
      <c r="EV665" s="7"/>
      <c r="EW665" s="7"/>
      <c r="EX665" s="7"/>
      <c r="EY665" s="7"/>
      <c r="EZ665" s="7"/>
      <c r="FA665" s="7"/>
      <c r="FB665" s="7"/>
      <c r="FC665" s="7"/>
      <c r="FD665" s="7"/>
      <c r="FE665" s="7"/>
      <c r="FF665" s="7"/>
      <c r="FG665" s="7"/>
      <c r="FH665" s="7"/>
      <c r="FI665" s="7"/>
      <c r="FJ665" s="7"/>
      <c r="FK665" s="7"/>
      <c r="FL665" s="34"/>
      <c r="FM665" s="33"/>
      <c r="FN665" s="34"/>
      <c r="FO665" s="33"/>
      <c r="FP665" s="33"/>
      <c r="FQ665" s="33"/>
      <c r="FR665" s="33"/>
      <c r="FS665" s="33"/>
      <c r="FT665" s="33"/>
      <c r="FU665" s="33"/>
      <c r="FV665" s="33"/>
      <c r="FW665" s="33"/>
      <c r="FX665" s="33"/>
      <c r="FY665" s="33"/>
      <c r="FZ665" s="33"/>
      <c r="GA665" s="33"/>
      <c r="GB665" s="33"/>
      <c r="GC665" s="33"/>
      <c r="GD665" s="33"/>
      <c r="GE665" s="33"/>
      <c r="GF665" s="33"/>
      <c r="GG665" s="7"/>
      <c r="GH665" s="7"/>
      <c r="GI665" s="7"/>
      <c r="GJ665" s="7"/>
      <c r="GK665" s="7"/>
      <c r="GL665" s="7"/>
      <c r="GM665" s="7"/>
      <c r="GN665" s="7"/>
      <c r="GO665" s="7"/>
      <c r="GP665" s="7"/>
      <c r="GQ665" s="7"/>
      <c r="GR665" s="7"/>
      <c r="GS665" s="7"/>
      <c r="GT665" s="7"/>
      <c r="GU665" s="7"/>
      <c r="GV665" s="7"/>
      <c r="GW665" s="7"/>
      <c r="GX665" s="7"/>
      <c r="GY665" s="7"/>
    </row>
    <row r="666" spans="1:207" ht="13.8">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7"/>
      <c r="EE666" s="7"/>
      <c r="EF666" s="7"/>
      <c r="EG666" s="7"/>
      <c r="EH666" s="7"/>
      <c r="EI666" s="7"/>
      <c r="EJ666" s="7"/>
      <c r="EK666" s="7"/>
      <c r="EL666" s="7"/>
      <c r="EM666" s="7"/>
      <c r="EN666" s="7"/>
      <c r="EO666" s="7"/>
      <c r="EP666" s="7"/>
      <c r="EQ666" s="7"/>
      <c r="ER666" s="7"/>
      <c r="ES666" s="7"/>
      <c r="ET666" s="7"/>
      <c r="EU666" s="7"/>
      <c r="EV666" s="7"/>
      <c r="EW666" s="7"/>
      <c r="EX666" s="7"/>
      <c r="EY666" s="7"/>
      <c r="EZ666" s="7"/>
      <c r="FA666" s="7"/>
      <c r="FB666" s="7"/>
      <c r="FC666" s="7"/>
      <c r="FD666" s="7"/>
      <c r="FE666" s="7"/>
      <c r="FF666" s="7"/>
      <c r="FG666" s="7"/>
      <c r="FH666" s="7"/>
      <c r="FI666" s="7"/>
      <c r="FJ666" s="7"/>
      <c r="FK666" s="7"/>
      <c r="FL666" s="34"/>
      <c r="FM666" s="33"/>
      <c r="FN666" s="34"/>
      <c r="FO666" s="33"/>
      <c r="FP666" s="33"/>
      <c r="FQ666" s="33"/>
      <c r="FR666" s="33"/>
      <c r="FS666" s="33"/>
      <c r="FT666" s="33"/>
      <c r="FU666" s="33"/>
      <c r="FV666" s="33"/>
      <c r="FW666" s="33"/>
      <c r="FX666" s="33"/>
      <c r="FY666" s="33"/>
      <c r="FZ666" s="33"/>
      <c r="GA666" s="33"/>
      <c r="GB666" s="33"/>
      <c r="GC666" s="33"/>
      <c r="GD666" s="33"/>
      <c r="GE666" s="33"/>
      <c r="GF666" s="33"/>
      <c r="GG666" s="7"/>
      <c r="GH666" s="7"/>
      <c r="GI666" s="7"/>
      <c r="GJ666" s="7"/>
      <c r="GK666" s="7"/>
      <c r="GL666" s="7"/>
      <c r="GM666" s="7"/>
      <c r="GN666" s="7"/>
      <c r="GO666" s="7"/>
      <c r="GP666" s="7"/>
      <c r="GQ666" s="7"/>
      <c r="GR666" s="7"/>
      <c r="GS666" s="7"/>
      <c r="GT666" s="7"/>
      <c r="GU666" s="7"/>
      <c r="GV666" s="7"/>
      <c r="GW666" s="7"/>
      <c r="GX666" s="7"/>
      <c r="GY666" s="7"/>
    </row>
    <row r="667" spans="1:207" ht="13.8">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7"/>
      <c r="EE667" s="7"/>
      <c r="EF667" s="7"/>
      <c r="EG667" s="7"/>
      <c r="EH667" s="7"/>
      <c r="EI667" s="7"/>
      <c r="EJ667" s="7"/>
      <c r="EK667" s="7"/>
      <c r="EL667" s="7"/>
      <c r="EM667" s="7"/>
      <c r="EN667" s="7"/>
      <c r="EO667" s="7"/>
      <c r="EP667" s="7"/>
      <c r="EQ667" s="7"/>
      <c r="ER667" s="7"/>
      <c r="ES667" s="7"/>
      <c r="ET667" s="7"/>
      <c r="EU667" s="7"/>
      <c r="EV667" s="7"/>
      <c r="EW667" s="7"/>
      <c r="EX667" s="7"/>
      <c r="EY667" s="7"/>
      <c r="EZ667" s="7"/>
      <c r="FA667" s="7"/>
      <c r="FB667" s="7"/>
      <c r="FC667" s="7"/>
      <c r="FD667" s="7"/>
      <c r="FE667" s="7"/>
      <c r="FF667" s="7"/>
      <c r="FG667" s="7"/>
      <c r="FH667" s="7"/>
      <c r="FI667" s="7"/>
      <c r="FJ667" s="7"/>
      <c r="FK667" s="7"/>
      <c r="FL667" s="34"/>
      <c r="FM667" s="33"/>
      <c r="FN667" s="34"/>
      <c r="FO667" s="33"/>
      <c r="FP667" s="33"/>
      <c r="FQ667" s="33"/>
      <c r="FR667" s="33"/>
      <c r="FS667" s="33"/>
      <c r="FT667" s="33"/>
      <c r="FU667" s="33"/>
      <c r="FV667" s="33"/>
      <c r="FW667" s="33"/>
      <c r="FX667" s="33"/>
      <c r="FY667" s="33"/>
      <c r="FZ667" s="33"/>
      <c r="GA667" s="33"/>
      <c r="GB667" s="33"/>
      <c r="GC667" s="33"/>
      <c r="GD667" s="33"/>
      <c r="GE667" s="33"/>
      <c r="GF667" s="33"/>
      <c r="GG667" s="7"/>
      <c r="GH667" s="7"/>
      <c r="GI667" s="7"/>
      <c r="GJ667" s="7"/>
      <c r="GK667" s="7"/>
      <c r="GL667" s="7"/>
      <c r="GM667" s="7"/>
      <c r="GN667" s="7"/>
      <c r="GO667" s="7"/>
      <c r="GP667" s="7"/>
      <c r="GQ667" s="7"/>
      <c r="GR667" s="7"/>
      <c r="GS667" s="7"/>
      <c r="GT667" s="7"/>
      <c r="GU667" s="7"/>
      <c r="GV667" s="7"/>
      <c r="GW667" s="7"/>
      <c r="GX667" s="7"/>
      <c r="GY667" s="7"/>
    </row>
    <row r="668" spans="1:207" ht="13.8">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7"/>
      <c r="EE668" s="7"/>
      <c r="EF668" s="7"/>
      <c r="EG668" s="7"/>
      <c r="EH668" s="7"/>
      <c r="EI668" s="7"/>
      <c r="EJ668" s="7"/>
      <c r="EK668" s="7"/>
      <c r="EL668" s="7"/>
      <c r="EM668" s="7"/>
      <c r="EN668" s="7"/>
      <c r="EO668" s="7"/>
      <c r="EP668" s="7"/>
      <c r="EQ668" s="7"/>
      <c r="ER668" s="7"/>
      <c r="ES668" s="7"/>
      <c r="ET668" s="7"/>
      <c r="EU668" s="7"/>
      <c r="EV668" s="7"/>
      <c r="EW668" s="7"/>
      <c r="EX668" s="7"/>
      <c r="EY668" s="7"/>
      <c r="EZ668" s="7"/>
      <c r="FA668" s="7"/>
      <c r="FB668" s="7"/>
      <c r="FC668" s="7"/>
      <c r="FD668" s="7"/>
      <c r="FE668" s="7"/>
      <c r="FF668" s="7"/>
      <c r="FG668" s="7"/>
      <c r="FH668" s="7"/>
      <c r="FI668" s="7"/>
      <c r="FJ668" s="7"/>
      <c r="FK668" s="7"/>
      <c r="FL668" s="34"/>
      <c r="FM668" s="33"/>
      <c r="FN668" s="34"/>
      <c r="FO668" s="33"/>
      <c r="FP668" s="33"/>
      <c r="FQ668" s="33"/>
      <c r="FR668" s="33"/>
      <c r="FS668" s="33"/>
      <c r="FT668" s="33"/>
      <c r="FU668" s="33"/>
      <c r="FV668" s="33"/>
      <c r="FW668" s="33"/>
      <c r="FX668" s="33"/>
      <c r="FY668" s="33"/>
      <c r="FZ668" s="33"/>
      <c r="GA668" s="33"/>
      <c r="GB668" s="33"/>
      <c r="GC668" s="33"/>
      <c r="GD668" s="33"/>
      <c r="GE668" s="33"/>
      <c r="GF668" s="33"/>
      <c r="GG668" s="7"/>
      <c r="GH668" s="7"/>
      <c r="GI668" s="7"/>
      <c r="GJ668" s="7"/>
      <c r="GK668" s="7"/>
      <c r="GL668" s="7"/>
      <c r="GM668" s="7"/>
      <c r="GN668" s="7"/>
      <c r="GO668" s="7"/>
      <c r="GP668" s="7"/>
      <c r="GQ668" s="7"/>
      <c r="GR668" s="7"/>
      <c r="GS668" s="7"/>
      <c r="GT668" s="7"/>
      <c r="GU668" s="7"/>
      <c r="GV668" s="7"/>
      <c r="GW668" s="7"/>
      <c r="GX668" s="7"/>
      <c r="GY668" s="7"/>
    </row>
    <row r="669" spans="1:207" ht="13.8">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7"/>
      <c r="EE669" s="7"/>
      <c r="EF669" s="7"/>
      <c r="EG669" s="7"/>
      <c r="EH669" s="7"/>
      <c r="EI669" s="7"/>
      <c r="EJ669" s="7"/>
      <c r="EK669" s="7"/>
      <c r="EL669" s="7"/>
      <c r="EM669" s="7"/>
      <c r="EN669" s="7"/>
      <c r="EO669" s="7"/>
      <c r="EP669" s="7"/>
      <c r="EQ669" s="7"/>
      <c r="ER669" s="7"/>
      <c r="ES669" s="7"/>
      <c r="ET669" s="7"/>
      <c r="EU669" s="7"/>
      <c r="EV669" s="7"/>
      <c r="EW669" s="7"/>
      <c r="EX669" s="7"/>
      <c r="EY669" s="7"/>
      <c r="EZ669" s="7"/>
      <c r="FA669" s="7"/>
      <c r="FB669" s="7"/>
      <c r="FC669" s="7"/>
      <c r="FD669" s="7"/>
      <c r="FE669" s="7"/>
      <c r="FF669" s="7"/>
      <c r="FG669" s="7"/>
      <c r="FH669" s="7"/>
      <c r="FI669" s="7"/>
      <c r="FJ669" s="7"/>
      <c r="FK669" s="7"/>
      <c r="FL669" s="34"/>
      <c r="FM669" s="33"/>
      <c r="FN669" s="34"/>
      <c r="FO669" s="33"/>
      <c r="FP669" s="33"/>
      <c r="FQ669" s="33"/>
      <c r="FR669" s="33"/>
      <c r="FS669" s="33"/>
      <c r="FT669" s="33"/>
      <c r="FU669" s="33"/>
      <c r="FV669" s="33"/>
      <c r="FW669" s="33"/>
      <c r="FX669" s="33"/>
      <c r="FY669" s="33"/>
      <c r="FZ669" s="33"/>
      <c r="GA669" s="33"/>
      <c r="GB669" s="33"/>
      <c r="GC669" s="33"/>
      <c r="GD669" s="33"/>
      <c r="GE669" s="33"/>
      <c r="GF669" s="33"/>
      <c r="GG669" s="7"/>
      <c r="GH669" s="7"/>
      <c r="GI669" s="7"/>
      <c r="GJ669" s="7"/>
      <c r="GK669" s="7"/>
      <c r="GL669" s="7"/>
      <c r="GM669" s="7"/>
      <c r="GN669" s="7"/>
      <c r="GO669" s="7"/>
      <c r="GP669" s="7"/>
      <c r="GQ669" s="7"/>
      <c r="GR669" s="7"/>
      <c r="GS669" s="7"/>
      <c r="GT669" s="7"/>
      <c r="GU669" s="7"/>
      <c r="GV669" s="7"/>
      <c r="GW669" s="7"/>
      <c r="GX669" s="7"/>
      <c r="GY669" s="7"/>
    </row>
    <row r="670" spans="1:207" ht="13.8">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7"/>
      <c r="EE670" s="7"/>
      <c r="EF670" s="7"/>
      <c r="EG670" s="7"/>
      <c r="EH670" s="7"/>
      <c r="EI670" s="7"/>
      <c r="EJ670" s="7"/>
      <c r="EK670" s="7"/>
      <c r="EL670" s="7"/>
      <c r="EM670" s="7"/>
      <c r="EN670" s="7"/>
      <c r="EO670" s="7"/>
      <c r="EP670" s="7"/>
      <c r="EQ670" s="7"/>
      <c r="ER670" s="7"/>
      <c r="ES670" s="7"/>
      <c r="ET670" s="7"/>
      <c r="EU670" s="7"/>
      <c r="EV670" s="7"/>
      <c r="EW670" s="7"/>
      <c r="EX670" s="7"/>
      <c r="EY670" s="7"/>
      <c r="EZ670" s="7"/>
      <c r="FA670" s="7"/>
      <c r="FB670" s="7"/>
      <c r="FC670" s="7"/>
      <c r="FD670" s="7"/>
      <c r="FE670" s="7"/>
      <c r="FF670" s="7"/>
      <c r="FG670" s="7"/>
      <c r="FH670" s="7"/>
      <c r="FI670" s="7"/>
      <c r="FJ670" s="7"/>
      <c r="FK670" s="7"/>
      <c r="FL670" s="34"/>
      <c r="FM670" s="33"/>
      <c r="FN670" s="34"/>
      <c r="FO670" s="33"/>
      <c r="FP670" s="33"/>
      <c r="FQ670" s="33"/>
      <c r="FR670" s="33"/>
      <c r="FS670" s="33"/>
      <c r="FT670" s="33"/>
      <c r="FU670" s="33"/>
      <c r="FV670" s="33"/>
      <c r="FW670" s="33"/>
      <c r="FX670" s="33"/>
      <c r="FY670" s="33"/>
      <c r="FZ670" s="33"/>
      <c r="GA670" s="33"/>
      <c r="GB670" s="33"/>
      <c r="GC670" s="33"/>
      <c r="GD670" s="33"/>
      <c r="GE670" s="33"/>
      <c r="GF670" s="33"/>
      <c r="GG670" s="7"/>
      <c r="GH670" s="7"/>
      <c r="GI670" s="7"/>
      <c r="GJ670" s="7"/>
      <c r="GK670" s="7"/>
      <c r="GL670" s="7"/>
      <c r="GM670" s="7"/>
      <c r="GN670" s="7"/>
      <c r="GO670" s="7"/>
      <c r="GP670" s="7"/>
      <c r="GQ670" s="7"/>
      <c r="GR670" s="7"/>
      <c r="GS670" s="7"/>
      <c r="GT670" s="7"/>
      <c r="GU670" s="7"/>
      <c r="GV670" s="7"/>
      <c r="GW670" s="7"/>
      <c r="GX670" s="7"/>
      <c r="GY670" s="7"/>
    </row>
    <row r="671" spans="1:207" ht="13.8">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7"/>
      <c r="EE671" s="7"/>
      <c r="EF671" s="7"/>
      <c r="EG671" s="7"/>
      <c r="EH671" s="7"/>
      <c r="EI671" s="7"/>
      <c r="EJ671" s="7"/>
      <c r="EK671" s="7"/>
      <c r="EL671" s="7"/>
      <c r="EM671" s="7"/>
      <c r="EN671" s="7"/>
      <c r="EO671" s="7"/>
      <c r="EP671" s="7"/>
      <c r="EQ671" s="7"/>
      <c r="ER671" s="7"/>
      <c r="ES671" s="7"/>
      <c r="ET671" s="7"/>
      <c r="EU671" s="7"/>
      <c r="EV671" s="7"/>
      <c r="EW671" s="7"/>
      <c r="EX671" s="7"/>
      <c r="EY671" s="7"/>
      <c r="EZ671" s="7"/>
      <c r="FA671" s="7"/>
      <c r="FB671" s="7"/>
      <c r="FC671" s="7"/>
      <c r="FD671" s="7"/>
      <c r="FE671" s="7"/>
      <c r="FF671" s="7"/>
      <c r="FG671" s="7"/>
      <c r="FH671" s="7"/>
      <c r="FI671" s="7"/>
      <c r="FJ671" s="7"/>
      <c r="FK671" s="7"/>
      <c r="FL671" s="34"/>
      <c r="FM671" s="33"/>
      <c r="FN671" s="34"/>
      <c r="FO671" s="33"/>
      <c r="FP671" s="33"/>
      <c r="FQ671" s="33"/>
      <c r="FR671" s="33"/>
      <c r="FS671" s="33"/>
      <c r="FT671" s="33"/>
      <c r="FU671" s="33"/>
      <c r="FV671" s="33"/>
      <c r="FW671" s="33"/>
      <c r="FX671" s="33"/>
      <c r="FY671" s="33"/>
      <c r="FZ671" s="33"/>
      <c r="GA671" s="33"/>
      <c r="GB671" s="33"/>
      <c r="GC671" s="33"/>
      <c r="GD671" s="33"/>
      <c r="GE671" s="33"/>
      <c r="GF671" s="33"/>
      <c r="GG671" s="7"/>
      <c r="GH671" s="7"/>
      <c r="GI671" s="7"/>
      <c r="GJ671" s="7"/>
      <c r="GK671" s="7"/>
      <c r="GL671" s="7"/>
      <c r="GM671" s="7"/>
      <c r="GN671" s="7"/>
      <c r="GO671" s="7"/>
      <c r="GP671" s="7"/>
      <c r="GQ671" s="7"/>
      <c r="GR671" s="7"/>
      <c r="GS671" s="7"/>
      <c r="GT671" s="7"/>
      <c r="GU671" s="7"/>
      <c r="GV671" s="7"/>
      <c r="GW671" s="7"/>
      <c r="GX671" s="7"/>
      <c r="GY671" s="7"/>
    </row>
    <row r="672" spans="1:207" ht="13.8">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7"/>
      <c r="EE672" s="7"/>
      <c r="EF672" s="7"/>
      <c r="EG672" s="7"/>
      <c r="EH672" s="7"/>
      <c r="EI672" s="7"/>
      <c r="EJ672" s="7"/>
      <c r="EK672" s="7"/>
      <c r="EL672" s="7"/>
      <c r="EM672" s="7"/>
      <c r="EN672" s="7"/>
      <c r="EO672" s="7"/>
      <c r="EP672" s="7"/>
      <c r="EQ672" s="7"/>
      <c r="ER672" s="7"/>
      <c r="ES672" s="7"/>
      <c r="ET672" s="7"/>
      <c r="EU672" s="7"/>
      <c r="EV672" s="7"/>
      <c r="EW672" s="7"/>
      <c r="EX672" s="7"/>
      <c r="EY672" s="7"/>
      <c r="EZ672" s="7"/>
      <c r="FA672" s="7"/>
      <c r="FB672" s="7"/>
      <c r="FC672" s="7"/>
      <c r="FD672" s="7"/>
      <c r="FE672" s="7"/>
      <c r="FF672" s="7"/>
      <c r="FG672" s="7"/>
      <c r="FH672" s="7"/>
      <c r="FI672" s="7"/>
      <c r="FJ672" s="7"/>
      <c r="FK672" s="7"/>
      <c r="FL672" s="34"/>
      <c r="FM672" s="33"/>
      <c r="FN672" s="34"/>
      <c r="FO672" s="33"/>
      <c r="FP672" s="33"/>
      <c r="FQ672" s="33"/>
      <c r="FR672" s="33"/>
      <c r="FS672" s="33"/>
      <c r="FT672" s="33"/>
      <c r="FU672" s="33"/>
      <c r="FV672" s="33"/>
      <c r="FW672" s="33"/>
      <c r="FX672" s="33"/>
      <c r="FY672" s="33"/>
      <c r="FZ672" s="33"/>
      <c r="GA672" s="33"/>
      <c r="GB672" s="33"/>
      <c r="GC672" s="33"/>
      <c r="GD672" s="33"/>
      <c r="GE672" s="33"/>
      <c r="GF672" s="33"/>
      <c r="GG672" s="7"/>
      <c r="GH672" s="7"/>
      <c r="GI672" s="7"/>
      <c r="GJ672" s="7"/>
      <c r="GK672" s="7"/>
      <c r="GL672" s="7"/>
      <c r="GM672" s="7"/>
      <c r="GN672" s="7"/>
      <c r="GO672" s="7"/>
      <c r="GP672" s="7"/>
      <c r="GQ672" s="7"/>
      <c r="GR672" s="7"/>
      <c r="GS672" s="7"/>
      <c r="GT672" s="7"/>
      <c r="GU672" s="7"/>
      <c r="GV672" s="7"/>
      <c r="GW672" s="7"/>
      <c r="GX672" s="7"/>
      <c r="GY672" s="7"/>
    </row>
    <row r="673" spans="1:207" ht="13.8">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7"/>
      <c r="EE673" s="7"/>
      <c r="EF673" s="7"/>
      <c r="EG673" s="7"/>
      <c r="EH673" s="7"/>
      <c r="EI673" s="7"/>
      <c r="EJ673" s="7"/>
      <c r="EK673" s="7"/>
      <c r="EL673" s="7"/>
      <c r="EM673" s="7"/>
      <c r="EN673" s="7"/>
      <c r="EO673" s="7"/>
      <c r="EP673" s="7"/>
      <c r="EQ673" s="7"/>
      <c r="ER673" s="7"/>
      <c r="ES673" s="7"/>
      <c r="ET673" s="7"/>
      <c r="EU673" s="7"/>
      <c r="EV673" s="7"/>
      <c r="EW673" s="7"/>
      <c r="EX673" s="7"/>
      <c r="EY673" s="7"/>
      <c r="EZ673" s="7"/>
      <c r="FA673" s="7"/>
      <c r="FB673" s="7"/>
      <c r="FC673" s="7"/>
      <c r="FD673" s="7"/>
      <c r="FE673" s="7"/>
      <c r="FF673" s="7"/>
      <c r="FG673" s="7"/>
      <c r="FH673" s="7"/>
      <c r="FI673" s="7"/>
      <c r="FJ673" s="7"/>
      <c r="FK673" s="7"/>
      <c r="FL673" s="34"/>
      <c r="FM673" s="33"/>
      <c r="FN673" s="34"/>
      <c r="FO673" s="33"/>
      <c r="FP673" s="33"/>
      <c r="FQ673" s="33"/>
      <c r="FR673" s="33"/>
      <c r="FS673" s="33"/>
      <c r="FT673" s="33"/>
      <c r="FU673" s="33"/>
      <c r="FV673" s="33"/>
      <c r="FW673" s="33"/>
      <c r="FX673" s="33"/>
      <c r="FY673" s="33"/>
      <c r="FZ673" s="33"/>
      <c r="GA673" s="33"/>
      <c r="GB673" s="33"/>
      <c r="GC673" s="33"/>
      <c r="GD673" s="33"/>
      <c r="GE673" s="33"/>
      <c r="GF673" s="33"/>
      <c r="GG673" s="7"/>
      <c r="GH673" s="7"/>
      <c r="GI673" s="7"/>
      <c r="GJ673" s="7"/>
      <c r="GK673" s="7"/>
      <c r="GL673" s="7"/>
      <c r="GM673" s="7"/>
      <c r="GN673" s="7"/>
      <c r="GO673" s="7"/>
      <c r="GP673" s="7"/>
      <c r="GQ673" s="7"/>
      <c r="GR673" s="7"/>
      <c r="GS673" s="7"/>
      <c r="GT673" s="7"/>
      <c r="GU673" s="7"/>
      <c r="GV673" s="7"/>
      <c r="GW673" s="7"/>
      <c r="GX673" s="7"/>
      <c r="GY673" s="7"/>
    </row>
    <row r="674" spans="1:207" ht="13.8">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7"/>
      <c r="CW674" s="7"/>
      <c r="CX674" s="7"/>
      <c r="CY674" s="7"/>
      <c r="CZ674" s="7"/>
      <c r="DA674" s="7"/>
      <c r="DB674" s="7"/>
      <c r="DC674" s="7"/>
      <c r="DD674" s="7"/>
      <c r="DE674" s="7"/>
      <c r="DF674" s="7"/>
      <c r="DG674" s="7"/>
      <c r="DH674" s="7"/>
      <c r="DI674" s="7"/>
      <c r="DJ674" s="7"/>
      <c r="DK674" s="7"/>
      <c r="DL674" s="7"/>
      <c r="DM674" s="7"/>
      <c r="DN674" s="7"/>
      <c r="DO674" s="7"/>
      <c r="DP674" s="7"/>
      <c r="DQ674" s="7"/>
      <c r="DR674" s="7"/>
      <c r="DS674" s="7"/>
      <c r="DT674" s="7"/>
      <c r="DU674" s="7"/>
      <c r="DV674" s="7"/>
      <c r="DW674" s="7"/>
      <c r="DX674" s="7"/>
      <c r="DY674" s="7"/>
      <c r="DZ674" s="7"/>
      <c r="EA674" s="7"/>
      <c r="EB674" s="7"/>
      <c r="EC674" s="7"/>
      <c r="ED674" s="7"/>
      <c r="EE674" s="7"/>
      <c r="EF674" s="7"/>
      <c r="EG674" s="7"/>
      <c r="EH674" s="7"/>
      <c r="EI674" s="7"/>
      <c r="EJ674" s="7"/>
      <c r="EK674" s="7"/>
      <c r="EL674" s="7"/>
      <c r="EM674" s="7"/>
      <c r="EN674" s="7"/>
      <c r="EO674" s="7"/>
      <c r="EP674" s="7"/>
      <c r="EQ674" s="7"/>
      <c r="ER674" s="7"/>
      <c r="ES674" s="7"/>
      <c r="ET674" s="7"/>
      <c r="EU674" s="7"/>
      <c r="EV674" s="7"/>
      <c r="EW674" s="7"/>
      <c r="EX674" s="7"/>
      <c r="EY674" s="7"/>
      <c r="EZ674" s="7"/>
      <c r="FA674" s="7"/>
      <c r="FB674" s="7"/>
      <c r="FC674" s="7"/>
      <c r="FD674" s="7"/>
      <c r="FE674" s="7"/>
      <c r="FF674" s="7"/>
      <c r="FG674" s="7"/>
      <c r="FH674" s="7"/>
      <c r="FI674" s="7"/>
      <c r="FJ674" s="7"/>
      <c r="FK674" s="7"/>
      <c r="FL674" s="34"/>
      <c r="FM674" s="33"/>
      <c r="FN674" s="34"/>
      <c r="FO674" s="33"/>
      <c r="FP674" s="33"/>
      <c r="FQ674" s="33"/>
      <c r="FR674" s="33"/>
      <c r="FS674" s="33"/>
      <c r="FT674" s="33"/>
      <c r="FU674" s="33"/>
      <c r="FV674" s="33"/>
      <c r="FW674" s="33"/>
      <c r="FX674" s="33"/>
      <c r="FY674" s="33"/>
      <c r="FZ674" s="33"/>
      <c r="GA674" s="33"/>
      <c r="GB674" s="33"/>
      <c r="GC674" s="33"/>
      <c r="GD674" s="33"/>
      <c r="GE674" s="33"/>
      <c r="GF674" s="33"/>
      <c r="GG674" s="7"/>
      <c r="GH674" s="7"/>
      <c r="GI674" s="7"/>
      <c r="GJ674" s="7"/>
      <c r="GK674" s="7"/>
      <c r="GL674" s="7"/>
      <c r="GM674" s="7"/>
      <c r="GN674" s="7"/>
      <c r="GO674" s="7"/>
      <c r="GP674" s="7"/>
      <c r="GQ674" s="7"/>
      <c r="GR674" s="7"/>
      <c r="GS674" s="7"/>
      <c r="GT674" s="7"/>
      <c r="GU674" s="7"/>
      <c r="GV674" s="7"/>
      <c r="GW674" s="7"/>
      <c r="GX674" s="7"/>
      <c r="GY674" s="7"/>
    </row>
    <row r="675" spans="1:207" ht="13.8">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7"/>
      <c r="EE675" s="7"/>
      <c r="EF675" s="7"/>
      <c r="EG675" s="7"/>
      <c r="EH675" s="7"/>
      <c r="EI675" s="7"/>
      <c r="EJ675" s="7"/>
      <c r="EK675" s="7"/>
      <c r="EL675" s="7"/>
      <c r="EM675" s="7"/>
      <c r="EN675" s="7"/>
      <c r="EO675" s="7"/>
      <c r="EP675" s="7"/>
      <c r="EQ675" s="7"/>
      <c r="ER675" s="7"/>
      <c r="ES675" s="7"/>
      <c r="ET675" s="7"/>
      <c r="EU675" s="7"/>
      <c r="EV675" s="7"/>
      <c r="EW675" s="7"/>
      <c r="EX675" s="7"/>
      <c r="EY675" s="7"/>
      <c r="EZ675" s="7"/>
      <c r="FA675" s="7"/>
      <c r="FB675" s="7"/>
      <c r="FC675" s="7"/>
      <c r="FD675" s="7"/>
      <c r="FE675" s="7"/>
      <c r="FF675" s="7"/>
      <c r="FG675" s="7"/>
      <c r="FH675" s="7"/>
      <c r="FI675" s="7"/>
      <c r="FJ675" s="7"/>
      <c r="FK675" s="7"/>
      <c r="FL675" s="34"/>
      <c r="FM675" s="33"/>
      <c r="FN675" s="34"/>
      <c r="FO675" s="33"/>
      <c r="FP675" s="33"/>
      <c r="FQ675" s="33"/>
      <c r="FR675" s="33"/>
      <c r="FS675" s="33"/>
      <c r="FT675" s="33"/>
      <c r="FU675" s="33"/>
      <c r="FV675" s="33"/>
      <c r="FW675" s="33"/>
      <c r="FX675" s="33"/>
      <c r="FY675" s="33"/>
      <c r="FZ675" s="33"/>
      <c r="GA675" s="33"/>
      <c r="GB675" s="33"/>
      <c r="GC675" s="33"/>
      <c r="GD675" s="33"/>
      <c r="GE675" s="33"/>
      <c r="GF675" s="33"/>
      <c r="GG675" s="7"/>
      <c r="GH675" s="7"/>
      <c r="GI675" s="7"/>
      <c r="GJ675" s="7"/>
      <c r="GK675" s="7"/>
      <c r="GL675" s="7"/>
      <c r="GM675" s="7"/>
      <c r="GN675" s="7"/>
      <c r="GO675" s="7"/>
      <c r="GP675" s="7"/>
      <c r="GQ675" s="7"/>
      <c r="GR675" s="7"/>
      <c r="GS675" s="7"/>
      <c r="GT675" s="7"/>
      <c r="GU675" s="7"/>
      <c r="GV675" s="7"/>
      <c r="GW675" s="7"/>
      <c r="GX675" s="7"/>
      <c r="GY675" s="7"/>
    </row>
    <row r="676" spans="1:207" ht="13.8">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7"/>
      <c r="EE676" s="7"/>
      <c r="EF676" s="7"/>
      <c r="EG676" s="7"/>
      <c r="EH676" s="7"/>
      <c r="EI676" s="7"/>
      <c r="EJ676" s="7"/>
      <c r="EK676" s="7"/>
      <c r="EL676" s="7"/>
      <c r="EM676" s="7"/>
      <c r="EN676" s="7"/>
      <c r="EO676" s="7"/>
      <c r="EP676" s="7"/>
      <c r="EQ676" s="7"/>
      <c r="ER676" s="7"/>
      <c r="ES676" s="7"/>
      <c r="ET676" s="7"/>
      <c r="EU676" s="7"/>
      <c r="EV676" s="7"/>
      <c r="EW676" s="7"/>
      <c r="EX676" s="7"/>
      <c r="EY676" s="7"/>
      <c r="EZ676" s="7"/>
      <c r="FA676" s="7"/>
      <c r="FB676" s="7"/>
      <c r="FC676" s="7"/>
      <c r="FD676" s="7"/>
      <c r="FE676" s="7"/>
      <c r="FF676" s="7"/>
      <c r="FG676" s="7"/>
      <c r="FH676" s="7"/>
      <c r="FI676" s="7"/>
      <c r="FJ676" s="7"/>
      <c r="FK676" s="7"/>
      <c r="FL676" s="34"/>
      <c r="FM676" s="33"/>
      <c r="FN676" s="34"/>
      <c r="FO676" s="33"/>
      <c r="FP676" s="33"/>
      <c r="FQ676" s="33"/>
      <c r="FR676" s="33"/>
      <c r="FS676" s="33"/>
      <c r="FT676" s="33"/>
      <c r="FU676" s="33"/>
      <c r="FV676" s="33"/>
      <c r="FW676" s="33"/>
      <c r="FX676" s="33"/>
      <c r="FY676" s="33"/>
      <c r="FZ676" s="33"/>
      <c r="GA676" s="33"/>
      <c r="GB676" s="33"/>
      <c r="GC676" s="33"/>
      <c r="GD676" s="33"/>
      <c r="GE676" s="33"/>
      <c r="GF676" s="33"/>
      <c r="GG676" s="7"/>
      <c r="GH676" s="7"/>
      <c r="GI676" s="7"/>
      <c r="GJ676" s="7"/>
      <c r="GK676" s="7"/>
      <c r="GL676" s="7"/>
      <c r="GM676" s="7"/>
      <c r="GN676" s="7"/>
      <c r="GO676" s="7"/>
      <c r="GP676" s="7"/>
      <c r="GQ676" s="7"/>
      <c r="GR676" s="7"/>
      <c r="GS676" s="7"/>
      <c r="GT676" s="7"/>
      <c r="GU676" s="7"/>
      <c r="GV676" s="7"/>
      <c r="GW676" s="7"/>
      <c r="GX676" s="7"/>
      <c r="GY676" s="7"/>
    </row>
    <row r="677" spans="1:207" ht="13.8">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7"/>
      <c r="CW677" s="7"/>
      <c r="CX677" s="7"/>
      <c r="CY677" s="7"/>
      <c r="CZ677" s="7"/>
      <c r="DA677" s="7"/>
      <c r="DB677" s="7"/>
      <c r="DC677" s="7"/>
      <c r="DD677" s="7"/>
      <c r="DE677" s="7"/>
      <c r="DF677" s="7"/>
      <c r="DG677" s="7"/>
      <c r="DH677" s="7"/>
      <c r="DI677" s="7"/>
      <c r="DJ677" s="7"/>
      <c r="DK677" s="7"/>
      <c r="DL677" s="7"/>
      <c r="DM677" s="7"/>
      <c r="DN677" s="7"/>
      <c r="DO677" s="7"/>
      <c r="DP677" s="7"/>
      <c r="DQ677" s="7"/>
      <c r="DR677" s="7"/>
      <c r="DS677" s="7"/>
      <c r="DT677" s="7"/>
      <c r="DU677" s="7"/>
      <c r="DV677" s="7"/>
      <c r="DW677" s="7"/>
      <c r="DX677" s="7"/>
      <c r="DY677" s="7"/>
      <c r="DZ677" s="7"/>
      <c r="EA677" s="7"/>
      <c r="EB677" s="7"/>
      <c r="EC677" s="7"/>
      <c r="ED677" s="7"/>
      <c r="EE677" s="7"/>
      <c r="EF677" s="7"/>
      <c r="EG677" s="7"/>
      <c r="EH677" s="7"/>
      <c r="EI677" s="7"/>
      <c r="EJ677" s="7"/>
      <c r="EK677" s="7"/>
      <c r="EL677" s="7"/>
      <c r="EM677" s="7"/>
      <c r="EN677" s="7"/>
      <c r="EO677" s="7"/>
      <c r="EP677" s="7"/>
      <c r="EQ677" s="7"/>
      <c r="ER677" s="7"/>
      <c r="ES677" s="7"/>
      <c r="ET677" s="7"/>
      <c r="EU677" s="7"/>
      <c r="EV677" s="7"/>
      <c r="EW677" s="7"/>
      <c r="EX677" s="7"/>
      <c r="EY677" s="7"/>
      <c r="EZ677" s="7"/>
      <c r="FA677" s="7"/>
      <c r="FB677" s="7"/>
      <c r="FC677" s="7"/>
      <c r="FD677" s="7"/>
      <c r="FE677" s="7"/>
      <c r="FF677" s="7"/>
      <c r="FG677" s="7"/>
      <c r="FH677" s="7"/>
      <c r="FI677" s="7"/>
      <c r="FJ677" s="7"/>
      <c r="FK677" s="7"/>
      <c r="FL677" s="34"/>
      <c r="FM677" s="33"/>
      <c r="FN677" s="34"/>
      <c r="FO677" s="33"/>
      <c r="FP677" s="33"/>
      <c r="FQ677" s="33"/>
      <c r="FR677" s="33"/>
      <c r="FS677" s="33"/>
      <c r="FT677" s="33"/>
      <c r="FU677" s="33"/>
      <c r="FV677" s="33"/>
      <c r="FW677" s="33"/>
      <c r="FX677" s="33"/>
      <c r="FY677" s="33"/>
      <c r="FZ677" s="33"/>
      <c r="GA677" s="33"/>
      <c r="GB677" s="33"/>
      <c r="GC677" s="33"/>
      <c r="GD677" s="33"/>
      <c r="GE677" s="33"/>
      <c r="GF677" s="33"/>
      <c r="GG677" s="7"/>
      <c r="GH677" s="7"/>
      <c r="GI677" s="7"/>
      <c r="GJ677" s="7"/>
      <c r="GK677" s="7"/>
      <c r="GL677" s="7"/>
      <c r="GM677" s="7"/>
      <c r="GN677" s="7"/>
      <c r="GO677" s="7"/>
      <c r="GP677" s="7"/>
      <c r="GQ677" s="7"/>
      <c r="GR677" s="7"/>
      <c r="GS677" s="7"/>
      <c r="GT677" s="7"/>
      <c r="GU677" s="7"/>
      <c r="GV677" s="7"/>
      <c r="GW677" s="7"/>
      <c r="GX677" s="7"/>
      <c r="GY677" s="7"/>
    </row>
    <row r="678" spans="1:207" ht="13.8">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7"/>
      <c r="EE678" s="7"/>
      <c r="EF678" s="7"/>
      <c r="EG678" s="7"/>
      <c r="EH678" s="7"/>
      <c r="EI678" s="7"/>
      <c r="EJ678" s="7"/>
      <c r="EK678" s="7"/>
      <c r="EL678" s="7"/>
      <c r="EM678" s="7"/>
      <c r="EN678" s="7"/>
      <c r="EO678" s="7"/>
      <c r="EP678" s="7"/>
      <c r="EQ678" s="7"/>
      <c r="ER678" s="7"/>
      <c r="ES678" s="7"/>
      <c r="ET678" s="7"/>
      <c r="EU678" s="7"/>
      <c r="EV678" s="7"/>
      <c r="EW678" s="7"/>
      <c r="EX678" s="7"/>
      <c r="EY678" s="7"/>
      <c r="EZ678" s="7"/>
      <c r="FA678" s="7"/>
      <c r="FB678" s="7"/>
      <c r="FC678" s="7"/>
      <c r="FD678" s="7"/>
      <c r="FE678" s="7"/>
      <c r="FF678" s="7"/>
      <c r="FG678" s="7"/>
      <c r="FH678" s="7"/>
      <c r="FI678" s="7"/>
      <c r="FJ678" s="7"/>
      <c r="FK678" s="7"/>
      <c r="FL678" s="34"/>
      <c r="FM678" s="33"/>
      <c r="FN678" s="34"/>
      <c r="FO678" s="33"/>
      <c r="FP678" s="33"/>
      <c r="FQ678" s="33"/>
      <c r="FR678" s="33"/>
      <c r="FS678" s="33"/>
      <c r="FT678" s="33"/>
      <c r="FU678" s="33"/>
      <c r="FV678" s="33"/>
      <c r="FW678" s="33"/>
      <c r="FX678" s="33"/>
      <c r="FY678" s="33"/>
      <c r="FZ678" s="33"/>
      <c r="GA678" s="33"/>
      <c r="GB678" s="33"/>
      <c r="GC678" s="33"/>
      <c r="GD678" s="33"/>
      <c r="GE678" s="33"/>
      <c r="GF678" s="33"/>
      <c r="GG678" s="7"/>
      <c r="GH678" s="7"/>
      <c r="GI678" s="7"/>
      <c r="GJ678" s="7"/>
      <c r="GK678" s="7"/>
      <c r="GL678" s="7"/>
      <c r="GM678" s="7"/>
      <c r="GN678" s="7"/>
      <c r="GO678" s="7"/>
      <c r="GP678" s="7"/>
      <c r="GQ678" s="7"/>
      <c r="GR678" s="7"/>
      <c r="GS678" s="7"/>
      <c r="GT678" s="7"/>
      <c r="GU678" s="7"/>
      <c r="GV678" s="7"/>
      <c r="GW678" s="7"/>
      <c r="GX678" s="7"/>
      <c r="GY678" s="7"/>
    </row>
    <row r="679" spans="1:207" ht="13.8">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7"/>
      <c r="EE679" s="7"/>
      <c r="EF679" s="7"/>
      <c r="EG679" s="7"/>
      <c r="EH679" s="7"/>
      <c r="EI679" s="7"/>
      <c r="EJ679" s="7"/>
      <c r="EK679" s="7"/>
      <c r="EL679" s="7"/>
      <c r="EM679" s="7"/>
      <c r="EN679" s="7"/>
      <c r="EO679" s="7"/>
      <c r="EP679" s="7"/>
      <c r="EQ679" s="7"/>
      <c r="ER679" s="7"/>
      <c r="ES679" s="7"/>
      <c r="ET679" s="7"/>
      <c r="EU679" s="7"/>
      <c r="EV679" s="7"/>
      <c r="EW679" s="7"/>
      <c r="EX679" s="7"/>
      <c r="EY679" s="7"/>
      <c r="EZ679" s="7"/>
      <c r="FA679" s="7"/>
      <c r="FB679" s="7"/>
      <c r="FC679" s="7"/>
      <c r="FD679" s="7"/>
      <c r="FE679" s="7"/>
      <c r="FF679" s="7"/>
      <c r="FG679" s="7"/>
      <c r="FH679" s="7"/>
      <c r="FI679" s="7"/>
      <c r="FJ679" s="7"/>
      <c r="FK679" s="7"/>
      <c r="FL679" s="34"/>
      <c r="FM679" s="33"/>
      <c r="FN679" s="34"/>
      <c r="FO679" s="33"/>
      <c r="FP679" s="33"/>
      <c r="FQ679" s="33"/>
      <c r="FR679" s="33"/>
      <c r="FS679" s="33"/>
      <c r="FT679" s="33"/>
      <c r="FU679" s="33"/>
      <c r="FV679" s="33"/>
      <c r="FW679" s="33"/>
      <c r="FX679" s="33"/>
      <c r="FY679" s="33"/>
      <c r="FZ679" s="33"/>
      <c r="GA679" s="33"/>
      <c r="GB679" s="33"/>
      <c r="GC679" s="33"/>
      <c r="GD679" s="33"/>
      <c r="GE679" s="33"/>
      <c r="GF679" s="33"/>
      <c r="GG679" s="7"/>
      <c r="GH679" s="7"/>
      <c r="GI679" s="7"/>
      <c r="GJ679" s="7"/>
      <c r="GK679" s="7"/>
      <c r="GL679" s="7"/>
      <c r="GM679" s="7"/>
      <c r="GN679" s="7"/>
      <c r="GO679" s="7"/>
      <c r="GP679" s="7"/>
      <c r="GQ679" s="7"/>
      <c r="GR679" s="7"/>
      <c r="GS679" s="7"/>
      <c r="GT679" s="7"/>
      <c r="GU679" s="7"/>
      <c r="GV679" s="7"/>
      <c r="GW679" s="7"/>
      <c r="GX679" s="7"/>
      <c r="GY679" s="7"/>
    </row>
    <row r="680" spans="1:207" ht="13.8">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7"/>
      <c r="EE680" s="7"/>
      <c r="EF680" s="7"/>
      <c r="EG680" s="7"/>
      <c r="EH680" s="7"/>
      <c r="EI680" s="7"/>
      <c r="EJ680" s="7"/>
      <c r="EK680" s="7"/>
      <c r="EL680" s="7"/>
      <c r="EM680" s="7"/>
      <c r="EN680" s="7"/>
      <c r="EO680" s="7"/>
      <c r="EP680" s="7"/>
      <c r="EQ680" s="7"/>
      <c r="ER680" s="7"/>
      <c r="ES680" s="7"/>
      <c r="ET680" s="7"/>
      <c r="EU680" s="7"/>
      <c r="EV680" s="7"/>
      <c r="EW680" s="7"/>
      <c r="EX680" s="7"/>
      <c r="EY680" s="7"/>
      <c r="EZ680" s="7"/>
      <c r="FA680" s="7"/>
      <c r="FB680" s="7"/>
      <c r="FC680" s="7"/>
      <c r="FD680" s="7"/>
      <c r="FE680" s="7"/>
      <c r="FF680" s="7"/>
      <c r="FG680" s="7"/>
      <c r="FH680" s="7"/>
      <c r="FI680" s="7"/>
      <c r="FJ680" s="7"/>
      <c r="FK680" s="7"/>
      <c r="FL680" s="34"/>
      <c r="FM680" s="33"/>
      <c r="FN680" s="34"/>
      <c r="FO680" s="33"/>
      <c r="FP680" s="33"/>
      <c r="FQ680" s="33"/>
      <c r="FR680" s="33"/>
      <c r="FS680" s="33"/>
      <c r="FT680" s="33"/>
      <c r="FU680" s="33"/>
      <c r="FV680" s="33"/>
      <c r="FW680" s="33"/>
      <c r="FX680" s="33"/>
      <c r="FY680" s="33"/>
      <c r="FZ680" s="33"/>
      <c r="GA680" s="33"/>
      <c r="GB680" s="33"/>
      <c r="GC680" s="33"/>
      <c r="GD680" s="33"/>
      <c r="GE680" s="33"/>
      <c r="GF680" s="33"/>
      <c r="GG680" s="7"/>
      <c r="GH680" s="7"/>
      <c r="GI680" s="7"/>
      <c r="GJ680" s="7"/>
      <c r="GK680" s="7"/>
      <c r="GL680" s="7"/>
      <c r="GM680" s="7"/>
      <c r="GN680" s="7"/>
      <c r="GO680" s="7"/>
      <c r="GP680" s="7"/>
      <c r="GQ680" s="7"/>
      <c r="GR680" s="7"/>
      <c r="GS680" s="7"/>
      <c r="GT680" s="7"/>
      <c r="GU680" s="7"/>
      <c r="GV680" s="7"/>
      <c r="GW680" s="7"/>
      <c r="GX680" s="7"/>
      <c r="GY680" s="7"/>
    </row>
    <row r="681" spans="1:207" ht="13.8">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7"/>
      <c r="CW681" s="7"/>
      <c r="CX681" s="7"/>
      <c r="CY681" s="7"/>
      <c r="CZ681" s="7"/>
      <c r="DA681" s="7"/>
      <c r="DB681" s="7"/>
      <c r="DC681" s="7"/>
      <c r="DD681" s="7"/>
      <c r="DE681" s="7"/>
      <c r="DF681" s="7"/>
      <c r="DG681" s="7"/>
      <c r="DH681" s="7"/>
      <c r="DI681" s="7"/>
      <c r="DJ681" s="7"/>
      <c r="DK681" s="7"/>
      <c r="DL681" s="7"/>
      <c r="DM681" s="7"/>
      <c r="DN681" s="7"/>
      <c r="DO681" s="7"/>
      <c r="DP681" s="7"/>
      <c r="DQ681" s="7"/>
      <c r="DR681" s="7"/>
      <c r="DS681" s="7"/>
      <c r="DT681" s="7"/>
      <c r="DU681" s="7"/>
      <c r="DV681" s="7"/>
      <c r="DW681" s="7"/>
      <c r="DX681" s="7"/>
      <c r="DY681" s="7"/>
      <c r="DZ681" s="7"/>
      <c r="EA681" s="7"/>
      <c r="EB681" s="7"/>
      <c r="EC681" s="7"/>
      <c r="ED681" s="7"/>
      <c r="EE681" s="7"/>
      <c r="EF681" s="7"/>
      <c r="EG681" s="7"/>
      <c r="EH681" s="7"/>
      <c r="EI681" s="7"/>
      <c r="EJ681" s="7"/>
      <c r="EK681" s="7"/>
      <c r="EL681" s="7"/>
      <c r="EM681" s="7"/>
      <c r="EN681" s="7"/>
      <c r="EO681" s="7"/>
      <c r="EP681" s="7"/>
      <c r="EQ681" s="7"/>
      <c r="ER681" s="7"/>
      <c r="ES681" s="7"/>
      <c r="ET681" s="7"/>
      <c r="EU681" s="7"/>
      <c r="EV681" s="7"/>
      <c r="EW681" s="7"/>
      <c r="EX681" s="7"/>
      <c r="EY681" s="7"/>
      <c r="EZ681" s="7"/>
      <c r="FA681" s="7"/>
      <c r="FB681" s="7"/>
      <c r="FC681" s="7"/>
      <c r="FD681" s="7"/>
      <c r="FE681" s="7"/>
      <c r="FF681" s="7"/>
      <c r="FG681" s="7"/>
      <c r="FH681" s="7"/>
      <c r="FI681" s="7"/>
      <c r="FJ681" s="7"/>
      <c r="FK681" s="7"/>
      <c r="FL681" s="34"/>
      <c r="FM681" s="33"/>
      <c r="FN681" s="34"/>
      <c r="FO681" s="33"/>
      <c r="FP681" s="33"/>
      <c r="FQ681" s="33"/>
      <c r="FR681" s="33"/>
      <c r="FS681" s="33"/>
      <c r="FT681" s="33"/>
      <c r="FU681" s="33"/>
      <c r="FV681" s="33"/>
      <c r="FW681" s="33"/>
      <c r="FX681" s="33"/>
      <c r="FY681" s="33"/>
      <c r="FZ681" s="33"/>
      <c r="GA681" s="33"/>
      <c r="GB681" s="33"/>
      <c r="GC681" s="33"/>
      <c r="GD681" s="33"/>
      <c r="GE681" s="33"/>
      <c r="GF681" s="33"/>
      <c r="GG681" s="7"/>
      <c r="GH681" s="7"/>
      <c r="GI681" s="7"/>
      <c r="GJ681" s="7"/>
      <c r="GK681" s="7"/>
      <c r="GL681" s="7"/>
      <c r="GM681" s="7"/>
      <c r="GN681" s="7"/>
      <c r="GO681" s="7"/>
      <c r="GP681" s="7"/>
      <c r="GQ681" s="7"/>
      <c r="GR681" s="7"/>
      <c r="GS681" s="7"/>
      <c r="GT681" s="7"/>
      <c r="GU681" s="7"/>
      <c r="GV681" s="7"/>
      <c r="GW681" s="7"/>
      <c r="GX681" s="7"/>
      <c r="GY681" s="7"/>
    </row>
    <row r="682" spans="1:207" ht="13.8">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c r="CX682" s="7"/>
      <c r="CY682" s="7"/>
      <c r="CZ682" s="7"/>
      <c r="DA682" s="7"/>
      <c r="DB682" s="7"/>
      <c r="DC682" s="7"/>
      <c r="DD682" s="7"/>
      <c r="DE682" s="7"/>
      <c r="DF682" s="7"/>
      <c r="DG682" s="7"/>
      <c r="DH682" s="7"/>
      <c r="DI682" s="7"/>
      <c r="DJ682" s="7"/>
      <c r="DK682" s="7"/>
      <c r="DL682" s="7"/>
      <c r="DM682" s="7"/>
      <c r="DN682" s="7"/>
      <c r="DO682" s="7"/>
      <c r="DP682" s="7"/>
      <c r="DQ682" s="7"/>
      <c r="DR682" s="7"/>
      <c r="DS682" s="7"/>
      <c r="DT682" s="7"/>
      <c r="DU682" s="7"/>
      <c r="DV682" s="7"/>
      <c r="DW682" s="7"/>
      <c r="DX682" s="7"/>
      <c r="DY682" s="7"/>
      <c r="DZ682" s="7"/>
      <c r="EA682" s="7"/>
      <c r="EB682" s="7"/>
      <c r="EC682" s="7"/>
      <c r="ED682" s="7"/>
      <c r="EE682" s="7"/>
      <c r="EF682" s="7"/>
      <c r="EG682" s="7"/>
      <c r="EH682" s="7"/>
      <c r="EI682" s="7"/>
      <c r="EJ682" s="7"/>
      <c r="EK682" s="7"/>
      <c r="EL682" s="7"/>
      <c r="EM682" s="7"/>
      <c r="EN682" s="7"/>
      <c r="EO682" s="7"/>
      <c r="EP682" s="7"/>
      <c r="EQ682" s="7"/>
      <c r="ER682" s="7"/>
      <c r="ES682" s="7"/>
      <c r="ET682" s="7"/>
      <c r="EU682" s="7"/>
      <c r="EV682" s="7"/>
      <c r="EW682" s="7"/>
      <c r="EX682" s="7"/>
      <c r="EY682" s="7"/>
      <c r="EZ682" s="7"/>
      <c r="FA682" s="7"/>
      <c r="FB682" s="7"/>
      <c r="FC682" s="7"/>
      <c r="FD682" s="7"/>
      <c r="FE682" s="7"/>
      <c r="FF682" s="7"/>
      <c r="FG682" s="7"/>
      <c r="FH682" s="7"/>
      <c r="FI682" s="7"/>
      <c r="FJ682" s="7"/>
      <c r="FK682" s="7"/>
      <c r="FL682" s="34"/>
      <c r="FM682" s="33"/>
      <c r="FN682" s="34"/>
      <c r="FO682" s="33"/>
      <c r="FP682" s="33"/>
      <c r="FQ682" s="33"/>
      <c r="FR682" s="33"/>
      <c r="FS682" s="33"/>
      <c r="FT682" s="33"/>
      <c r="FU682" s="33"/>
      <c r="FV682" s="33"/>
      <c r="FW682" s="33"/>
      <c r="FX682" s="33"/>
      <c r="FY682" s="33"/>
      <c r="FZ682" s="33"/>
      <c r="GA682" s="33"/>
      <c r="GB682" s="33"/>
      <c r="GC682" s="33"/>
      <c r="GD682" s="33"/>
      <c r="GE682" s="33"/>
      <c r="GF682" s="33"/>
      <c r="GG682" s="7"/>
      <c r="GH682" s="7"/>
      <c r="GI682" s="7"/>
      <c r="GJ682" s="7"/>
      <c r="GK682" s="7"/>
      <c r="GL682" s="7"/>
      <c r="GM682" s="7"/>
      <c r="GN682" s="7"/>
      <c r="GO682" s="7"/>
      <c r="GP682" s="7"/>
      <c r="GQ682" s="7"/>
      <c r="GR682" s="7"/>
      <c r="GS682" s="7"/>
      <c r="GT682" s="7"/>
      <c r="GU682" s="7"/>
      <c r="GV682" s="7"/>
      <c r="GW682" s="7"/>
      <c r="GX682" s="7"/>
      <c r="GY682" s="7"/>
    </row>
    <row r="683" spans="1:207" ht="13.8">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c r="DL683" s="7"/>
      <c r="DM683" s="7"/>
      <c r="DN683" s="7"/>
      <c r="DO683" s="7"/>
      <c r="DP683" s="7"/>
      <c r="DQ683" s="7"/>
      <c r="DR683" s="7"/>
      <c r="DS683" s="7"/>
      <c r="DT683" s="7"/>
      <c r="DU683" s="7"/>
      <c r="DV683" s="7"/>
      <c r="DW683" s="7"/>
      <c r="DX683" s="7"/>
      <c r="DY683" s="7"/>
      <c r="DZ683" s="7"/>
      <c r="EA683" s="7"/>
      <c r="EB683" s="7"/>
      <c r="EC683" s="7"/>
      <c r="ED683" s="7"/>
      <c r="EE683" s="7"/>
      <c r="EF683" s="7"/>
      <c r="EG683" s="7"/>
      <c r="EH683" s="7"/>
      <c r="EI683" s="7"/>
      <c r="EJ683" s="7"/>
      <c r="EK683" s="7"/>
      <c r="EL683" s="7"/>
      <c r="EM683" s="7"/>
      <c r="EN683" s="7"/>
      <c r="EO683" s="7"/>
      <c r="EP683" s="7"/>
      <c r="EQ683" s="7"/>
      <c r="ER683" s="7"/>
      <c r="ES683" s="7"/>
      <c r="ET683" s="7"/>
      <c r="EU683" s="7"/>
      <c r="EV683" s="7"/>
      <c r="EW683" s="7"/>
      <c r="EX683" s="7"/>
      <c r="EY683" s="7"/>
      <c r="EZ683" s="7"/>
      <c r="FA683" s="7"/>
      <c r="FB683" s="7"/>
      <c r="FC683" s="7"/>
      <c r="FD683" s="7"/>
      <c r="FE683" s="7"/>
      <c r="FF683" s="7"/>
      <c r="FG683" s="7"/>
      <c r="FH683" s="7"/>
      <c r="FI683" s="7"/>
      <c r="FJ683" s="7"/>
      <c r="FK683" s="7"/>
      <c r="FL683" s="34"/>
      <c r="FM683" s="33"/>
      <c r="FN683" s="34"/>
      <c r="FO683" s="33"/>
      <c r="FP683" s="33"/>
      <c r="FQ683" s="33"/>
      <c r="FR683" s="33"/>
      <c r="FS683" s="33"/>
      <c r="FT683" s="33"/>
      <c r="FU683" s="33"/>
      <c r="FV683" s="33"/>
      <c r="FW683" s="33"/>
      <c r="FX683" s="33"/>
      <c r="FY683" s="33"/>
      <c r="FZ683" s="33"/>
      <c r="GA683" s="33"/>
      <c r="GB683" s="33"/>
      <c r="GC683" s="33"/>
      <c r="GD683" s="33"/>
      <c r="GE683" s="33"/>
      <c r="GF683" s="33"/>
      <c r="GG683" s="7"/>
      <c r="GH683" s="7"/>
      <c r="GI683" s="7"/>
      <c r="GJ683" s="7"/>
      <c r="GK683" s="7"/>
      <c r="GL683" s="7"/>
      <c r="GM683" s="7"/>
      <c r="GN683" s="7"/>
      <c r="GO683" s="7"/>
      <c r="GP683" s="7"/>
      <c r="GQ683" s="7"/>
      <c r="GR683" s="7"/>
      <c r="GS683" s="7"/>
      <c r="GT683" s="7"/>
      <c r="GU683" s="7"/>
      <c r="GV683" s="7"/>
      <c r="GW683" s="7"/>
      <c r="GX683" s="7"/>
      <c r="GY683" s="7"/>
    </row>
    <row r="684" spans="1:207" ht="13.8">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CX684" s="7"/>
      <c r="CY684" s="7"/>
      <c r="CZ684" s="7"/>
      <c r="DA684" s="7"/>
      <c r="DB684" s="7"/>
      <c r="DC684" s="7"/>
      <c r="DD684" s="7"/>
      <c r="DE684" s="7"/>
      <c r="DF684" s="7"/>
      <c r="DG684" s="7"/>
      <c r="DH684" s="7"/>
      <c r="DI684" s="7"/>
      <c r="DJ684" s="7"/>
      <c r="DK684" s="7"/>
      <c r="DL684" s="7"/>
      <c r="DM684" s="7"/>
      <c r="DN684" s="7"/>
      <c r="DO684" s="7"/>
      <c r="DP684" s="7"/>
      <c r="DQ684" s="7"/>
      <c r="DR684" s="7"/>
      <c r="DS684" s="7"/>
      <c r="DT684" s="7"/>
      <c r="DU684" s="7"/>
      <c r="DV684" s="7"/>
      <c r="DW684" s="7"/>
      <c r="DX684" s="7"/>
      <c r="DY684" s="7"/>
      <c r="DZ684" s="7"/>
      <c r="EA684" s="7"/>
      <c r="EB684" s="7"/>
      <c r="EC684" s="7"/>
      <c r="ED684" s="7"/>
      <c r="EE684" s="7"/>
      <c r="EF684" s="7"/>
      <c r="EG684" s="7"/>
      <c r="EH684" s="7"/>
      <c r="EI684" s="7"/>
      <c r="EJ684" s="7"/>
      <c r="EK684" s="7"/>
      <c r="EL684" s="7"/>
      <c r="EM684" s="7"/>
      <c r="EN684" s="7"/>
      <c r="EO684" s="7"/>
      <c r="EP684" s="7"/>
      <c r="EQ684" s="7"/>
      <c r="ER684" s="7"/>
      <c r="ES684" s="7"/>
      <c r="ET684" s="7"/>
      <c r="EU684" s="7"/>
      <c r="EV684" s="7"/>
      <c r="EW684" s="7"/>
      <c r="EX684" s="7"/>
      <c r="EY684" s="7"/>
      <c r="EZ684" s="7"/>
      <c r="FA684" s="7"/>
      <c r="FB684" s="7"/>
      <c r="FC684" s="7"/>
      <c r="FD684" s="7"/>
      <c r="FE684" s="7"/>
      <c r="FF684" s="7"/>
      <c r="FG684" s="7"/>
      <c r="FH684" s="7"/>
      <c r="FI684" s="7"/>
      <c r="FJ684" s="7"/>
      <c r="FK684" s="7"/>
      <c r="FL684" s="34"/>
      <c r="FM684" s="33"/>
      <c r="FN684" s="34"/>
      <c r="FO684" s="33"/>
      <c r="FP684" s="33"/>
      <c r="FQ684" s="33"/>
      <c r="FR684" s="33"/>
      <c r="FS684" s="33"/>
      <c r="FT684" s="33"/>
      <c r="FU684" s="33"/>
      <c r="FV684" s="33"/>
      <c r="FW684" s="33"/>
      <c r="FX684" s="33"/>
      <c r="FY684" s="33"/>
      <c r="FZ684" s="33"/>
      <c r="GA684" s="33"/>
      <c r="GB684" s="33"/>
      <c r="GC684" s="33"/>
      <c r="GD684" s="33"/>
      <c r="GE684" s="33"/>
      <c r="GF684" s="33"/>
      <c r="GG684" s="7"/>
      <c r="GH684" s="7"/>
      <c r="GI684" s="7"/>
      <c r="GJ684" s="7"/>
      <c r="GK684" s="7"/>
      <c r="GL684" s="7"/>
      <c r="GM684" s="7"/>
      <c r="GN684" s="7"/>
      <c r="GO684" s="7"/>
      <c r="GP684" s="7"/>
      <c r="GQ684" s="7"/>
      <c r="GR684" s="7"/>
      <c r="GS684" s="7"/>
      <c r="GT684" s="7"/>
      <c r="GU684" s="7"/>
      <c r="GV684" s="7"/>
      <c r="GW684" s="7"/>
      <c r="GX684" s="7"/>
      <c r="GY684" s="7"/>
    </row>
    <row r="685" spans="1:207" ht="13.8">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CX685" s="7"/>
      <c r="CY685" s="7"/>
      <c r="CZ685" s="7"/>
      <c r="DA685" s="7"/>
      <c r="DB685" s="7"/>
      <c r="DC685" s="7"/>
      <c r="DD685" s="7"/>
      <c r="DE685" s="7"/>
      <c r="DF685" s="7"/>
      <c r="DG685" s="7"/>
      <c r="DH685" s="7"/>
      <c r="DI685" s="7"/>
      <c r="DJ685" s="7"/>
      <c r="DK685" s="7"/>
      <c r="DL685" s="7"/>
      <c r="DM685" s="7"/>
      <c r="DN685" s="7"/>
      <c r="DO685" s="7"/>
      <c r="DP685" s="7"/>
      <c r="DQ685" s="7"/>
      <c r="DR685" s="7"/>
      <c r="DS685" s="7"/>
      <c r="DT685" s="7"/>
      <c r="DU685" s="7"/>
      <c r="DV685" s="7"/>
      <c r="DW685" s="7"/>
      <c r="DX685" s="7"/>
      <c r="DY685" s="7"/>
      <c r="DZ685" s="7"/>
      <c r="EA685" s="7"/>
      <c r="EB685" s="7"/>
      <c r="EC685" s="7"/>
      <c r="ED685" s="7"/>
      <c r="EE685" s="7"/>
      <c r="EF685" s="7"/>
      <c r="EG685" s="7"/>
      <c r="EH685" s="7"/>
      <c r="EI685" s="7"/>
      <c r="EJ685" s="7"/>
      <c r="EK685" s="7"/>
      <c r="EL685" s="7"/>
      <c r="EM685" s="7"/>
      <c r="EN685" s="7"/>
      <c r="EO685" s="7"/>
      <c r="EP685" s="7"/>
      <c r="EQ685" s="7"/>
      <c r="ER685" s="7"/>
      <c r="ES685" s="7"/>
      <c r="ET685" s="7"/>
      <c r="EU685" s="7"/>
      <c r="EV685" s="7"/>
      <c r="EW685" s="7"/>
      <c r="EX685" s="7"/>
      <c r="EY685" s="7"/>
      <c r="EZ685" s="7"/>
      <c r="FA685" s="7"/>
      <c r="FB685" s="7"/>
      <c r="FC685" s="7"/>
      <c r="FD685" s="7"/>
      <c r="FE685" s="7"/>
      <c r="FF685" s="7"/>
      <c r="FG685" s="7"/>
      <c r="FH685" s="7"/>
      <c r="FI685" s="7"/>
      <c r="FJ685" s="7"/>
      <c r="FK685" s="7"/>
      <c r="FL685" s="34"/>
      <c r="FM685" s="33"/>
      <c r="FN685" s="34"/>
      <c r="FO685" s="33"/>
      <c r="FP685" s="33"/>
      <c r="FQ685" s="33"/>
      <c r="FR685" s="33"/>
      <c r="FS685" s="33"/>
      <c r="FT685" s="33"/>
      <c r="FU685" s="33"/>
      <c r="FV685" s="33"/>
      <c r="FW685" s="33"/>
      <c r="FX685" s="33"/>
      <c r="FY685" s="33"/>
      <c r="FZ685" s="33"/>
      <c r="GA685" s="33"/>
      <c r="GB685" s="33"/>
      <c r="GC685" s="33"/>
      <c r="GD685" s="33"/>
      <c r="GE685" s="33"/>
      <c r="GF685" s="33"/>
      <c r="GG685" s="7"/>
      <c r="GH685" s="7"/>
      <c r="GI685" s="7"/>
      <c r="GJ685" s="7"/>
      <c r="GK685" s="7"/>
      <c r="GL685" s="7"/>
      <c r="GM685" s="7"/>
      <c r="GN685" s="7"/>
      <c r="GO685" s="7"/>
      <c r="GP685" s="7"/>
      <c r="GQ685" s="7"/>
      <c r="GR685" s="7"/>
      <c r="GS685" s="7"/>
      <c r="GT685" s="7"/>
      <c r="GU685" s="7"/>
      <c r="GV685" s="7"/>
      <c r="GW685" s="7"/>
      <c r="GX685" s="7"/>
      <c r="GY685" s="7"/>
    </row>
    <row r="686" spans="1:207" ht="13.8">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c r="CX686" s="7"/>
      <c r="CY686" s="7"/>
      <c r="CZ686" s="7"/>
      <c r="DA686" s="7"/>
      <c r="DB686" s="7"/>
      <c r="DC686" s="7"/>
      <c r="DD686" s="7"/>
      <c r="DE686" s="7"/>
      <c r="DF686" s="7"/>
      <c r="DG686" s="7"/>
      <c r="DH686" s="7"/>
      <c r="DI686" s="7"/>
      <c r="DJ686" s="7"/>
      <c r="DK686" s="7"/>
      <c r="DL686" s="7"/>
      <c r="DM686" s="7"/>
      <c r="DN686" s="7"/>
      <c r="DO686" s="7"/>
      <c r="DP686" s="7"/>
      <c r="DQ686" s="7"/>
      <c r="DR686" s="7"/>
      <c r="DS686" s="7"/>
      <c r="DT686" s="7"/>
      <c r="DU686" s="7"/>
      <c r="DV686" s="7"/>
      <c r="DW686" s="7"/>
      <c r="DX686" s="7"/>
      <c r="DY686" s="7"/>
      <c r="DZ686" s="7"/>
      <c r="EA686" s="7"/>
      <c r="EB686" s="7"/>
      <c r="EC686" s="7"/>
      <c r="ED686" s="7"/>
      <c r="EE686" s="7"/>
      <c r="EF686" s="7"/>
      <c r="EG686" s="7"/>
      <c r="EH686" s="7"/>
      <c r="EI686" s="7"/>
      <c r="EJ686" s="7"/>
      <c r="EK686" s="7"/>
      <c r="EL686" s="7"/>
      <c r="EM686" s="7"/>
      <c r="EN686" s="7"/>
      <c r="EO686" s="7"/>
      <c r="EP686" s="7"/>
      <c r="EQ686" s="7"/>
      <c r="ER686" s="7"/>
      <c r="ES686" s="7"/>
      <c r="ET686" s="7"/>
      <c r="EU686" s="7"/>
      <c r="EV686" s="7"/>
      <c r="EW686" s="7"/>
      <c r="EX686" s="7"/>
      <c r="EY686" s="7"/>
      <c r="EZ686" s="7"/>
      <c r="FA686" s="7"/>
      <c r="FB686" s="7"/>
      <c r="FC686" s="7"/>
      <c r="FD686" s="7"/>
      <c r="FE686" s="7"/>
      <c r="FF686" s="7"/>
      <c r="FG686" s="7"/>
      <c r="FH686" s="7"/>
      <c r="FI686" s="7"/>
      <c r="FJ686" s="7"/>
      <c r="FK686" s="7"/>
      <c r="FL686" s="34"/>
      <c r="FM686" s="33"/>
      <c r="FN686" s="34"/>
      <c r="FO686" s="33"/>
      <c r="FP686" s="33"/>
      <c r="FQ686" s="33"/>
      <c r="FR686" s="33"/>
      <c r="FS686" s="33"/>
      <c r="FT686" s="33"/>
      <c r="FU686" s="33"/>
      <c r="FV686" s="33"/>
      <c r="FW686" s="33"/>
      <c r="FX686" s="33"/>
      <c r="FY686" s="33"/>
      <c r="FZ686" s="33"/>
      <c r="GA686" s="33"/>
      <c r="GB686" s="33"/>
      <c r="GC686" s="33"/>
      <c r="GD686" s="33"/>
      <c r="GE686" s="33"/>
      <c r="GF686" s="33"/>
      <c r="GG686" s="7"/>
      <c r="GH686" s="7"/>
      <c r="GI686" s="7"/>
      <c r="GJ686" s="7"/>
      <c r="GK686" s="7"/>
      <c r="GL686" s="7"/>
      <c r="GM686" s="7"/>
      <c r="GN686" s="7"/>
      <c r="GO686" s="7"/>
      <c r="GP686" s="7"/>
      <c r="GQ686" s="7"/>
      <c r="GR686" s="7"/>
      <c r="GS686" s="7"/>
      <c r="GT686" s="7"/>
      <c r="GU686" s="7"/>
      <c r="GV686" s="7"/>
      <c r="GW686" s="7"/>
      <c r="GX686" s="7"/>
      <c r="GY686" s="7"/>
    </row>
    <row r="687" spans="1:207" ht="13.8">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c r="CX687" s="7"/>
      <c r="CY687" s="7"/>
      <c r="CZ687" s="7"/>
      <c r="DA687" s="7"/>
      <c r="DB687" s="7"/>
      <c r="DC687" s="7"/>
      <c r="DD687" s="7"/>
      <c r="DE687" s="7"/>
      <c r="DF687" s="7"/>
      <c r="DG687" s="7"/>
      <c r="DH687" s="7"/>
      <c r="DI687" s="7"/>
      <c r="DJ687" s="7"/>
      <c r="DK687" s="7"/>
      <c r="DL687" s="7"/>
      <c r="DM687" s="7"/>
      <c r="DN687" s="7"/>
      <c r="DO687" s="7"/>
      <c r="DP687" s="7"/>
      <c r="DQ687" s="7"/>
      <c r="DR687" s="7"/>
      <c r="DS687" s="7"/>
      <c r="DT687" s="7"/>
      <c r="DU687" s="7"/>
      <c r="DV687" s="7"/>
      <c r="DW687" s="7"/>
      <c r="DX687" s="7"/>
      <c r="DY687" s="7"/>
      <c r="DZ687" s="7"/>
      <c r="EA687" s="7"/>
      <c r="EB687" s="7"/>
      <c r="EC687" s="7"/>
      <c r="ED687" s="7"/>
      <c r="EE687" s="7"/>
      <c r="EF687" s="7"/>
      <c r="EG687" s="7"/>
      <c r="EH687" s="7"/>
      <c r="EI687" s="7"/>
      <c r="EJ687" s="7"/>
      <c r="EK687" s="7"/>
      <c r="EL687" s="7"/>
      <c r="EM687" s="7"/>
      <c r="EN687" s="7"/>
      <c r="EO687" s="7"/>
      <c r="EP687" s="7"/>
      <c r="EQ687" s="7"/>
      <c r="ER687" s="7"/>
      <c r="ES687" s="7"/>
      <c r="ET687" s="7"/>
      <c r="EU687" s="7"/>
      <c r="EV687" s="7"/>
      <c r="EW687" s="7"/>
      <c r="EX687" s="7"/>
      <c r="EY687" s="7"/>
      <c r="EZ687" s="7"/>
      <c r="FA687" s="7"/>
      <c r="FB687" s="7"/>
      <c r="FC687" s="7"/>
      <c r="FD687" s="7"/>
      <c r="FE687" s="7"/>
      <c r="FF687" s="7"/>
      <c r="FG687" s="7"/>
      <c r="FH687" s="7"/>
      <c r="FI687" s="7"/>
      <c r="FJ687" s="7"/>
      <c r="FK687" s="7"/>
      <c r="FL687" s="34"/>
      <c r="FM687" s="33"/>
      <c r="FN687" s="34"/>
      <c r="FO687" s="33"/>
      <c r="FP687" s="33"/>
      <c r="FQ687" s="33"/>
      <c r="FR687" s="33"/>
      <c r="FS687" s="33"/>
      <c r="FT687" s="33"/>
      <c r="FU687" s="33"/>
      <c r="FV687" s="33"/>
      <c r="FW687" s="33"/>
      <c r="FX687" s="33"/>
      <c r="FY687" s="33"/>
      <c r="FZ687" s="33"/>
      <c r="GA687" s="33"/>
      <c r="GB687" s="33"/>
      <c r="GC687" s="33"/>
      <c r="GD687" s="33"/>
      <c r="GE687" s="33"/>
      <c r="GF687" s="33"/>
      <c r="GG687" s="7"/>
      <c r="GH687" s="7"/>
      <c r="GI687" s="7"/>
      <c r="GJ687" s="7"/>
      <c r="GK687" s="7"/>
      <c r="GL687" s="7"/>
      <c r="GM687" s="7"/>
      <c r="GN687" s="7"/>
      <c r="GO687" s="7"/>
      <c r="GP687" s="7"/>
      <c r="GQ687" s="7"/>
      <c r="GR687" s="7"/>
      <c r="GS687" s="7"/>
      <c r="GT687" s="7"/>
      <c r="GU687" s="7"/>
      <c r="GV687" s="7"/>
      <c r="GW687" s="7"/>
      <c r="GX687" s="7"/>
      <c r="GY687" s="7"/>
    </row>
    <row r="688" spans="1:207" ht="13.8">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7"/>
      <c r="CW688" s="7"/>
      <c r="CX688" s="7"/>
      <c r="CY688" s="7"/>
      <c r="CZ688" s="7"/>
      <c r="DA688" s="7"/>
      <c r="DB688" s="7"/>
      <c r="DC688" s="7"/>
      <c r="DD688" s="7"/>
      <c r="DE688" s="7"/>
      <c r="DF688" s="7"/>
      <c r="DG688" s="7"/>
      <c r="DH688" s="7"/>
      <c r="DI688" s="7"/>
      <c r="DJ688" s="7"/>
      <c r="DK688" s="7"/>
      <c r="DL688" s="7"/>
      <c r="DM688" s="7"/>
      <c r="DN688" s="7"/>
      <c r="DO688" s="7"/>
      <c r="DP688" s="7"/>
      <c r="DQ688" s="7"/>
      <c r="DR688" s="7"/>
      <c r="DS688" s="7"/>
      <c r="DT688" s="7"/>
      <c r="DU688" s="7"/>
      <c r="DV688" s="7"/>
      <c r="DW688" s="7"/>
      <c r="DX688" s="7"/>
      <c r="DY688" s="7"/>
      <c r="DZ688" s="7"/>
      <c r="EA688" s="7"/>
      <c r="EB688" s="7"/>
      <c r="EC688" s="7"/>
      <c r="ED688" s="7"/>
      <c r="EE688" s="7"/>
      <c r="EF688" s="7"/>
      <c r="EG688" s="7"/>
      <c r="EH688" s="7"/>
      <c r="EI688" s="7"/>
      <c r="EJ688" s="7"/>
      <c r="EK688" s="7"/>
      <c r="EL688" s="7"/>
      <c r="EM688" s="7"/>
      <c r="EN688" s="7"/>
      <c r="EO688" s="7"/>
      <c r="EP688" s="7"/>
      <c r="EQ688" s="7"/>
      <c r="ER688" s="7"/>
      <c r="ES688" s="7"/>
      <c r="ET688" s="7"/>
      <c r="EU688" s="7"/>
      <c r="EV688" s="7"/>
      <c r="EW688" s="7"/>
      <c r="EX688" s="7"/>
      <c r="EY688" s="7"/>
      <c r="EZ688" s="7"/>
      <c r="FA688" s="7"/>
      <c r="FB688" s="7"/>
      <c r="FC688" s="7"/>
      <c r="FD688" s="7"/>
      <c r="FE688" s="7"/>
      <c r="FF688" s="7"/>
      <c r="FG688" s="7"/>
      <c r="FH688" s="7"/>
      <c r="FI688" s="7"/>
      <c r="FJ688" s="7"/>
      <c r="FK688" s="7"/>
      <c r="FL688" s="34"/>
      <c r="FM688" s="33"/>
      <c r="FN688" s="34"/>
      <c r="FO688" s="33"/>
      <c r="FP688" s="33"/>
      <c r="FQ688" s="33"/>
      <c r="FR688" s="33"/>
      <c r="FS688" s="33"/>
      <c r="FT688" s="33"/>
      <c r="FU688" s="33"/>
      <c r="FV688" s="33"/>
      <c r="FW688" s="33"/>
      <c r="FX688" s="33"/>
      <c r="FY688" s="33"/>
      <c r="FZ688" s="33"/>
      <c r="GA688" s="33"/>
      <c r="GB688" s="33"/>
      <c r="GC688" s="33"/>
      <c r="GD688" s="33"/>
      <c r="GE688" s="33"/>
      <c r="GF688" s="33"/>
      <c r="GG688" s="7"/>
      <c r="GH688" s="7"/>
      <c r="GI688" s="7"/>
      <c r="GJ688" s="7"/>
      <c r="GK688" s="7"/>
      <c r="GL688" s="7"/>
      <c r="GM688" s="7"/>
      <c r="GN688" s="7"/>
      <c r="GO688" s="7"/>
      <c r="GP688" s="7"/>
      <c r="GQ688" s="7"/>
      <c r="GR688" s="7"/>
      <c r="GS688" s="7"/>
      <c r="GT688" s="7"/>
      <c r="GU688" s="7"/>
      <c r="GV688" s="7"/>
      <c r="GW688" s="7"/>
      <c r="GX688" s="7"/>
      <c r="GY688" s="7"/>
    </row>
    <row r="689" spans="1:207" ht="13.8">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7"/>
      <c r="CW689" s="7"/>
      <c r="CX689" s="7"/>
      <c r="CY689" s="7"/>
      <c r="CZ689" s="7"/>
      <c r="DA689" s="7"/>
      <c r="DB689" s="7"/>
      <c r="DC689" s="7"/>
      <c r="DD689" s="7"/>
      <c r="DE689" s="7"/>
      <c r="DF689" s="7"/>
      <c r="DG689" s="7"/>
      <c r="DH689" s="7"/>
      <c r="DI689" s="7"/>
      <c r="DJ689" s="7"/>
      <c r="DK689" s="7"/>
      <c r="DL689" s="7"/>
      <c r="DM689" s="7"/>
      <c r="DN689" s="7"/>
      <c r="DO689" s="7"/>
      <c r="DP689" s="7"/>
      <c r="DQ689" s="7"/>
      <c r="DR689" s="7"/>
      <c r="DS689" s="7"/>
      <c r="DT689" s="7"/>
      <c r="DU689" s="7"/>
      <c r="DV689" s="7"/>
      <c r="DW689" s="7"/>
      <c r="DX689" s="7"/>
      <c r="DY689" s="7"/>
      <c r="DZ689" s="7"/>
      <c r="EA689" s="7"/>
      <c r="EB689" s="7"/>
      <c r="EC689" s="7"/>
      <c r="ED689" s="7"/>
      <c r="EE689" s="7"/>
      <c r="EF689" s="7"/>
      <c r="EG689" s="7"/>
      <c r="EH689" s="7"/>
      <c r="EI689" s="7"/>
      <c r="EJ689" s="7"/>
      <c r="EK689" s="7"/>
      <c r="EL689" s="7"/>
      <c r="EM689" s="7"/>
      <c r="EN689" s="7"/>
      <c r="EO689" s="7"/>
      <c r="EP689" s="7"/>
      <c r="EQ689" s="7"/>
      <c r="ER689" s="7"/>
      <c r="ES689" s="7"/>
      <c r="ET689" s="7"/>
      <c r="EU689" s="7"/>
      <c r="EV689" s="7"/>
      <c r="EW689" s="7"/>
      <c r="EX689" s="7"/>
      <c r="EY689" s="7"/>
      <c r="EZ689" s="7"/>
      <c r="FA689" s="7"/>
      <c r="FB689" s="7"/>
      <c r="FC689" s="7"/>
      <c r="FD689" s="7"/>
      <c r="FE689" s="7"/>
      <c r="FF689" s="7"/>
      <c r="FG689" s="7"/>
      <c r="FH689" s="7"/>
      <c r="FI689" s="7"/>
      <c r="FJ689" s="7"/>
      <c r="FK689" s="7"/>
      <c r="FL689" s="34"/>
      <c r="FM689" s="33"/>
      <c r="FN689" s="34"/>
      <c r="FO689" s="33"/>
      <c r="FP689" s="33"/>
      <c r="FQ689" s="33"/>
      <c r="FR689" s="33"/>
      <c r="FS689" s="33"/>
      <c r="FT689" s="33"/>
      <c r="FU689" s="33"/>
      <c r="FV689" s="33"/>
      <c r="FW689" s="33"/>
      <c r="FX689" s="33"/>
      <c r="FY689" s="33"/>
      <c r="FZ689" s="33"/>
      <c r="GA689" s="33"/>
      <c r="GB689" s="33"/>
      <c r="GC689" s="33"/>
      <c r="GD689" s="33"/>
      <c r="GE689" s="33"/>
      <c r="GF689" s="33"/>
      <c r="GG689" s="7"/>
      <c r="GH689" s="7"/>
      <c r="GI689" s="7"/>
      <c r="GJ689" s="7"/>
      <c r="GK689" s="7"/>
      <c r="GL689" s="7"/>
      <c r="GM689" s="7"/>
      <c r="GN689" s="7"/>
      <c r="GO689" s="7"/>
      <c r="GP689" s="7"/>
      <c r="GQ689" s="7"/>
      <c r="GR689" s="7"/>
      <c r="GS689" s="7"/>
      <c r="GT689" s="7"/>
      <c r="GU689" s="7"/>
      <c r="GV689" s="7"/>
      <c r="GW689" s="7"/>
      <c r="GX689" s="7"/>
      <c r="GY689" s="7"/>
    </row>
    <row r="690" spans="1:207" ht="13.8">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7"/>
      <c r="CW690" s="7"/>
      <c r="CX690" s="7"/>
      <c r="CY690" s="7"/>
      <c r="CZ690" s="7"/>
      <c r="DA690" s="7"/>
      <c r="DB690" s="7"/>
      <c r="DC690" s="7"/>
      <c r="DD690" s="7"/>
      <c r="DE690" s="7"/>
      <c r="DF690" s="7"/>
      <c r="DG690" s="7"/>
      <c r="DH690" s="7"/>
      <c r="DI690" s="7"/>
      <c r="DJ690" s="7"/>
      <c r="DK690" s="7"/>
      <c r="DL690" s="7"/>
      <c r="DM690" s="7"/>
      <c r="DN690" s="7"/>
      <c r="DO690" s="7"/>
      <c r="DP690" s="7"/>
      <c r="DQ690" s="7"/>
      <c r="DR690" s="7"/>
      <c r="DS690" s="7"/>
      <c r="DT690" s="7"/>
      <c r="DU690" s="7"/>
      <c r="DV690" s="7"/>
      <c r="DW690" s="7"/>
      <c r="DX690" s="7"/>
      <c r="DY690" s="7"/>
      <c r="DZ690" s="7"/>
      <c r="EA690" s="7"/>
      <c r="EB690" s="7"/>
      <c r="EC690" s="7"/>
      <c r="ED690" s="7"/>
      <c r="EE690" s="7"/>
      <c r="EF690" s="7"/>
      <c r="EG690" s="7"/>
      <c r="EH690" s="7"/>
      <c r="EI690" s="7"/>
      <c r="EJ690" s="7"/>
      <c r="EK690" s="7"/>
      <c r="EL690" s="7"/>
      <c r="EM690" s="7"/>
      <c r="EN690" s="7"/>
      <c r="EO690" s="7"/>
      <c r="EP690" s="7"/>
      <c r="EQ690" s="7"/>
      <c r="ER690" s="7"/>
      <c r="ES690" s="7"/>
      <c r="ET690" s="7"/>
      <c r="EU690" s="7"/>
      <c r="EV690" s="7"/>
      <c r="EW690" s="7"/>
      <c r="EX690" s="7"/>
      <c r="EY690" s="7"/>
      <c r="EZ690" s="7"/>
      <c r="FA690" s="7"/>
      <c r="FB690" s="7"/>
      <c r="FC690" s="7"/>
      <c r="FD690" s="7"/>
      <c r="FE690" s="7"/>
      <c r="FF690" s="7"/>
      <c r="FG690" s="7"/>
      <c r="FH690" s="7"/>
      <c r="FI690" s="7"/>
      <c r="FJ690" s="7"/>
      <c r="FK690" s="7"/>
      <c r="FL690" s="34"/>
      <c r="FM690" s="33"/>
      <c r="FN690" s="34"/>
      <c r="FO690" s="33"/>
      <c r="FP690" s="33"/>
      <c r="FQ690" s="33"/>
      <c r="FR690" s="33"/>
      <c r="FS690" s="33"/>
      <c r="FT690" s="33"/>
      <c r="FU690" s="33"/>
      <c r="FV690" s="33"/>
      <c r="FW690" s="33"/>
      <c r="FX690" s="33"/>
      <c r="FY690" s="33"/>
      <c r="FZ690" s="33"/>
      <c r="GA690" s="33"/>
      <c r="GB690" s="33"/>
      <c r="GC690" s="33"/>
      <c r="GD690" s="33"/>
      <c r="GE690" s="33"/>
      <c r="GF690" s="33"/>
      <c r="GG690" s="7"/>
      <c r="GH690" s="7"/>
      <c r="GI690" s="7"/>
      <c r="GJ690" s="7"/>
      <c r="GK690" s="7"/>
      <c r="GL690" s="7"/>
      <c r="GM690" s="7"/>
      <c r="GN690" s="7"/>
      <c r="GO690" s="7"/>
      <c r="GP690" s="7"/>
      <c r="GQ690" s="7"/>
      <c r="GR690" s="7"/>
      <c r="GS690" s="7"/>
      <c r="GT690" s="7"/>
      <c r="GU690" s="7"/>
      <c r="GV690" s="7"/>
      <c r="GW690" s="7"/>
      <c r="GX690" s="7"/>
      <c r="GY690" s="7"/>
    </row>
    <row r="691" spans="1:207" ht="13.8">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7"/>
      <c r="CW691" s="7"/>
      <c r="CX691" s="7"/>
      <c r="CY691" s="7"/>
      <c r="CZ691" s="7"/>
      <c r="DA691" s="7"/>
      <c r="DB691" s="7"/>
      <c r="DC691" s="7"/>
      <c r="DD691" s="7"/>
      <c r="DE691" s="7"/>
      <c r="DF691" s="7"/>
      <c r="DG691" s="7"/>
      <c r="DH691" s="7"/>
      <c r="DI691" s="7"/>
      <c r="DJ691" s="7"/>
      <c r="DK691" s="7"/>
      <c r="DL691" s="7"/>
      <c r="DM691" s="7"/>
      <c r="DN691" s="7"/>
      <c r="DO691" s="7"/>
      <c r="DP691" s="7"/>
      <c r="DQ691" s="7"/>
      <c r="DR691" s="7"/>
      <c r="DS691" s="7"/>
      <c r="DT691" s="7"/>
      <c r="DU691" s="7"/>
      <c r="DV691" s="7"/>
      <c r="DW691" s="7"/>
      <c r="DX691" s="7"/>
      <c r="DY691" s="7"/>
      <c r="DZ691" s="7"/>
      <c r="EA691" s="7"/>
      <c r="EB691" s="7"/>
      <c r="EC691" s="7"/>
      <c r="ED691" s="7"/>
      <c r="EE691" s="7"/>
      <c r="EF691" s="7"/>
      <c r="EG691" s="7"/>
      <c r="EH691" s="7"/>
      <c r="EI691" s="7"/>
      <c r="EJ691" s="7"/>
      <c r="EK691" s="7"/>
      <c r="EL691" s="7"/>
      <c r="EM691" s="7"/>
      <c r="EN691" s="7"/>
      <c r="EO691" s="7"/>
      <c r="EP691" s="7"/>
      <c r="EQ691" s="7"/>
      <c r="ER691" s="7"/>
      <c r="ES691" s="7"/>
      <c r="ET691" s="7"/>
      <c r="EU691" s="7"/>
      <c r="EV691" s="7"/>
      <c r="EW691" s="7"/>
      <c r="EX691" s="7"/>
      <c r="EY691" s="7"/>
      <c r="EZ691" s="7"/>
      <c r="FA691" s="7"/>
      <c r="FB691" s="7"/>
      <c r="FC691" s="7"/>
      <c r="FD691" s="7"/>
      <c r="FE691" s="7"/>
      <c r="FF691" s="7"/>
      <c r="FG691" s="7"/>
      <c r="FH691" s="7"/>
      <c r="FI691" s="7"/>
      <c r="FJ691" s="7"/>
      <c r="FK691" s="7"/>
      <c r="FL691" s="34"/>
      <c r="FM691" s="33"/>
      <c r="FN691" s="34"/>
      <c r="FO691" s="33"/>
      <c r="FP691" s="33"/>
      <c r="FQ691" s="33"/>
      <c r="FR691" s="33"/>
      <c r="FS691" s="33"/>
      <c r="FT691" s="33"/>
      <c r="FU691" s="33"/>
      <c r="FV691" s="33"/>
      <c r="FW691" s="33"/>
      <c r="FX691" s="33"/>
      <c r="FY691" s="33"/>
      <c r="FZ691" s="33"/>
      <c r="GA691" s="33"/>
      <c r="GB691" s="33"/>
      <c r="GC691" s="33"/>
      <c r="GD691" s="33"/>
      <c r="GE691" s="33"/>
      <c r="GF691" s="33"/>
      <c r="GG691" s="7"/>
      <c r="GH691" s="7"/>
      <c r="GI691" s="7"/>
      <c r="GJ691" s="7"/>
      <c r="GK691" s="7"/>
      <c r="GL691" s="7"/>
      <c r="GM691" s="7"/>
      <c r="GN691" s="7"/>
      <c r="GO691" s="7"/>
      <c r="GP691" s="7"/>
      <c r="GQ691" s="7"/>
      <c r="GR691" s="7"/>
      <c r="GS691" s="7"/>
      <c r="GT691" s="7"/>
      <c r="GU691" s="7"/>
      <c r="GV691" s="7"/>
      <c r="GW691" s="7"/>
      <c r="GX691" s="7"/>
      <c r="GY691" s="7"/>
    </row>
    <row r="692" spans="1:207" ht="13.8">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7"/>
      <c r="CW692" s="7"/>
      <c r="CX692" s="7"/>
      <c r="CY692" s="7"/>
      <c r="CZ692" s="7"/>
      <c r="DA692" s="7"/>
      <c r="DB692" s="7"/>
      <c r="DC692" s="7"/>
      <c r="DD692" s="7"/>
      <c r="DE692" s="7"/>
      <c r="DF692" s="7"/>
      <c r="DG692" s="7"/>
      <c r="DH692" s="7"/>
      <c r="DI692" s="7"/>
      <c r="DJ692" s="7"/>
      <c r="DK692" s="7"/>
      <c r="DL692" s="7"/>
      <c r="DM692" s="7"/>
      <c r="DN692" s="7"/>
      <c r="DO692" s="7"/>
      <c r="DP692" s="7"/>
      <c r="DQ692" s="7"/>
      <c r="DR692" s="7"/>
      <c r="DS692" s="7"/>
      <c r="DT692" s="7"/>
      <c r="DU692" s="7"/>
      <c r="DV692" s="7"/>
      <c r="DW692" s="7"/>
      <c r="DX692" s="7"/>
      <c r="DY692" s="7"/>
      <c r="DZ692" s="7"/>
      <c r="EA692" s="7"/>
      <c r="EB692" s="7"/>
      <c r="EC692" s="7"/>
      <c r="ED692" s="7"/>
      <c r="EE692" s="7"/>
      <c r="EF692" s="7"/>
      <c r="EG692" s="7"/>
      <c r="EH692" s="7"/>
      <c r="EI692" s="7"/>
      <c r="EJ692" s="7"/>
      <c r="EK692" s="7"/>
      <c r="EL692" s="7"/>
      <c r="EM692" s="7"/>
      <c r="EN692" s="7"/>
      <c r="EO692" s="7"/>
      <c r="EP692" s="7"/>
      <c r="EQ692" s="7"/>
      <c r="ER692" s="7"/>
      <c r="ES692" s="7"/>
      <c r="ET692" s="7"/>
      <c r="EU692" s="7"/>
      <c r="EV692" s="7"/>
      <c r="EW692" s="7"/>
      <c r="EX692" s="7"/>
      <c r="EY692" s="7"/>
      <c r="EZ692" s="7"/>
      <c r="FA692" s="7"/>
      <c r="FB692" s="7"/>
      <c r="FC692" s="7"/>
      <c r="FD692" s="7"/>
      <c r="FE692" s="7"/>
      <c r="FF692" s="7"/>
      <c r="FG692" s="7"/>
      <c r="FH692" s="7"/>
      <c r="FI692" s="7"/>
      <c r="FJ692" s="7"/>
      <c r="FK692" s="7"/>
      <c r="FL692" s="34"/>
      <c r="FM692" s="33"/>
      <c r="FN692" s="34"/>
      <c r="FO692" s="33"/>
      <c r="FP692" s="33"/>
      <c r="FQ692" s="33"/>
      <c r="FR692" s="33"/>
      <c r="FS692" s="33"/>
      <c r="FT692" s="33"/>
      <c r="FU692" s="33"/>
      <c r="FV692" s="33"/>
      <c r="FW692" s="33"/>
      <c r="FX692" s="33"/>
      <c r="FY692" s="33"/>
      <c r="FZ692" s="33"/>
      <c r="GA692" s="33"/>
      <c r="GB692" s="33"/>
      <c r="GC692" s="33"/>
      <c r="GD692" s="33"/>
      <c r="GE692" s="33"/>
      <c r="GF692" s="33"/>
      <c r="GG692" s="7"/>
      <c r="GH692" s="7"/>
      <c r="GI692" s="7"/>
      <c r="GJ692" s="7"/>
      <c r="GK692" s="7"/>
      <c r="GL692" s="7"/>
      <c r="GM692" s="7"/>
      <c r="GN692" s="7"/>
      <c r="GO692" s="7"/>
      <c r="GP692" s="7"/>
      <c r="GQ692" s="7"/>
      <c r="GR692" s="7"/>
      <c r="GS692" s="7"/>
      <c r="GT692" s="7"/>
      <c r="GU692" s="7"/>
      <c r="GV692" s="7"/>
      <c r="GW692" s="7"/>
      <c r="GX692" s="7"/>
      <c r="GY692" s="7"/>
    </row>
    <row r="693" spans="1:207" ht="13.8">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c r="DL693" s="7"/>
      <c r="DM693" s="7"/>
      <c r="DN693" s="7"/>
      <c r="DO693" s="7"/>
      <c r="DP693" s="7"/>
      <c r="DQ693" s="7"/>
      <c r="DR693" s="7"/>
      <c r="DS693" s="7"/>
      <c r="DT693" s="7"/>
      <c r="DU693" s="7"/>
      <c r="DV693" s="7"/>
      <c r="DW693" s="7"/>
      <c r="DX693" s="7"/>
      <c r="DY693" s="7"/>
      <c r="DZ693" s="7"/>
      <c r="EA693" s="7"/>
      <c r="EB693" s="7"/>
      <c r="EC693" s="7"/>
      <c r="ED693" s="7"/>
      <c r="EE693" s="7"/>
      <c r="EF693" s="7"/>
      <c r="EG693" s="7"/>
      <c r="EH693" s="7"/>
      <c r="EI693" s="7"/>
      <c r="EJ693" s="7"/>
      <c r="EK693" s="7"/>
      <c r="EL693" s="7"/>
      <c r="EM693" s="7"/>
      <c r="EN693" s="7"/>
      <c r="EO693" s="7"/>
      <c r="EP693" s="7"/>
      <c r="EQ693" s="7"/>
      <c r="ER693" s="7"/>
      <c r="ES693" s="7"/>
      <c r="ET693" s="7"/>
      <c r="EU693" s="7"/>
      <c r="EV693" s="7"/>
      <c r="EW693" s="7"/>
      <c r="EX693" s="7"/>
      <c r="EY693" s="7"/>
      <c r="EZ693" s="7"/>
      <c r="FA693" s="7"/>
      <c r="FB693" s="7"/>
      <c r="FC693" s="7"/>
      <c r="FD693" s="7"/>
      <c r="FE693" s="7"/>
      <c r="FF693" s="7"/>
      <c r="FG693" s="7"/>
      <c r="FH693" s="7"/>
      <c r="FI693" s="7"/>
      <c r="FJ693" s="7"/>
      <c r="FK693" s="7"/>
      <c r="FL693" s="34"/>
      <c r="FM693" s="33"/>
      <c r="FN693" s="34"/>
      <c r="FO693" s="33"/>
      <c r="FP693" s="33"/>
      <c r="FQ693" s="33"/>
      <c r="FR693" s="33"/>
      <c r="FS693" s="33"/>
      <c r="FT693" s="33"/>
      <c r="FU693" s="33"/>
      <c r="FV693" s="33"/>
      <c r="FW693" s="33"/>
      <c r="FX693" s="33"/>
      <c r="FY693" s="33"/>
      <c r="FZ693" s="33"/>
      <c r="GA693" s="33"/>
      <c r="GB693" s="33"/>
      <c r="GC693" s="33"/>
      <c r="GD693" s="33"/>
      <c r="GE693" s="33"/>
      <c r="GF693" s="33"/>
      <c r="GG693" s="7"/>
      <c r="GH693" s="7"/>
      <c r="GI693" s="7"/>
      <c r="GJ693" s="7"/>
      <c r="GK693" s="7"/>
      <c r="GL693" s="7"/>
      <c r="GM693" s="7"/>
      <c r="GN693" s="7"/>
      <c r="GO693" s="7"/>
      <c r="GP693" s="7"/>
      <c r="GQ693" s="7"/>
      <c r="GR693" s="7"/>
      <c r="GS693" s="7"/>
      <c r="GT693" s="7"/>
      <c r="GU693" s="7"/>
      <c r="GV693" s="7"/>
      <c r="GW693" s="7"/>
      <c r="GX693" s="7"/>
      <c r="GY693" s="7"/>
    </row>
    <row r="694" spans="1:207" ht="13.8">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7"/>
      <c r="CW694" s="7"/>
      <c r="CX694" s="7"/>
      <c r="CY694" s="7"/>
      <c r="CZ694" s="7"/>
      <c r="DA694" s="7"/>
      <c r="DB694" s="7"/>
      <c r="DC694" s="7"/>
      <c r="DD694" s="7"/>
      <c r="DE694" s="7"/>
      <c r="DF694" s="7"/>
      <c r="DG694" s="7"/>
      <c r="DH694" s="7"/>
      <c r="DI694" s="7"/>
      <c r="DJ694" s="7"/>
      <c r="DK694" s="7"/>
      <c r="DL694" s="7"/>
      <c r="DM694" s="7"/>
      <c r="DN694" s="7"/>
      <c r="DO694" s="7"/>
      <c r="DP694" s="7"/>
      <c r="DQ694" s="7"/>
      <c r="DR694" s="7"/>
      <c r="DS694" s="7"/>
      <c r="DT694" s="7"/>
      <c r="DU694" s="7"/>
      <c r="DV694" s="7"/>
      <c r="DW694" s="7"/>
      <c r="DX694" s="7"/>
      <c r="DY694" s="7"/>
      <c r="DZ694" s="7"/>
      <c r="EA694" s="7"/>
      <c r="EB694" s="7"/>
      <c r="EC694" s="7"/>
      <c r="ED694" s="7"/>
      <c r="EE694" s="7"/>
      <c r="EF694" s="7"/>
      <c r="EG694" s="7"/>
      <c r="EH694" s="7"/>
      <c r="EI694" s="7"/>
      <c r="EJ694" s="7"/>
      <c r="EK694" s="7"/>
      <c r="EL694" s="7"/>
      <c r="EM694" s="7"/>
      <c r="EN694" s="7"/>
      <c r="EO694" s="7"/>
      <c r="EP694" s="7"/>
      <c r="EQ694" s="7"/>
      <c r="ER694" s="7"/>
      <c r="ES694" s="7"/>
      <c r="ET694" s="7"/>
      <c r="EU694" s="7"/>
      <c r="EV694" s="7"/>
      <c r="EW694" s="7"/>
      <c r="EX694" s="7"/>
      <c r="EY694" s="7"/>
      <c r="EZ694" s="7"/>
      <c r="FA694" s="7"/>
      <c r="FB694" s="7"/>
      <c r="FC694" s="7"/>
      <c r="FD694" s="7"/>
      <c r="FE694" s="7"/>
      <c r="FF694" s="7"/>
      <c r="FG694" s="7"/>
      <c r="FH694" s="7"/>
      <c r="FI694" s="7"/>
      <c r="FJ694" s="7"/>
      <c r="FK694" s="7"/>
      <c r="FL694" s="34"/>
      <c r="FM694" s="33"/>
      <c r="FN694" s="34"/>
      <c r="FO694" s="33"/>
      <c r="FP694" s="33"/>
      <c r="FQ694" s="33"/>
      <c r="FR694" s="33"/>
      <c r="FS694" s="33"/>
      <c r="FT694" s="33"/>
      <c r="FU694" s="33"/>
      <c r="FV694" s="33"/>
      <c r="FW694" s="33"/>
      <c r="FX694" s="33"/>
      <c r="FY694" s="33"/>
      <c r="FZ694" s="33"/>
      <c r="GA694" s="33"/>
      <c r="GB694" s="33"/>
      <c r="GC694" s="33"/>
      <c r="GD694" s="33"/>
      <c r="GE694" s="33"/>
      <c r="GF694" s="33"/>
      <c r="GG694" s="7"/>
      <c r="GH694" s="7"/>
      <c r="GI694" s="7"/>
      <c r="GJ694" s="7"/>
      <c r="GK694" s="7"/>
      <c r="GL694" s="7"/>
      <c r="GM694" s="7"/>
      <c r="GN694" s="7"/>
      <c r="GO694" s="7"/>
      <c r="GP694" s="7"/>
      <c r="GQ694" s="7"/>
      <c r="GR694" s="7"/>
      <c r="GS694" s="7"/>
      <c r="GT694" s="7"/>
      <c r="GU694" s="7"/>
      <c r="GV694" s="7"/>
      <c r="GW694" s="7"/>
      <c r="GX694" s="7"/>
      <c r="GY694" s="7"/>
    </row>
    <row r="695" spans="1:207" ht="13.8">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7"/>
      <c r="CW695" s="7"/>
      <c r="CX695" s="7"/>
      <c r="CY695" s="7"/>
      <c r="CZ695" s="7"/>
      <c r="DA695" s="7"/>
      <c r="DB695" s="7"/>
      <c r="DC695" s="7"/>
      <c r="DD695" s="7"/>
      <c r="DE695" s="7"/>
      <c r="DF695" s="7"/>
      <c r="DG695" s="7"/>
      <c r="DH695" s="7"/>
      <c r="DI695" s="7"/>
      <c r="DJ695" s="7"/>
      <c r="DK695" s="7"/>
      <c r="DL695" s="7"/>
      <c r="DM695" s="7"/>
      <c r="DN695" s="7"/>
      <c r="DO695" s="7"/>
      <c r="DP695" s="7"/>
      <c r="DQ695" s="7"/>
      <c r="DR695" s="7"/>
      <c r="DS695" s="7"/>
      <c r="DT695" s="7"/>
      <c r="DU695" s="7"/>
      <c r="DV695" s="7"/>
      <c r="DW695" s="7"/>
      <c r="DX695" s="7"/>
      <c r="DY695" s="7"/>
      <c r="DZ695" s="7"/>
      <c r="EA695" s="7"/>
      <c r="EB695" s="7"/>
      <c r="EC695" s="7"/>
      <c r="ED695" s="7"/>
      <c r="EE695" s="7"/>
      <c r="EF695" s="7"/>
      <c r="EG695" s="7"/>
      <c r="EH695" s="7"/>
      <c r="EI695" s="7"/>
      <c r="EJ695" s="7"/>
      <c r="EK695" s="7"/>
      <c r="EL695" s="7"/>
      <c r="EM695" s="7"/>
      <c r="EN695" s="7"/>
      <c r="EO695" s="7"/>
      <c r="EP695" s="7"/>
      <c r="EQ695" s="7"/>
      <c r="ER695" s="7"/>
      <c r="ES695" s="7"/>
      <c r="ET695" s="7"/>
      <c r="EU695" s="7"/>
      <c r="EV695" s="7"/>
      <c r="EW695" s="7"/>
      <c r="EX695" s="7"/>
      <c r="EY695" s="7"/>
      <c r="EZ695" s="7"/>
      <c r="FA695" s="7"/>
      <c r="FB695" s="7"/>
      <c r="FC695" s="7"/>
      <c r="FD695" s="7"/>
      <c r="FE695" s="7"/>
      <c r="FF695" s="7"/>
      <c r="FG695" s="7"/>
      <c r="FH695" s="7"/>
      <c r="FI695" s="7"/>
      <c r="FJ695" s="7"/>
      <c r="FK695" s="7"/>
      <c r="FL695" s="34"/>
      <c r="FM695" s="33"/>
      <c r="FN695" s="34"/>
      <c r="FO695" s="33"/>
      <c r="FP695" s="33"/>
      <c r="FQ695" s="33"/>
      <c r="FR695" s="33"/>
      <c r="FS695" s="33"/>
      <c r="FT695" s="33"/>
      <c r="FU695" s="33"/>
      <c r="FV695" s="33"/>
      <c r="FW695" s="33"/>
      <c r="FX695" s="33"/>
      <c r="FY695" s="33"/>
      <c r="FZ695" s="33"/>
      <c r="GA695" s="33"/>
      <c r="GB695" s="33"/>
      <c r="GC695" s="33"/>
      <c r="GD695" s="33"/>
      <c r="GE695" s="33"/>
      <c r="GF695" s="33"/>
      <c r="GG695" s="7"/>
      <c r="GH695" s="7"/>
      <c r="GI695" s="7"/>
      <c r="GJ695" s="7"/>
      <c r="GK695" s="7"/>
      <c r="GL695" s="7"/>
      <c r="GM695" s="7"/>
      <c r="GN695" s="7"/>
      <c r="GO695" s="7"/>
      <c r="GP695" s="7"/>
      <c r="GQ695" s="7"/>
      <c r="GR695" s="7"/>
      <c r="GS695" s="7"/>
      <c r="GT695" s="7"/>
      <c r="GU695" s="7"/>
      <c r="GV695" s="7"/>
      <c r="GW695" s="7"/>
      <c r="GX695" s="7"/>
      <c r="GY695" s="7"/>
    </row>
    <row r="696" spans="1:207" ht="13.8">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7"/>
      <c r="CW696" s="7"/>
      <c r="CX696" s="7"/>
      <c r="CY696" s="7"/>
      <c r="CZ696" s="7"/>
      <c r="DA696" s="7"/>
      <c r="DB696" s="7"/>
      <c r="DC696" s="7"/>
      <c r="DD696" s="7"/>
      <c r="DE696" s="7"/>
      <c r="DF696" s="7"/>
      <c r="DG696" s="7"/>
      <c r="DH696" s="7"/>
      <c r="DI696" s="7"/>
      <c r="DJ696" s="7"/>
      <c r="DK696" s="7"/>
      <c r="DL696" s="7"/>
      <c r="DM696" s="7"/>
      <c r="DN696" s="7"/>
      <c r="DO696" s="7"/>
      <c r="DP696" s="7"/>
      <c r="DQ696" s="7"/>
      <c r="DR696" s="7"/>
      <c r="DS696" s="7"/>
      <c r="DT696" s="7"/>
      <c r="DU696" s="7"/>
      <c r="DV696" s="7"/>
      <c r="DW696" s="7"/>
      <c r="DX696" s="7"/>
      <c r="DY696" s="7"/>
      <c r="DZ696" s="7"/>
      <c r="EA696" s="7"/>
      <c r="EB696" s="7"/>
      <c r="EC696" s="7"/>
      <c r="ED696" s="7"/>
      <c r="EE696" s="7"/>
      <c r="EF696" s="7"/>
      <c r="EG696" s="7"/>
      <c r="EH696" s="7"/>
      <c r="EI696" s="7"/>
      <c r="EJ696" s="7"/>
      <c r="EK696" s="7"/>
      <c r="EL696" s="7"/>
      <c r="EM696" s="7"/>
      <c r="EN696" s="7"/>
      <c r="EO696" s="7"/>
      <c r="EP696" s="7"/>
      <c r="EQ696" s="7"/>
      <c r="ER696" s="7"/>
      <c r="ES696" s="7"/>
      <c r="ET696" s="7"/>
      <c r="EU696" s="7"/>
      <c r="EV696" s="7"/>
      <c r="EW696" s="7"/>
      <c r="EX696" s="7"/>
      <c r="EY696" s="7"/>
      <c r="EZ696" s="7"/>
      <c r="FA696" s="7"/>
      <c r="FB696" s="7"/>
      <c r="FC696" s="7"/>
      <c r="FD696" s="7"/>
      <c r="FE696" s="7"/>
      <c r="FF696" s="7"/>
      <c r="FG696" s="7"/>
      <c r="FH696" s="7"/>
      <c r="FI696" s="7"/>
      <c r="FJ696" s="7"/>
      <c r="FK696" s="7"/>
      <c r="FL696" s="34"/>
      <c r="FM696" s="33"/>
      <c r="FN696" s="34"/>
      <c r="FO696" s="33"/>
      <c r="FP696" s="33"/>
      <c r="FQ696" s="33"/>
      <c r="FR696" s="33"/>
      <c r="FS696" s="33"/>
      <c r="FT696" s="33"/>
      <c r="FU696" s="33"/>
      <c r="FV696" s="33"/>
      <c r="FW696" s="33"/>
      <c r="FX696" s="33"/>
      <c r="FY696" s="33"/>
      <c r="FZ696" s="33"/>
      <c r="GA696" s="33"/>
      <c r="GB696" s="33"/>
      <c r="GC696" s="33"/>
      <c r="GD696" s="33"/>
      <c r="GE696" s="33"/>
      <c r="GF696" s="33"/>
      <c r="GG696" s="7"/>
      <c r="GH696" s="7"/>
      <c r="GI696" s="7"/>
      <c r="GJ696" s="7"/>
      <c r="GK696" s="7"/>
      <c r="GL696" s="7"/>
      <c r="GM696" s="7"/>
      <c r="GN696" s="7"/>
      <c r="GO696" s="7"/>
      <c r="GP696" s="7"/>
      <c r="GQ696" s="7"/>
      <c r="GR696" s="7"/>
      <c r="GS696" s="7"/>
      <c r="GT696" s="7"/>
      <c r="GU696" s="7"/>
      <c r="GV696" s="7"/>
      <c r="GW696" s="7"/>
      <c r="GX696" s="7"/>
      <c r="GY696" s="7"/>
    </row>
    <row r="697" spans="1:207" ht="13.8">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7"/>
      <c r="CW697" s="7"/>
      <c r="CX697" s="7"/>
      <c r="CY697" s="7"/>
      <c r="CZ697" s="7"/>
      <c r="DA697" s="7"/>
      <c r="DB697" s="7"/>
      <c r="DC697" s="7"/>
      <c r="DD697" s="7"/>
      <c r="DE697" s="7"/>
      <c r="DF697" s="7"/>
      <c r="DG697" s="7"/>
      <c r="DH697" s="7"/>
      <c r="DI697" s="7"/>
      <c r="DJ697" s="7"/>
      <c r="DK697" s="7"/>
      <c r="DL697" s="7"/>
      <c r="DM697" s="7"/>
      <c r="DN697" s="7"/>
      <c r="DO697" s="7"/>
      <c r="DP697" s="7"/>
      <c r="DQ697" s="7"/>
      <c r="DR697" s="7"/>
      <c r="DS697" s="7"/>
      <c r="DT697" s="7"/>
      <c r="DU697" s="7"/>
      <c r="DV697" s="7"/>
      <c r="DW697" s="7"/>
      <c r="DX697" s="7"/>
      <c r="DY697" s="7"/>
      <c r="DZ697" s="7"/>
      <c r="EA697" s="7"/>
      <c r="EB697" s="7"/>
      <c r="EC697" s="7"/>
      <c r="ED697" s="7"/>
      <c r="EE697" s="7"/>
      <c r="EF697" s="7"/>
      <c r="EG697" s="7"/>
      <c r="EH697" s="7"/>
      <c r="EI697" s="7"/>
      <c r="EJ697" s="7"/>
      <c r="EK697" s="7"/>
      <c r="EL697" s="7"/>
      <c r="EM697" s="7"/>
      <c r="EN697" s="7"/>
      <c r="EO697" s="7"/>
      <c r="EP697" s="7"/>
      <c r="EQ697" s="7"/>
      <c r="ER697" s="7"/>
      <c r="ES697" s="7"/>
      <c r="ET697" s="7"/>
      <c r="EU697" s="7"/>
      <c r="EV697" s="7"/>
      <c r="EW697" s="7"/>
      <c r="EX697" s="7"/>
      <c r="EY697" s="7"/>
      <c r="EZ697" s="7"/>
      <c r="FA697" s="7"/>
      <c r="FB697" s="7"/>
      <c r="FC697" s="7"/>
      <c r="FD697" s="7"/>
      <c r="FE697" s="7"/>
      <c r="FF697" s="7"/>
      <c r="FG697" s="7"/>
      <c r="FH697" s="7"/>
      <c r="FI697" s="7"/>
      <c r="FJ697" s="7"/>
      <c r="FK697" s="7"/>
      <c r="FL697" s="34"/>
      <c r="FM697" s="33"/>
      <c r="FN697" s="34"/>
      <c r="FO697" s="33"/>
      <c r="FP697" s="33"/>
      <c r="FQ697" s="33"/>
      <c r="FR697" s="33"/>
      <c r="FS697" s="33"/>
      <c r="FT697" s="33"/>
      <c r="FU697" s="33"/>
      <c r="FV697" s="33"/>
      <c r="FW697" s="33"/>
      <c r="FX697" s="33"/>
      <c r="FY697" s="33"/>
      <c r="FZ697" s="33"/>
      <c r="GA697" s="33"/>
      <c r="GB697" s="33"/>
      <c r="GC697" s="33"/>
      <c r="GD697" s="33"/>
      <c r="GE697" s="33"/>
      <c r="GF697" s="33"/>
      <c r="GG697" s="7"/>
      <c r="GH697" s="7"/>
      <c r="GI697" s="7"/>
      <c r="GJ697" s="7"/>
      <c r="GK697" s="7"/>
      <c r="GL697" s="7"/>
      <c r="GM697" s="7"/>
      <c r="GN697" s="7"/>
      <c r="GO697" s="7"/>
      <c r="GP697" s="7"/>
      <c r="GQ697" s="7"/>
      <c r="GR697" s="7"/>
      <c r="GS697" s="7"/>
      <c r="GT697" s="7"/>
      <c r="GU697" s="7"/>
      <c r="GV697" s="7"/>
      <c r="GW697" s="7"/>
      <c r="GX697" s="7"/>
      <c r="GY697" s="7"/>
    </row>
    <row r="698" spans="1:207" ht="13.8">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7"/>
      <c r="CW698" s="7"/>
      <c r="CX698" s="7"/>
      <c r="CY698" s="7"/>
      <c r="CZ698" s="7"/>
      <c r="DA698" s="7"/>
      <c r="DB698" s="7"/>
      <c r="DC698" s="7"/>
      <c r="DD698" s="7"/>
      <c r="DE698" s="7"/>
      <c r="DF698" s="7"/>
      <c r="DG698" s="7"/>
      <c r="DH698" s="7"/>
      <c r="DI698" s="7"/>
      <c r="DJ698" s="7"/>
      <c r="DK698" s="7"/>
      <c r="DL698" s="7"/>
      <c r="DM698" s="7"/>
      <c r="DN698" s="7"/>
      <c r="DO698" s="7"/>
      <c r="DP698" s="7"/>
      <c r="DQ698" s="7"/>
      <c r="DR698" s="7"/>
      <c r="DS698" s="7"/>
      <c r="DT698" s="7"/>
      <c r="DU698" s="7"/>
      <c r="DV698" s="7"/>
      <c r="DW698" s="7"/>
      <c r="DX698" s="7"/>
      <c r="DY698" s="7"/>
      <c r="DZ698" s="7"/>
      <c r="EA698" s="7"/>
      <c r="EB698" s="7"/>
      <c r="EC698" s="7"/>
      <c r="ED698" s="7"/>
      <c r="EE698" s="7"/>
      <c r="EF698" s="7"/>
      <c r="EG698" s="7"/>
      <c r="EH698" s="7"/>
      <c r="EI698" s="7"/>
      <c r="EJ698" s="7"/>
      <c r="EK698" s="7"/>
      <c r="EL698" s="7"/>
      <c r="EM698" s="7"/>
      <c r="EN698" s="7"/>
      <c r="EO698" s="7"/>
      <c r="EP698" s="7"/>
      <c r="EQ698" s="7"/>
      <c r="ER698" s="7"/>
      <c r="ES698" s="7"/>
      <c r="ET698" s="7"/>
      <c r="EU698" s="7"/>
      <c r="EV698" s="7"/>
      <c r="EW698" s="7"/>
      <c r="EX698" s="7"/>
      <c r="EY698" s="7"/>
      <c r="EZ698" s="7"/>
      <c r="FA698" s="7"/>
      <c r="FB698" s="7"/>
      <c r="FC698" s="7"/>
      <c r="FD698" s="7"/>
      <c r="FE698" s="7"/>
      <c r="FF698" s="7"/>
      <c r="FG698" s="7"/>
      <c r="FH698" s="7"/>
      <c r="FI698" s="7"/>
      <c r="FJ698" s="7"/>
      <c r="FK698" s="7"/>
      <c r="FL698" s="34"/>
      <c r="FM698" s="33"/>
      <c r="FN698" s="34"/>
      <c r="FO698" s="33"/>
      <c r="FP698" s="33"/>
      <c r="FQ698" s="33"/>
      <c r="FR698" s="33"/>
      <c r="FS698" s="33"/>
      <c r="FT698" s="33"/>
      <c r="FU698" s="33"/>
      <c r="FV698" s="33"/>
      <c r="FW698" s="33"/>
      <c r="FX698" s="33"/>
      <c r="FY698" s="33"/>
      <c r="FZ698" s="33"/>
      <c r="GA698" s="33"/>
      <c r="GB698" s="33"/>
      <c r="GC698" s="33"/>
      <c r="GD698" s="33"/>
      <c r="GE698" s="33"/>
      <c r="GF698" s="33"/>
      <c r="GG698" s="7"/>
      <c r="GH698" s="7"/>
      <c r="GI698" s="7"/>
      <c r="GJ698" s="7"/>
      <c r="GK698" s="7"/>
      <c r="GL698" s="7"/>
      <c r="GM698" s="7"/>
      <c r="GN698" s="7"/>
      <c r="GO698" s="7"/>
      <c r="GP698" s="7"/>
      <c r="GQ698" s="7"/>
      <c r="GR698" s="7"/>
      <c r="GS698" s="7"/>
      <c r="GT698" s="7"/>
      <c r="GU698" s="7"/>
      <c r="GV698" s="7"/>
      <c r="GW698" s="7"/>
      <c r="GX698" s="7"/>
      <c r="GY698" s="7"/>
    </row>
    <row r="699" spans="1:207" ht="13.8">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7"/>
      <c r="CW699" s="7"/>
      <c r="CX699" s="7"/>
      <c r="CY699" s="7"/>
      <c r="CZ699" s="7"/>
      <c r="DA699" s="7"/>
      <c r="DB699" s="7"/>
      <c r="DC699" s="7"/>
      <c r="DD699" s="7"/>
      <c r="DE699" s="7"/>
      <c r="DF699" s="7"/>
      <c r="DG699" s="7"/>
      <c r="DH699" s="7"/>
      <c r="DI699" s="7"/>
      <c r="DJ699" s="7"/>
      <c r="DK699" s="7"/>
      <c r="DL699" s="7"/>
      <c r="DM699" s="7"/>
      <c r="DN699" s="7"/>
      <c r="DO699" s="7"/>
      <c r="DP699" s="7"/>
      <c r="DQ699" s="7"/>
      <c r="DR699" s="7"/>
      <c r="DS699" s="7"/>
      <c r="DT699" s="7"/>
      <c r="DU699" s="7"/>
      <c r="DV699" s="7"/>
      <c r="DW699" s="7"/>
      <c r="DX699" s="7"/>
      <c r="DY699" s="7"/>
      <c r="DZ699" s="7"/>
      <c r="EA699" s="7"/>
      <c r="EB699" s="7"/>
      <c r="EC699" s="7"/>
      <c r="ED699" s="7"/>
      <c r="EE699" s="7"/>
      <c r="EF699" s="7"/>
      <c r="EG699" s="7"/>
      <c r="EH699" s="7"/>
      <c r="EI699" s="7"/>
      <c r="EJ699" s="7"/>
      <c r="EK699" s="7"/>
      <c r="EL699" s="7"/>
      <c r="EM699" s="7"/>
      <c r="EN699" s="7"/>
      <c r="EO699" s="7"/>
      <c r="EP699" s="7"/>
      <c r="EQ699" s="7"/>
      <c r="ER699" s="7"/>
      <c r="ES699" s="7"/>
      <c r="ET699" s="7"/>
      <c r="EU699" s="7"/>
      <c r="EV699" s="7"/>
      <c r="EW699" s="7"/>
      <c r="EX699" s="7"/>
      <c r="EY699" s="7"/>
      <c r="EZ699" s="7"/>
      <c r="FA699" s="7"/>
      <c r="FB699" s="7"/>
      <c r="FC699" s="7"/>
      <c r="FD699" s="7"/>
      <c r="FE699" s="7"/>
      <c r="FF699" s="7"/>
      <c r="FG699" s="7"/>
      <c r="FH699" s="7"/>
      <c r="FI699" s="7"/>
      <c r="FJ699" s="7"/>
      <c r="FK699" s="7"/>
      <c r="FL699" s="34"/>
      <c r="FM699" s="33"/>
      <c r="FN699" s="34"/>
      <c r="FO699" s="33"/>
      <c r="FP699" s="33"/>
      <c r="FQ699" s="33"/>
      <c r="FR699" s="33"/>
      <c r="FS699" s="33"/>
      <c r="FT699" s="33"/>
      <c r="FU699" s="33"/>
      <c r="FV699" s="33"/>
      <c r="FW699" s="33"/>
      <c r="FX699" s="33"/>
      <c r="FY699" s="33"/>
      <c r="FZ699" s="33"/>
      <c r="GA699" s="33"/>
      <c r="GB699" s="33"/>
      <c r="GC699" s="33"/>
      <c r="GD699" s="33"/>
      <c r="GE699" s="33"/>
      <c r="GF699" s="33"/>
      <c r="GG699" s="7"/>
      <c r="GH699" s="7"/>
      <c r="GI699" s="7"/>
      <c r="GJ699" s="7"/>
      <c r="GK699" s="7"/>
      <c r="GL699" s="7"/>
      <c r="GM699" s="7"/>
      <c r="GN699" s="7"/>
      <c r="GO699" s="7"/>
      <c r="GP699" s="7"/>
      <c r="GQ699" s="7"/>
      <c r="GR699" s="7"/>
      <c r="GS699" s="7"/>
      <c r="GT699" s="7"/>
      <c r="GU699" s="7"/>
      <c r="GV699" s="7"/>
      <c r="GW699" s="7"/>
      <c r="GX699" s="7"/>
      <c r="GY699" s="7"/>
    </row>
    <row r="700" spans="1:207" ht="13.8">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7"/>
      <c r="CW700" s="7"/>
      <c r="CX700" s="7"/>
      <c r="CY700" s="7"/>
      <c r="CZ700" s="7"/>
      <c r="DA700" s="7"/>
      <c r="DB700" s="7"/>
      <c r="DC700" s="7"/>
      <c r="DD700" s="7"/>
      <c r="DE700" s="7"/>
      <c r="DF700" s="7"/>
      <c r="DG700" s="7"/>
      <c r="DH700" s="7"/>
      <c r="DI700" s="7"/>
      <c r="DJ700" s="7"/>
      <c r="DK700" s="7"/>
      <c r="DL700" s="7"/>
      <c r="DM700" s="7"/>
      <c r="DN700" s="7"/>
      <c r="DO700" s="7"/>
      <c r="DP700" s="7"/>
      <c r="DQ700" s="7"/>
      <c r="DR700" s="7"/>
      <c r="DS700" s="7"/>
      <c r="DT700" s="7"/>
      <c r="DU700" s="7"/>
      <c r="DV700" s="7"/>
      <c r="DW700" s="7"/>
      <c r="DX700" s="7"/>
      <c r="DY700" s="7"/>
      <c r="DZ700" s="7"/>
      <c r="EA700" s="7"/>
      <c r="EB700" s="7"/>
      <c r="EC700" s="7"/>
      <c r="ED700" s="7"/>
      <c r="EE700" s="7"/>
      <c r="EF700" s="7"/>
      <c r="EG700" s="7"/>
      <c r="EH700" s="7"/>
      <c r="EI700" s="7"/>
      <c r="EJ700" s="7"/>
      <c r="EK700" s="7"/>
      <c r="EL700" s="7"/>
      <c r="EM700" s="7"/>
      <c r="EN700" s="7"/>
      <c r="EO700" s="7"/>
      <c r="EP700" s="7"/>
      <c r="EQ700" s="7"/>
      <c r="ER700" s="7"/>
      <c r="ES700" s="7"/>
      <c r="ET700" s="7"/>
      <c r="EU700" s="7"/>
      <c r="EV700" s="7"/>
      <c r="EW700" s="7"/>
      <c r="EX700" s="7"/>
      <c r="EY700" s="7"/>
      <c r="EZ700" s="7"/>
      <c r="FA700" s="7"/>
      <c r="FB700" s="7"/>
      <c r="FC700" s="7"/>
      <c r="FD700" s="7"/>
      <c r="FE700" s="7"/>
      <c r="FF700" s="7"/>
      <c r="FG700" s="7"/>
      <c r="FH700" s="7"/>
      <c r="FI700" s="7"/>
      <c r="FJ700" s="7"/>
      <c r="FK700" s="7"/>
      <c r="FL700" s="34"/>
      <c r="FM700" s="33"/>
      <c r="FN700" s="34"/>
      <c r="FO700" s="33"/>
      <c r="FP700" s="33"/>
      <c r="FQ700" s="33"/>
      <c r="FR700" s="33"/>
      <c r="FS700" s="33"/>
      <c r="FT700" s="33"/>
      <c r="FU700" s="33"/>
      <c r="FV700" s="33"/>
      <c r="FW700" s="33"/>
      <c r="FX700" s="33"/>
      <c r="FY700" s="33"/>
      <c r="FZ700" s="33"/>
      <c r="GA700" s="33"/>
      <c r="GB700" s="33"/>
      <c r="GC700" s="33"/>
      <c r="GD700" s="33"/>
      <c r="GE700" s="33"/>
      <c r="GF700" s="33"/>
      <c r="GG700" s="7"/>
      <c r="GH700" s="7"/>
      <c r="GI700" s="7"/>
      <c r="GJ700" s="7"/>
      <c r="GK700" s="7"/>
      <c r="GL700" s="7"/>
      <c r="GM700" s="7"/>
      <c r="GN700" s="7"/>
      <c r="GO700" s="7"/>
      <c r="GP700" s="7"/>
      <c r="GQ700" s="7"/>
      <c r="GR700" s="7"/>
      <c r="GS700" s="7"/>
      <c r="GT700" s="7"/>
      <c r="GU700" s="7"/>
      <c r="GV700" s="7"/>
      <c r="GW700" s="7"/>
      <c r="GX700" s="7"/>
      <c r="GY700" s="7"/>
    </row>
    <row r="701" spans="1:207" ht="13.8">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7"/>
      <c r="CW701" s="7"/>
      <c r="CX701" s="7"/>
      <c r="CY701" s="7"/>
      <c r="CZ701" s="7"/>
      <c r="DA701" s="7"/>
      <c r="DB701" s="7"/>
      <c r="DC701" s="7"/>
      <c r="DD701" s="7"/>
      <c r="DE701" s="7"/>
      <c r="DF701" s="7"/>
      <c r="DG701" s="7"/>
      <c r="DH701" s="7"/>
      <c r="DI701" s="7"/>
      <c r="DJ701" s="7"/>
      <c r="DK701" s="7"/>
      <c r="DL701" s="7"/>
      <c r="DM701" s="7"/>
      <c r="DN701" s="7"/>
      <c r="DO701" s="7"/>
      <c r="DP701" s="7"/>
      <c r="DQ701" s="7"/>
      <c r="DR701" s="7"/>
      <c r="DS701" s="7"/>
      <c r="DT701" s="7"/>
      <c r="DU701" s="7"/>
      <c r="DV701" s="7"/>
      <c r="DW701" s="7"/>
      <c r="DX701" s="7"/>
      <c r="DY701" s="7"/>
      <c r="DZ701" s="7"/>
      <c r="EA701" s="7"/>
      <c r="EB701" s="7"/>
      <c r="EC701" s="7"/>
      <c r="ED701" s="7"/>
      <c r="EE701" s="7"/>
      <c r="EF701" s="7"/>
      <c r="EG701" s="7"/>
      <c r="EH701" s="7"/>
      <c r="EI701" s="7"/>
      <c r="EJ701" s="7"/>
      <c r="EK701" s="7"/>
      <c r="EL701" s="7"/>
      <c r="EM701" s="7"/>
      <c r="EN701" s="7"/>
      <c r="EO701" s="7"/>
      <c r="EP701" s="7"/>
      <c r="EQ701" s="7"/>
      <c r="ER701" s="7"/>
      <c r="ES701" s="7"/>
      <c r="ET701" s="7"/>
      <c r="EU701" s="7"/>
      <c r="EV701" s="7"/>
      <c r="EW701" s="7"/>
      <c r="EX701" s="7"/>
      <c r="EY701" s="7"/>
      <c r="EZ701" s="7"/>
      <c r="FA701" s="7"/>
      <c r="FB701" s="7"/>
      <c r="FC701" s="7"/>
      <c r="FD701" s="7"/>
      <c r="FE701" s="7"/>
      <c r="FF701" s="7"/>
      <c r="FG701" s="7"/>
      <c r="FH701" s="7"/>
      <c r="FI701" s="7"/>
      <c r="FJ701" s="7"/>
      <c r="FK701" s="7"/>
      <c r="FL701" s="34"/>
      <c r="FM701" s="33"/>
      <c r="FN701" s="34"/>
      <c r="FO701" s="33"/>
      <c r="FP701" s="33"/>
      <c r="FQ701" s="33"/>
      <c r="FR701" s="33"/>
      <c r="FS701" s="33"/>
      <c r="FT701" s="33"/>
      <c r="FU701" s="33"/>
      <c r="FV701" s="33"/>
      <c r="FW701" s="33"/>
      <c r="FX701" s="33"/>
      <c r="FY701" s="33"/>
      <c r="FZ701" s="33"/>
      <c r="GA701" s="33"/>
      <c r="GB701" s="33"/>
      <c r="GC701" s="33"/>
      <c r="GD701" s="33"/>
      <c r="GE701" s="33"/>
      <c r="GF701" s="33"/>
      <c r="GG701" s="7"/>
      <c r="GH701" s="7"/>
      <c r="GI701" s="7"/>
      <c r="GJ701" s="7"/>
      <c r="GK701" s="7"/>
      <c r="GL701" s="7"/>
      <c r="GM701" s="7"/>
      <c r="GN701" s="7"/>
      <c r="GO701" s="7"/>
      <c r="GP701" s="7"/>
      <c r="GQ701" s="7"/>
      <c r="GR701" s="7"/>
      <c r="GS701" s="7"/>
      <c r="GT701" s="7"/>
      <c r="GU701" s="7"/>
      <c r="GV701" s="7"/>
      <c r="GW701" s="7"/>
      <c r="GX701" s="7"/>
      <c r="GY701" s="7"/>
    </row>
    <row r="702" spans="1:207" ht="13.8">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7"/>
      <c r="CW702" s="7"/>
      <c r="CX702" s="7"/>
      <c r="CY702" s="7"/>
      <c r="CZ702" s="7"/>
      <c r="DA702" s="7"/>
      <c r="DB702" s="7"/>
      <c r="DC702" s="7"/>
      <c r="DD702" s="7"/>
      <c r="DE702" s="7"/>
      <c r="DF702" s="7"/>
      <c r="DG702" s="7"/>
      <c r="DH702" s="7"/>
      <c r="DI702" s="7"/>
      <c r="DJ702" s="7"/>
      <c r="DK702" s="7"/>
      <c r="DL702" s="7"/>
      <c r="DM702" s="7"/>
      <c r="DN702" s="7"/>
      <c r="DO702" s="7"/>
      <c r="DP702" s="7"/>
      <c r="DQ702" s="7"/>
      <c r="DR702" s="7"/>
      <c r="DS702" s="7"/>
      <c r="DT702" s="7"/>
      <c r="DU702" s="7"/>
      <c r="DV702" s="7"/>
      <c r="DW702" s="7"/>
      <c r="DX702" s="7"/>
      <c r="DY702" s="7"/>
      <c r="DZ702" s="7"/>
      <c r="EA702" s="7"/>
      <c r="EB702" s="7"/>
      <c r="EC702" s="7"/>
      <c r="ED702" s="7"/>
      <c r="EE702" s="7"/>
      <c r="EF702" s="7"/>
      <c r="EG702" s="7"/>
      <c r="EH702" s="7"/>
      <c r="EI702" s="7"/>
      <c r="EJ702" s="7"/>
      <c r="EK702" s="7"/>
      <c r="EL702" s="7"/>
      <c r="EM702" s="7"/>
      <c r="EN702" s="7"/>
      <c r="EO702" s="7"/>
      <c r="EP702" s="7"/>
      <c r="EQ702" s="7"/>
      <c r="ER702" s="7"/>
      <c r="ES702" s="7"/>
      <c r="ET702" s="7"/>
      <c r="EU702" s="7"/>
      <c r="EV702" s="7"/>
      <c r="EW702" s="7"/>
      <c r="EX702" s="7"/>
      <c r="EY702" s="7"/>
      <c r="EZ702" s="7"/>
      <c r="FA702" s="7"/>
      <c r="FB702" s="7"/>
      <c r="FC702" s="7"/>
      <c r="FD702" s="7"/>
      <c r="FE702" s="7"/>
      <c r="FF702" s="7"/>
      <c r="FG702" s="7"/>
      <c r="FH702" s="7"/>
      <c r="FI702" s="7"/>
      <c r="FJ702" s="7"/>
      <c r="FK702" s="7"/>
      <c r="FL702" s="34"/>
      <c r="FM702" s="33"/>
      <c r="FN702" s="34"/>
      <c r="FO702" s="33"/>
      <c r="FP702" s="33"/>
      <c r="FQ702" s="33"/>
      <c r="FR702" s="33"/>
      <c r="FS702" s="33"/>
      <c r="FT702" s="33"/>
      <c r="FU702" s="33"/>
      <c r="FV702" s="33"/>
      <c r="FW702" s="33"/>
      <c r="FX702" s="33"/>
      <c r="FY702" s="33"/>
      <c r="FZ702" s="33"/>
      <c r="GA702" s="33"/>
      <c r="GB702" s="33"/>
      <c r="GC702" s="33"/>
      <c r="GD702" s="33"/>
      <c r="GE702" s="33"/>
      <c r="GF702" s="33"/>
      <c r="GG702" s="7"/>
      <c r="GH702" s="7"/>
      <c r="GI702" s="7"/>
      <c r="GJ702" s="7"/>
      <c r="GK702" s="7"/>
      <c r="GL702" s="7"/>
      <c r="GM702" s="7"/>
      <c r="GN702" s="7"/>
      <c r="GO702" s="7"/>
      <c r="GP702" s="7"/>
      <c r="GQ702" s="7"/>
      <c r="GR702" s="7"/>
      <c r="GS702" s="7"/>
      <c r="GT702" s="7"/>
      <c r="GU702" s="7"/>
      <c r="GV702" s="7"/>
      <c r="GW702" s="7"/>
      <c r="GX702" s="7"/>
      <c r="GY702" s="7"/>
    </row>
    <row r="703" spans="1:207" ht="13.8">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7"/>
      <c r="CW703" s="7"/>
      <c r="CX703" s="7"/>
      <c r="CY703" s="7"/>
      <c r="CZ703" s="7"/>
      <c r="DA703" s="7"/>
      <c r="DB703" s="7"/>
      <c r="DC703" s="7"/>
      <c r="DD703" s="7"/>
      <c r="DE703" s="7"/>
      <c r="DF703" s="7"/>
      <c r="DG703" s="7"/>
      <c r="DH703" s="7"/>
      <c r="DI703" s="7"/>
      <c r="DJ703" s="7"/>
      <c r="DK703" s="7"/>
      <c r="DL703" s="7"/>
      <c r="DM703" s="7"/>
      <c r="DN703" s="7"/>
      <c r="DO703" s="7"/>
      <c r="DP703" s="7"/>
      <c r="DQ703" s="7"/>
      <c r="DR703" s="7"/>
      <c r="DS703" s="7"/>
      <c r="DT703" s="7"/>
      <c r="DU703" s="7"/>
      <c r="DV703" s="7"/>
      <c r="DW703" s="7"/>
      <c r="DX703" s="7"/>
      <c r="DY703" s="7"/>
      <c r="DZ703" s="7"/>
      <c r="EA703" s="7"/>
      <c r="EB703" s="7"/>
      <c r="EC703" s="7"/>
      <c r="ED703" s="7"/>
      <c r="EE703" s="7"/>
      <c r="EF703" s="7"/>
      <c r="EG703" s="7"/>
      <c r="EH703" s="7"/>
      <c r="EI703" s="7"/>
      <c r="EJ703" s="7"/>
      <c r="EK703" s="7"/>
      <c r="EL703" s="7"/>
      <c r="EM703" s="7"/>
      <c r="EN703" s="7"/>
      <c r="EO703" s="7"/>
      <c r="EP703" s="7"/>
      <c r="EQ703" s="7"/>
      <c r="ER703" s="7"/>
      <c r="ES703" s="7"/>
      <c r="ET703" s="7"/>
      <c r="EU703" s="7"/>
      <c r="EV703" s="7"/>
      <c r="EW703" s="7"/>
      <c r="EX703" s="7"/>
      <c r="EY703" s="7"/>
      <c r="EZ703" s="7"/>
      <c r="FA703" s="7"/>
      <c r="FB703" s="7"/>
      <c r="FC703" s="7"/>
      <c r="FD703" s="7"/>
      <c r="FE703" s="7"/>
      <c r="FF703" s="7"/>
      <c r="FG703" s="7"/>
      <c r="FH703" s="7"/>
      <c r="FI703" s="7"/>
      <c r="FJ703" s="7"/>
      <c r="FK703" s="7"/>
      <c r="FL703" s="34"/>
      <c r="FM703" s="33"/>
      <c r="FN703" s="34"/>
      <c r="FO703" s="33"/>
      <c r="FP703" s="33"/>
      <c r="FQ703" s="33"/>
      <c r="FR703" s="33"/>
      <c r="FS703" s="33"/>
      <c r="FT703" s="33"/>
      <c r="FU703" s="33"/>
      <c r="FV703" s="33"/>
      <c r="FW703" s="33"/>
      <c r="FX703" s="33"/>
      <c r="FY703" s="33"/>
      <c r="FZ703" s="33"/>
      <c r="GA703" s="33"/>
      <c r="GB703" s="33"/>
      <c r="GC703" s="33"/>
      <c r="GD703" s="33"/>
      <c r="GE703" s="33"/>
      <c r="GF703" s="33"/>
      <c r="GG703" s="7"/>
      <c r="GH703" s="7"/>
      <c r="GI703" s="7"/>
      <c r="GJ703" s="7"/>
      <c r="GK703" s="7"/>
      <c r="GL703" s="7"/>
      <c r="GM703" s="7"/>
      <c r="GN703" s="7"/>
      <c r="GO703" s="7"/>
      <c r="GP703" s="7"/>
      <c r="GQ703" s="7"/>
      <c r="GR703" s="7"/>
      <c r="GS703" s="7"/>
      <c r="GT703" s="7"/>
      <c r="GU703" s="7"/>
      <c r="GV703" s="7"/>
      <c r="GW703" s="7"/>
      <c r="GX703" s="7"/>
      <c r="GY703" s="7"/>
    </row>
    <row r="704" spans="1:207" ht="13.8">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7"/>
      <c r="CW704" s="7"/>
      <c r="CX704" s="7"/>
      <c r="CY704" s="7"/>
      <c r="CZ704" s="7"/>
      <c r="DA704" s="7"/>
      <c r="DB704" s="7"/>
      <c r="DC704" s="7"/>
      <c r="DD704" s="7"/>
      <c r="DE704" s="7"/>
      <c r="DF704" s="7"/>
      <c r="DG704" s="7"/>
      <c r="DH704" s="7"/>
      <c r="DI704" s="7"/>
      <c r="DJ704" s="7"/>
      <c r="DK704" s="7"/>
      <c r="DL704" s="7"/>
      <c r="DM704" s="7"/>
      <c r="DN704" s="7"/>
      <c r="DO704" s="7"/>
      <c r="DP704" s="7"/>
      <c r="DQ704" s="7"/>
      <c r="DR704" s="7"/>
      <c r="DS704" s="7"/>
      <c r="DT704" s="7"/>
      <c r="DU704" s="7"/>
      <c r="DV704" s="7"/>
      <c r="DW704" s="7"/>
      <c r="DX704" s="7"/>
      <c r="DY704" s="7"/>
      <c r="DZ704" s="7"/>
      <c r="EA704" s="7"/>
      <c r="EB704" s="7"/>
      <c r="EC704" s="7"/>
      <c r="ED704" s="7"/>
      <c r="EE704" s="7"/>
      <c r="EF704" s="7"/>
      <c r="EG704" s="7"/>
      <c r="EH704" s="7"/>
      <c r="EI704" s="7"/>
      <c r="EJ704" s="7"/>
      <c r="EK704" s="7"/>
      <c r="EL704" s="7"/>
      <c r="EM704" s="7"/>
      <c r="EN704" s="7"/>
      <c r="EO704" s="7"/>
      <c r="EP704" s="7"/>
      <c r="EQ704" s="7"/>
      <c r="ER704" s="7"/>
      <c r="ES704" s="7"/>
      <c r="ET704" s="7"/>
      <c r="EU704" s="7"/>
      <c r="EV704" s="7"/>
      <c r="EW704" s="7"/>
      <c r="EX704" s="7"/>
      <c r="EY704" s="7"/>
      <c r="EZ704" s="7"/>
      <c r="FA704" s="7"/>
      <c r="FB704" s="7"/>
      <c r="FC704" s="7"/>
      <c r="FD704" s="7"/>
      <c r="FE704" s="7"/>
      <c r="FF704" s="7"/>
      <c r="FG704" s="7"/>
      <c r="FH704" s="7"/>
      <c r="FI704" s="7"/>
      <c r="FJ704" s="7"/>
      <c r="FK704" s="7"/>
      <c r="FL704" s="34"/>
      <c r="FM704" s="33"/>
      <c r="FN704" s="34"/>
      <c r="FO704" s="33"/>
      <c r="FP704" s="33"/>
      <c r="FQ704" s="33"/>
      <c r="FR704" s="33"/>
      <c r="FS704" s="33"/>
      <c r="FT704" s="33"/>
      <c r="FU704" s="33"/>
      <c r="FV704" s="33"/>
      <c r="FW704" s="33"/>
      <c r="FX704" s="33"/>
      <c r="FY704" s="33"/>
      <c r="FZ704" s="33"/>
      <c r="GA704" s="33"/>
      <c r="GB704" s="33"/>
      <c r="GC704" s="33"/>
      <c r="GD704" s="33"/>
      <c r="GE704" s="33"/>
      <c r="GF704" s="33"/>
      <c r="GG704" s="7"/>
      <c r="GH704" s="7"/>
      <c r="GI704" s="7"/>
      <c r="GJ704" s="7"/>
      <c r="GK704" s="7"/>
      <c r="GL704" s="7"/>
      <c r="GM704" s="7"/>
      <c r="GN704" s="7"/>
      <c r="GO704" s="7"/>
      <c r="GP704" s="7"/>
      <c r="GQ704" s="7"/>
      <c r="GR704" s="7"/>
      <c r="GS704" s="7"/>
      <c r="GT704" s="7"/>
      <c r="GU704" s="7"/>
      <c r="GV704" s="7"/>
      <c r="GW704" s="7"/>
      <c r="GX704" s="7"/>
      <c r="GY704" s="7"/>
    </row>
    <row r="705" spans="1:207" ht="13.8">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7"/>
      <c r="CW705" s="7"/>
      <c r="CX705" s="7"/>
      <c r="CY705" s="7"/>
      <c r="CZ705" s="7"/>
      <c r="DA705" s="7"/>
      <c r="DB705" s="7"/>
      <c r="DC705" s="7"/>
      <c r="DD705" s="7"/>
      <c r="DE705" s="7"/>
      <c r="DF705" s="7"/>
      <c r="DG705" s="7"/>
      <c r="DH705" s="7"/>
      <c r="DI705" s="7"/>
      <c r="DJ705" s="7"/>
      <c r="DK705" s="7"/>
      <c r="DL705" s="7"/>
      <c r="DM705" s="7"/>
      <c r="DN705" s="7"/>
      <c r="DO705" s="7"/>
      <c r="DP705" s="7"/>
      <c r="DQ705" s="7"/>
      <c r="DR705" s="7"/>
      <c r="DS705" s="7"/>
      <c r="DT705" s="7"/>
      <c r="DU705" s="7"/>
      <c r="DV705" s="7"/>
      <c r="DW705" s="7"/>
      <c r="DX705" s="7"/>
      <c r="DY705" s="7"/>
      <c r="DZ705" s="7"/>
      <c r="EA705" s="7"/>
      <c r="EB705" s="7"/>
      <c r="EC705" s="7"/>
      <c r="ED705" s="7"/>
      <c r="EE705" s="7"/>
      <c r="EF705" s="7"/>
      <c r="EG705" s="7"/>
      <c r="EH705" s="7"/>
      <c r="EI705" s="7"/>
      <c r="EJ705" s="7"/>
      <c r="EK705" s="7"/>
      <c r="EL705" s="7"/>
      <c r="EM705" s="7"/>
      <c r="EN705" s="7"/>
      <c r="EO705" s="7"/>
      <c r="EP705" s="7"/>
      <c r="EQ705" s="7"/>
      <c r="ER705" s="7"/>
      <c r="ES705" s="7"/>
      <c r="ET705" s="7"/>
      <c r="EU705" s="7"/>
      <c r="EV705" s="7"/>
      <c r="EW705" s="7"/>
      <c r="EX705" s="7"/>
      <c r="EY705" s="7"/>
      <c r="EZ705" s="7"/>
      <c r="FA705" s="7"/>
      <c r="FB705" s="7"/>
      <c r="FC705" s="7"/>
      <c r="FD705" s="7"/>
      <c r="FE705" s="7"/>
      <c r="FF705" s="7"/>
      <c r="FG705" s="7"/>
      <c r="FH705" s="7"/>
      <c r="FI705" s="7"/>
      <c r="FJ705" s="7"/>
      <c r="FK705" s="7"/>
      <c r="FL705" s="34"/>
      <c r="FM705" s="33"/>
      <c r="FN705" s="34"/>
      <c r="FO705" s="33"/>
      <c r="FP705" s="33"/>
      <c r="FQ705" s="33"/>
      <c r="FR705" s="33"/>
      <c r="FS705" s="33"/>
      <c r="FT705" s="33"/>
      <c r="FU705" s="33"/>
      <c r="FV705" s="33"/>
      <c r="FW705" s="33"/>
      <c r="FX705" s="33"/>
      <c r="FY705" s="33"/>
      <c r="FZ705" s="33"/>
      <c r="GA705" s="33"/>
      <c r="GB705" s="33"/>
      <c r="GC705" s="33"/>
      <c r="GD705" s="33"/>
      <c r="GE705" s="33"/>
      <c r="GF705" s="33"/>
      <c r="GG705" s="7"/>
      <c r="GH705" s="7"/>
      <c r="GI705" s="7"/>
      <c r="GJ705" s="7"/>
      <c r="GK705" s="7"/>
      <c r="GL705" s="7"/>
      <c r="GM705" s="7"/>
      <c r="GN705" s="7"/>
      <c r="GO705" s="7"/>
      <c r="GP705" s="7"/>
      <c r="GQ705" s="7"/>
      <c r="GR705" s="7"/>
      <c r="GS705" s="7"/>
      <c r="GT705" s="7"/>
      <c r="GU705" s="7"/>
      <c r="GV705" s="7"/>
      <c r="GW705" s="7"/>
      <c r="GX705" s="7"/>
      <c r="GY705" s="7"/>
    </row>
    <row r="706" spans="1:207" ht="13.8">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c r="CX706" s="7"/>
      <c r="CY706" s="7"/>
      <c r="CZ706" s="7"/>
      <c r="DA706" s="7"/>
      <c r="DB706" s="7"/>
      <c r="DC706" s="7"/>
      <c r="DD706" s="7"/>
      <c r="DE706" s="7"/>
      <c r="DF706" s="7"/>
      <c r="DG706" s="7"/>
      <c r="DH706" s="7"/>
      <c r="DI706" s="7"/>
      <c r="DJ706" s="7"/>
      <c r="DK706" s="7"/>
      <c r="DL706" s="7"/>
      <c r="DM706" s="7"/>
      <c r="DN706" s="7"/>
      <c r="DO706" s="7"/>
      <c r="DP706" s="7"/>
      <c r="DQ706" s="7"/>
      <c r="DR706" s="7"/>
      <c r="DS706" s="7"/>
      <c r="DT706" s="7"/>
      <c r="DU706" s="7"/>
      <c r="DV706" s="7"/>
      <c r="DW706" s="7"/>
      <c r="DX706" s="7"/>
      <c r="DY706" s="7"/>
      <c r="DZ706" s="7"/>
      <c r="EA706" s="7"/>
      <c r="EB706" s="7"/>
      <c r="EC706" s="7"/>
      <c r="ED706" s="7"/>
      <c r="EE706" s="7"/>
      <c r="EF706" s="7"/>
      <c r="EG706" s="7"/>
      <c r="EH706" s="7"/>
      <c r="EI706" s="7"/>
      <c r="EJ706" s="7"/>
      <c r="EK706" s="7"/>
      <c r="EL706" s="7"/>
      <c r="EM706" s="7"/>
      <c r="EN706" s="7"/>
      <c r="EO706" s="7"/>
      <c r="EP706" s="7"/>
      <c r="EQ706" s="7"/>
      <c r="ER706" s="7"/>
      <c r="ES706" s="7"/>
      <c r="ET706" s="7"/>
      <c r="EU706" s="7"/>
      <c r="EV706" s="7"/>
      <c r="EW706" s="7"/>
      <c r="EX706" s="7"/>
      <c r="EY706" s="7"/>
      <c r="EZ706" s="7"/>
      <c r="FA706" s="7"/>
      <c r="FB706" s="7"/>
      <c r="FC706" s="7"/>
      <c r="FD706" s="7"/>
      <c r="FE706" s="7"/>
      <c r="FF706" s="7"/>
      <c r="FG706" s="7"/>
      <c r="FH706" s="7"/>
      <c r="FI706" s="7"/>
      <c r="FJ706" s="7"/>
      <c r="FK706" s="7"/>
      <c r="FL706" s="34"/>
      <c r="FM706" s="33"/>
      <c r="FN706" s="34"/>
      <c r="FO706" s="33"/>
      <c r="FP706" s="33"/>
      <c r="FQ706" s="33"/>
      <c r="FR706" s="33"/>
      <c r="FS706" s="33"/>
      <c r="FT706" s="33"/>
      <c r="FU706" s="33"/>
      <c r="FV706" s="33"/>
      <c r="FW706" s="33"/>
      <c r="FX706" s="33"/>
      <c r="FY706" s="33"/>
      <c r="FZ706" s="33"/>
      <c r="GA706" s="33"/>
      <c r="GB706" s="33"/>
      <c r="GC706" s="33"/>
      <c r="GD706" s="33"/>
      <c r="GE706" s="33"/>
      <c r="GF706" s="33"/>
      <c r="GG706" s="7"/>
      <c r="GH706" s="7"/>
      <c r="GI706" s="7"/>
      <c r="GJ706" s="7"/>
      <c r="GK706" s="7"/>
      <c r="GL706" s="7"/>
      <c r="GM706" s="7"/>
      <c r="GN706" s="7"/>
      <c r="GO706" s="7"/>
      <c r="GP706" s="7"/>
      <c r="GQ706" s="7"/>
      <c r="GR706" s="7"/>
      <c r="GS706" s="7"/>
      <c r="GT706" s="7"/>
      <c r="GU706" s="7"/>
      <c r="GV706" s="7"/>
      <c r="GW706" s="7"/>
      <c r="GX706" s="7"/>
      <c r="GY706" s="7"/>
    </row>
    <row r="707" spans="1:207" ht="13.8">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c r="CX707" s="7"/>
      <c r="CY707" s="7"/>
      <c r="CZ707" s="7"/>
      <c r="DA707" s="7"/>
      <c r="DB707" s="7"/>
      <c r="DC707" s="7"/>
      <c r="DD707" s="7"/>
      <c r="DE707" s="7"/>
      <c r="DF707" s="7"/>
      <c r="DG707" s="7"/>
      <c r="DH707" s="7"/>
      <c r="DI707" s="7"/>
      <c r="DJ707" s="7"/>
      <c r="DK707" s="7"/>
      <c r="DL707" s="7"/>
      <c r="DM707" s="7"/>
      <c r="DN707" s="7"/>
      <c r="DO707" s="7"/>
      <c r="DP707" s="7"/>
      <c r="DQ707" s="7"/>
      <c r="DR707" s="7"/>
      <c r="DS707" s="7"/>
      <c r="DT707" s="7"/>
      <c r="DU707" s="7"/>
      <c r="DV707" s="7"/>
      <c r="DW707" s="7"/>
      <c r="DX707" s="7"/>
      <c r="DY707" s="7"/>
      <c r="DZ707" s="7"/>
      <c r="EA707" s="7"/>
      <c r="EB707" s="7"/>
      <c r="EC707" s="7"/>
      <c r="ED707" s="7"/>
      <c r="EE707" s="7"/>
      <c r="EF707" s="7"/>
      <c r="EG707" s="7"/>
      <c r="EH707" s="7"/>
      <c r="EI707" s="7"/>
      <c r="EJ707" s="7"/>
      <c r="EK707" s="7"/>
      <c r="EL707" s="7"/>
      <c r="EM707" s="7"/>
      <c r="EN707" s="7"/>
      <c r="EO707" s="7"/>
      <c r="EP707" s="7"/>
      <c r="EQ707" s="7"/>
      <c r="ER707" s="7"/>
      <c r="ES707" s="7"/>
      <c r="ET707" s="7"/>
      <c r="EU707" s="7"/>
      <c r="EV707" s="7"/>
      <c r="EW707" s="7"/>
      <c r="EX707" s="7"/>
      <c r="EY707" s="7"/>
      <c r="EZ707" s="7"/>
      <c r="FA707" s="7"/>
      <c r="FB707" s="7"/>
      <c r="FC707" s="7"/>
      <c r="FD707" s="7"/>
      <c r="FE707" s="7"/>
      <c r="FF707" s="7"/>
      <c r="FG707" s="7"/>
      <c r="FH707" s="7"/>
      <c r="FI707" s="7"/>
      <c r="FJ707" s="7"/>
      <c r="FK707" s="7"/>
      <c r="FL707" s="34"/>
      <c r="FM707" s="33"/>
      <c r="FN707" s="34"/>
      <c r="FO707" s="33"/>
      <c r="FP707" s="33"/>
      <c r="FQ707" s="33"/>
      <c r="FR707" s="33"/>
      <c r="FS707" s="33"/>
      <c r="FT707" s="33"/>
      <c r="FU707" s="33"/>
      <c r="FV707" s="33"/>
      <c r="FW707" s="33"/>
      <c r="FX707" s="33"/>
      <c r="FY707" s="33"/>
      <c r="FZ707" s="33"/>
      <c r="GA707" s="33"/>
      <c r="GB707" s="33"/>
      <c r="GC707" s="33"/>
      <c r="GD707" s="33"/>
      <c r="GE707" s="33"/>
      <c r="GF707" s="33"/>
      <c r="GG707" s="7"/>
      <c r="GH707" s="7"/>
      <c r="GI707" s="7"/>
      <c r="GJ707" s="7"/>
      <c r="GK707" s="7"/>
      <c r="GL707" s="7"/>
      <c r="GM707" s="7"/>
      <c r="GN707" s="7"/>
      <c r="GO707" s="7"/>
      <c r="GP707" s="7"/>
      <c r="GQ707" s="7"/>
      <c r="GR707" s="7"/>
      <c r="GS707" s="7"/>
      <c r="GT707" s="7"/>
      <c r="GU707" s="7"/>
      <c r="GV707" s="7"/>
      <c r="GW707" s="7"/>
      <c r="GX707" s="7"/>
      <c r="GY707" s="7"/>
    </row>
    <row r="708" spans="1:207" ht="13.8">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7"/>
      <c r="CW708" s="7"/>
      <c r="CX708" s="7"/>
      <c r="CY708" s="7"/>
      <c r="CZ708" s="7"/>
      <c r="DA708" s="7"/>
      <c r="DB708" s="7"/>
      <c r="DC708" s="7"/>
      <c r="DD708" s="7"/>
      <c r="DE708" s="7"/>
      <c r="DF708" s="7"/>
      <c r="DG708" s="7"/>
      <c r="DH708" s="7"/>
      <c r="DI708" s="7"/>
      <c r="DJ708" s="7"/>
      <c r="DK708" s="7"/>
      <c r="DL708" s="7"/>
      <c r="DM708" s="7"/>
      <c r="DN708" s="7"/>
      <c r="DO708" s="7"/>
      <c r="DP708" s="7"/>
      <c r="DQ708" s="7"/>
      <c r="DR708" s="7"/>
      <c r="DS708" s="7"/>
      <c r="DT708" s="7"/>
      <c r="DU708" s="7"/>
      <c r="DV708" s="7"/>
      <c r="DW708" s="7"/>
      <c r="DX708" s="7"/>
      <c r="DY708" s="7"/>
      <c r="DZ708" s="7"/>
      <c r="EA708" s="7"/>
      <c r="EB708" s="7"/>
      <c r="EC708" s="7"/>
      <c r="ED708" s="7"/>
      <c r="EE708" s="7"/>
      <c r="EF708" s="7"/>
      <c r="EG708" s="7"/>
      <c r="EH708" s="7"/>
      <c r="EI708" s="7"/>
      <c r="EJ708" s="7"/>
      <c r="EK708" s="7"/>
      <c r="EL708" s="7"/>
      <c r="EM708" s="7"/>
      <c r="EN708" s="7"/>
      <c r="EO708" s="7"/>
      <c r="EP708" s="7"/>
      <c r="EQ708" s="7"/>
      <c r="ER708" s="7"/>
      <c r="ES708" s="7"/>
      <c r="ET708" s="7"/>
      <c r="EU708" s="7"/>
      <c r="EV708" s="7"/>
      <c r="EW708" s="7"/>
      <c r="EX708" s="7"/>
      <c r="EY708" s="7"/>
      <c r="EZ708" s="7"/>
      <c r="FA708" s="7"/>
      <c r="FB708" s="7"/>
      <c r="FC708" s="7"/>
      <c r="FD708" s="7"/>
      <c r="FE708" s="7"/>
      <c r="FF708" s="7"/>
      <c r="FG708" s="7"/>
      <c r="FH708" s="7"/>
      <c r="FI708" s="7"/>
      <c r="FJ708" s="7"/>
      <c r="FK708" s="7"/>
      <c r="FL708" s="34"/>
      <c r="FM708" s="33"/>
      <c r="FN708" s="34"/>
      <c r="FO708" s="33"/>
      <c r="FP708" s="33"/>
      <c r="FQ708" s="33"/>
      <c r="FR708" s="33"/>
      <c r="FS708" s="33"/>
      <c r="FT708" s="33"/>
      <c r="FU708" s="33"/>
      <c r="FV708" s="33"/>
      <c r="FW708" s="33"/>
      <c r="FX708" s="33"/>
      <c r="FY708" s="33"/>
      <c r="FZ708" s="33"/>
      <c r="GA708" s="33"/>
      <c r="GB708" s="33"/>
      <c r="GC708" s="33"/>
      <c r="GD708" s="33"/>
      <c r="GE708" s="33"/>
      <c r="GF708" s="33"/>
      <c r="GG708" s="7"/>
      <c r="GH708" s="7"/>
      <c r="GI708" s="7"/>
      <c r="GJ708" s="7"/>
      <c r="GK708" s="7"/>
      <c r="GL708" s="7"/>
      <c r="GM708" s="7"/>
      <c r="GN708" s="7"/>
      <c r="GO708" s="7"/>
      <c r="GP708" s="7"/>
      <c r="GQ708" s="7"/>
      <c r="GR708" s="7"/>
      <c r="GS708" s="7"/>
      <c r="GT708" s="7"/>
      <c r="GU708" s="7"/>
      <c r="GV708" s="7"/>
      <c r="GW708" s="7"/>
      <c r="GX708" s="7"/>
      <c r="GY708" s="7"/>
    </row>
    <row r="709" spans="1:207" ht="13.8">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CX709" s="7"/>
      <c r="CY709" s="7"/>
      <c r="CZ709" s="7"/>
      <c r="DA709" s="7"/>
      <c r="DB709" s="7"/>
      <c r="DC709" s="7"/>
      <c r="DD709" s="7"/>
      <c r="DE709" s="7"/>
      <c r="DF709" s="7"/>
      <c r="DG709" s="7"/>
      <c r="DH709" s="7"/>
      <c r="DI709" s="7"/>
      <c r="DJ709" s="7"/>
      <c r="DK709" s="7"/>
      <c r="DL709" s="7"/>
      <c r="DM709" s="7"/>
      <c r="DN709" s="7"/>
      <c r="DO709" s="7"/>
      <c r="DP709" s="7"/>
      <c r="DQ709" s="7"/>
      <c r="DR709" s="7"/>
      <c r="DS709" s="7"/>
      <c r="DT709" s="7"/>
      <c r="DU709" s="7"/>
      <c r="DV709" s="7"/>
      <c r="DW709" s="7"/>
      <c r="DX709" s="7"/>
      <c r="DY709" s="7"/>
      <c r="DZ709" s="7"/>
      <c r="EA709" s="7"/>
      <c r="EB709" s="7"/>
      <c r="EC709" s="7"/>
      <c r="ED709" s="7"/>
      <c r="EE709" s="7"/>
      <c r="EF709" s="7"/>
      <c r="EG709" s="7"/>
      <c r="EH709" s="7"/>
      <c r="EI709" s="7"/>
      <c r="EJ709" s="7"/>
      <c r="EK709" s="7"/>
      <c r="EL709" s="7"/>
      <c r="EM709" s="7"/>
      <c r="EN709" s="7"/>
      <c r="EO709" s="7"/>
      <c r="EP709" s="7"/>
      <c r="EQ709" s="7"/>
      <c r="ER709" s="7"/>
      <c r="ES709" s="7"/>
      <c r="ET709" s="7"/>
      <c r="EU709" s="7"/>
      <c r="EV709" s="7"/>
      <c r="EW709" s="7"/>
      <c r="EX709" s="7"/>
      <c r="EY709" s="7"/>
      <c r="EZ709" s="7"/>
      <c r="FA709" s="7"/>
      <c r="FB709" s="7"/>
      <c r="FC709" s="7"/>
      <c r="FD709" s="7"/>
      <c r="FE709" s="7"/>
      <c r="FF709" s="7"/>
      <c r="FG709" s="7"/>
      <c r="FH709" s="7"/>
      <c r="FI709" s="7"/>
      <c r="FJ709" s="7"/>
      <c r="FK709" s="7"/>
      <c r="FL709" s="34"/>
      <c r="FM709" s="33"/>
      <c r="FN709" s="34"/>
      <c r="FO709" s="33"/>
      <c r="FP709" s="33"/>
      <c r="FQ709" s="33"/>
      <c r="FR709" s="33"/>
      <c r="FS709" s="33"/>
      <c r="FT709" s="33"/>
      <c r="FU709" s="33"/>
      <c r="FV709" s="33"/>
      <c r="FW709" s="33"/>
      <c r="FX709" s="33"/>
      <c r="FY709" s="33"/>
      <c r="FZ709" s="33"/>
      <c r="GA709" s="33"/>
      <c r="GB709" s="33"/>
      <c r="GC709" s="33"/>
      <c r="GD709" s="33"/>
      <c r="GE709" s="33"/>
      <c r="GF709" s="33"/>
      <c r="GG709" s="7"/>
      <c r="GH709" s="7"/>
      <c r="GI709" s="7"/>
      <c r="GJ709" s="7"/>
      <c r="GK709" s="7"/>
      <c r="GL709" s="7"/>
      <c r="GM709" s="7"/>
      <c r="GN709" s="7"/>
      <c r="GO709" s="7"/>
      <c r="GP709" s="7"/>
      <c r="GQ709" s="7"/>
      <c r="GR709" s="7"/>
      <c r="GS709" s="7"/>
      <c r="GT709" s="7"/>
      <c r="GU709" s="7"/>
      <c r="GV709" s="7"/>
      <c r="GW709" s="7"/>
      <c r="GX709" s="7"/>
      <c r="GY709" s="7"/>
    </row>
    <row r="710" spans="1:207" ht="13.8">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CX710" s="7"/>
      <c r="CY710" s="7"/>
      <c r="CZ710" s="7"/>
      <c r="DA710" s="7"/>
      <c r="DB710" s="7"/>
      <c r="DC710" s="7"/>
      <c r="DD710" s="7"/>
      <c r="DE710" s="7"/>
      <c r="DF710" s="7"/>
      <c r="DG710" s="7"/>
      <c r="DH710" s="7"/>
      <c r="DI710" s="7"/>
      <c r="DJ710" s="7"/>
      <c r="DK710" s="7"/>
      <c r="DL710" s="7"/>
      <c r="DM710" s="7"/>
      <c r="DN710" s="7"/>
      <c r="DO710" s="7"/>
      <c r="DP710" s="7"/>
      <c r="DQ710" s="7"/>
      <c r="DR710" s="7"/>
      <c r="DS710" s="7"/>
      <c r="DT710" s="7"/>
      <c r="DU710" s="7"/>
      <c r="DV710" s="7"/>
      <c r="DW710" s="7"/>
      <c r="DX710" s="7"/>
      <c r="DY710" s="7"/>
      <c r="DZ710" s="7"/>
      <c r="EA710" s="7"/>
      <c r="EB710" s="7"/>
      <c r="EC710" s="7"/>
      <c r="ED710" s="7"/>
      <c r="EE710" s="7"/>
      <c r="EF710" s="7"/>
      <c r="EG710" s="7"/>
      <c r="EH710" s="7"/>
      <c r="EI710" s="7"/>
      <c r="EJ710" s="7"/>
      <c r="EK710" s="7"/>
      <c r="EL710" s="7"/>
      <c r="EM710" s="7"/>
      <c r="EN710" s="7"/>
      <c r="EO710" s="7"/>
      <c r="EP710" s="7"/>
      <c r="EQ710" s="7"/>
      <c r="ER710" s="7"/>
      <c r="ES710" s="7"/>
      <c r="ET710" s="7"/>
      <c r="EU710" s="7"/>
      <c r="EV710" s="7"/>
      <c r="EW710" s="7"/>
      <c r="EX710" s="7"/>
      <c r="EY710" s="7"/>
      <c r="EZ710" s="7"/>
      <c r="FA710" s="7"/>
      <c r="FB710" s="7"/>
      <c r="FC710" s="7"/>
      <c r="FD710" s="7"/>
      <c r="FE710" s="7"/>
      <c r="FF710" s="7"/>
      <c r="FG710" s="7"/>
      <c r="FH710" s="7"/>
      <c r="FI710" s="7"/>
      <c r="FJ710" s="7"/>
      <c r="FK710" s="7"/>
      <c r="FL710" s="34"/>
      <c r="FM710" s="33"/>
      <c r="FN710" s="34"/>
      <c r="FO710" s="33"/>
      <c r="FP710" s="33"/>
      <c r="FQ710" s="33"/>
      <c r="FR710" s="33"/>
      <c r="FS710" s="33"/>
      <c r="FT710" s="33"/>
      <c r="FU710" s="33"/>
      <c r="FV710" s="33"/>
      <c r="FW710" s="33"/>
      <c r="FX710" s="33"/>
      <c r="FY710" s="33"/>
      <c r="FZ710" s="33"/>
      <c r="GA710" s="33"/>
      <c r="GB710" s="33"/>
      <c r="GC710" s="33"/>
      <c r="GD710" s="33"/>
      <c r="GE710" s="33"/>
      <c r="GF710" s="33"/>
      <c r="GG710" s="7"/>
      <c r="GH710" s="7"/>
      <c r="GI710" s="7"/>
      <c r="GJ710" s="7"/>
      <c r="GK710" s="7"/>
      <c r="GL710" s="7"/>
      <c r="GM710" s="7"/>
      <c r="GN710" s="7"/>
      <c r="GO710" s="7"/>
      <c r="GP710" s="7"/>
      <c r="GQ710" s="7"/>
      <c r="GR710" s="7"/>
      <c r="GS710" s="7"/>
      <c r="GT710" s="7"/>
      <c r="GU710" s="7"/>
      <c r="GV710" s="7"/>
      <c r="GW710" s="7"/>
      <c r="GX710" s="7"/>
      <c r="GY710" s="7"/>
    </row>
    <row r="711" spans="1:207" ht="13.8">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7"/>
      <c r="CW711" s="7"/>
      <c r="CX711" s="7"/>
      <c r="CY711" s="7"/>
      <c r="CZ711" s="7"/>
      <c r="DA711" s="7"/>
      <c r="DB711" s="7"/>
      <c r="DC711" s="7"/>
      <c r="DD711" s="7"/>
      <c r="DE711" s="7"/>
      <c r="DF711" s="7"/>
      <c r="DG711" s="7"/>
      <c r="DH711" s="7"/>
      <c r="DI711" s="7"/>
      <c r="DJ711" s="7"/>
      <c r="DK711" s="7"/>
      <c r="DL711" s="7"/>
      <c r="DM711" s="7"/>
      <c r="DN711" s="7"/>
      <c r="DO711" s="7"/>
      <c r="DP711" s="7"/>
      <c r="DQ711" s="7"/>
      <c r="DR711" s="7"/>
      <c r="DS711" s="7"/>
      <c r="DT711" s="7"/>
      <c r="DU711" s="7"/>
      <c r="DV711" s="7"/>
      <c r="DW711" s="7"/>
      <c r="DX711" s="7"/>
      <c r="DY711" s="7"/>
      <c r="DZ711" s="7"/>
      <c r="EA711" s="7"/>
      <c r="EB711" s="7"/>
      <c r="EC711" s="7"/>
      <c r="ED711" s="7"/>
      <c r="EE711" s="7"/>
      <c r="EF711" s="7"/>
      <c r="EG711" s="7"/>
      <c r="EH711" s="7"/>
      <c r="EI711" s="7"/>
      <c r="EJ711" s="7"/>
      <c r="EK711" s="7"/>
      <c r="EL711" s="7"/>
      <c r="EM711" s="7"/>
      <c r="EN711" s="7"/>
      <c r="EO711" s="7"/>
      <c r="EP711" s="7"/>
      <c r="EQ711" s="7"/>
      <c r="ER711" s="7"/>
      <c r="ES711" s="7"/>
      <c r="ET711" s="7"/>
      <c r="EU711" s="7"/>
      <c r="EV711" s="7"/>
      <c r="EW711" s="7"/>
      <c r="EX711" s="7"/>
      <c r="EY711" s="7"/>
      <c r="EZ711" s="7"/>
      <c r="FA711" s="7"/>
      <c r="FB711" s="7"/>
      <c r="FC711" s="7"/>
      <c r="FD711" s="7"/>
      <c r="FE711" s="7"/>
      <c r="FF711" s="7"/>
      <c r="FG711" s="7"/>
      <c r="FH711" s="7"/>
      <c r="FI711" s="7"/>
      <c r="FJ711" s="7"/>
      <c r="FK711" s="7"/>
      <c r="FL711" s="34"/>
      <c r="FM711" s="33"/>
      <c r="FN711" s="34"/>
      <c r="FO711" s="33"/>
      <c r="FP711" s="33"/>
      <c r="FQ711" s="33"/>
      <c r="FR711" s="33"/>
      <c r="FS711" s="33"/>
      <c r="FT711" s="33"/>
      <c r="FU711" s="33"/>
      <c r="FV711" s="33"/>
      <c r="FW711" s="33"/>
      <c r="FX711" s="33"/>
      <c r="FY711" s="33"/>
      <c r="FZ711" s="33"/>
      <c r="GA711" s="33"/>
      <c r="GB711" s="33"/>
      <c r="GC711" s="33"/>
      <c r="GD711" s="33"/>
      <c r="GE711" s="33"/>
      <c r="GF711" s="33"/>
      <c r="GG711" s="7"/>
      <c r="GH711" s="7"/>
      <c r="GI711" s="7"/>
      <c r="GJ711" s="7"/>
      <c r="GK711" s="7"/>
      <c r="GL711" s="7"/>
      <c r="GM711" s="7"/>
      <c r="GN711" s="7"/>
      <c r="GO711" s="7"/>
      <c r="GP711" s="7"/>
      <c r="GQ711" s="7"/>
      <c r="GR711" s="7"/>
      <c r="GS711" s="7"/>
      <c r="GT711" s="7"/>
      <c r="GU711" s="7"/>
      <c r="GV711" s="7"/>
      <c r="GW711" s="7"/>
      <c r="GX711" s="7"/>
      <c r="GY711" s="7"/>
    </row>
    <row r="712" spans="1:207" ht="13.8">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CX712" s="7"/>
      <c r="CY712" s="7"/>
      <c r="CZ712" s="7"/>
      <c r="DA712" s="7"/>
      <c r="DB712" s="7"/>
      <c r="DC712" s="7"/>
      <c r="DD712" s="7"/>
      <c r="DE712" s="7"/>
      <c r="DF712" s="7"/>
      <c r="DG712" s="7"/>
      <c r="DH712" s="7"/>
      <c r="DI712" s="7"/>
      <c r="DJ712" s="7"/>
      <c r="DK712" s="7"/>
      <c r="DL712" s="7"/>
      <c r="DM712" s="7"/>
      <c r="DN712" s="7"/>
      <c r="DO712" s="7"/>
      <c r="DP712" s="7"/>
      <c r="DQ712" s="7"/>
      <c r="DR712" s="7"/>
      <c r="DS712" s="7"/>
      <c r="DT712" s="7"/>
      <c r="DU712" s="7"/>
      <c r="DV712" s="7"/>
      <c r="DW712" s="7"/>
      <c r="DX712" s="7"/>
      <c r="DY712" s="7"/>
      <c r="DZ712" s="7"/>
      <c r="EA712" s="7"/>
      <c r="EB712" s="7"/>
      <c r="EC712" s="7"/>
      <c r="ED712" s="7"/>
      <c r="EE712" s="7"/>
      <c r="EF712" s="7"/>
      <c r="EG712" s="7"/>
      <c r="EH712" s="7"/>
      <c r="EI712" s="7"/>
      <c r="EJ712" s="7"/>
      <c r="EK712" s="7"/>
      <c r="EL712" s="7"/>
      <c r="EM712" s="7"/>
      <c r="EN712" s="7"/>
      <c r="EO712" s="7"/>
      <c r="EP712" s="7"/>
      <c r="EQ712" s="7"/>
      <c r="ER712" s="7"/>
      <c r="ES712" s="7"/>
      <c r="ET712" s="7"/>
      <c r="EU712" s="7"/>
      <c r="EV712" s="7"/>
      <c r="EW712" s="7"/>
      <c r="EX712" s="7"/>
      <c r="EY712" s="7"/>
      <c r="EZ712" s="7"/>
      <c r="FA712" s="7"/>
      <c r="FB712" s="7"/>
      <c r="FC712" s="7"/>
      <c r="FD712" s="7"/>
      <c r="FE712" s="7"/>
      <c r="FF712" s="7"/>
      <c r="FG712" s="7"/>
      <c r="FH712" s="7"/>
      <c r="FI712" s="7"/>
      <c r="FJ712" s="7"/>
      <c r="FK712" s="7"/>
      <c r="FL712" s="34"/>
      <c r="FM712" s="33"/>
      <c r="FN712" s="34"/>
      <c r="FO712" s="33"/>
      <c r="FP712" s="33"/>
      <c r="FQ712" s="33"/>
      <c r="FR712" s="33"/>
      <c r="FS712" s="33"/>
      <c r="FT712" s="33"/>
      <c r="FU712" s="33"/>
      <c r="FV712" s="33"/>
      <c r="FW712" s="33"/>
      <c r="FX712" s="33"/>
      <c r="FY712" s="33"/>
      <c r="FZ712" s="33"/>
      <c r="GA712" s="33"/>
      <c r="GB712" s="33"/>
      <c r="GC712" s="33"/>
      <c r="GD712" s="33"/>
      <c r="GE712" s="33"/>
      <c r="GF712" s="33"/>
      <c r="GG712" s="7"/>
      <c r="GH712" s="7"/>
      <c r="GI712" s="7"/>
      <c r="GJ712" s="7"/>
      <c r="GK712" s="7"/>
      <c r="GL712" s="7"/>
      <c r="GM712" s="7"/>
      <c r="GN712" s="7"/>
      <c r="GO712" s="7"/>
      <c r="GP712" s="7"/>
      <c r="GQ712" s="7"/>
      <c r="GR712" s="7"/>
      <c r="GS712" s="7"/>
      <c r="GT712" s="7"/>
      <c r="GU712" s="7"/>
      <c r="GV712" s="7"/>
      <c r="GW712" s="7"/>
      <c r="GX712" s="7"/>
      <c r="GY712" s="7"/>
    </row>
    <row r="713" spans="1:207" ht="13.8">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CX713" s="7"/>
      <c r="CY713" s="7"/>
      <c r="CZ713" s="7"/>
      <c r="DA713" s="7"/>
      <c r="DB713" s="7"/>
      <c r="DC713" s="7"/>
      <c r="DD713" s="7"/>
      <c r="DE713" s="7"/>
      <c r="DF713" s="7"/>
      <c r="DG713" s="7"/>
      <c r="DH713" s="7"/>
      <c r="DI713" s="7"/>
      <c r="DJ713" s="7"/>
      <c r="DK713" s="7"/>
      <c r="DL713" s="7"/>
      <c r="DM713" s="7"/>
      <c r="DN713" s="7"/>
      <c r="DO713" s="7"/>
      <c r="DP713" s="7"/>
      <c r="DQ713" s="7"/>
      <c r="DR713" s="7"/>
      <c r="DS713" s="7"/>
      <c r="DT713" s="7"/>
      <c r="DU713" s="7"/>
      <c r="DV713" s="7"/>
      <c r="DW713" s="7"/>
      <c r="DX713" s="7"/>
      <c r="DY713" s="7"/>
      <c r="DZ713" s="7"/>
      <c r="EA713" s="7"/>
      <c r="EB713" s="7"/>
      <c r="EC713" s="7"/>
      <c r="ED713" s="7"/>
      <c r="EE713" s="7"/>
      <c r="EF713" s="7"/>
      <c r="EG713" s="7"/>
      <c r="EH713" s="7"/>
      <c r="EI713" s="7"/>
      <c r="EJ713" s="7"/>
      <c r="EK713" s="7"/>
      <c r="EL713" s="7"/>
      <c r="EM713" s="7"/>
      <c r="EN713" s="7"/>
      <c r="EO713" s="7"/>
      <c r="EP713" s="7"/>
      <c r="EQ713" s="7"/>
      <c r="ER713" s="7"/>
      <c r="ES713" s="7"/>
      <c r="ET713" s="7"/>
      <c r="EU713" s="7"/>
      <c r="EV713" s="7"/>
      <c r="EW713" s="7"/>
      <c r="EX713" s="7"/>
      <c r="EY713" s="7"/>
      <c r="EZ713" s="7"/>
      <c r="FA713" s="7"/>
      <c r="FB713" s="7"/>
      <c r="FC713" s="7"/>
      <c r="FD713" s="7"/>
      <c r="FE713" s="7"/>
      <c r="FF713" s="7"/>
      <c r="FG713" s="7"/>
      <c r="FH713" s="7"/>
      <c r="FI713" s="7"/>
      <c r="FJ713" s="7"/>
      <c r="FK713" s="7"/>
      <c r="FL713" s="34"/>
      <c r="FM713" s="33"/>
      <c r="FN713" s="34"/>
      <c r="FO713" s="33"/>
      <c r="FP713" s="33"/>
      <c r="FQ713" s="33"/>
      <c r="FR713" s="33"/>
      <c r="FS713" s="33"/>
      <c r="FT713" s="33"/>
      <c r="FU713" s="33"/>
      <c r="FV713" s="33"/>
      <c r="FW713" s="33"/>
      <c r="FX713" s="33"/>
      <c r="FY713" s="33"/>
      <c r="FZ713" s="33"/>
      <c r="GA713" s="33"/>
      <c r="GB713" s="33"/>
      <c r="GC713" s="33"/>
      <c r="GD713" s="33"/>
      <c r="GE713" s="33"/>
      <c r="GF713" s="33"/>
      <c r="GG713" s="7"/>
      <c r="GH713" s="7"/>
      <c r="GI713" s="7"/>
      <c r="GJ713" s="7"/>
      <c r="GK713" s="7"/>
      <c r="GL713" s="7"/>
      <c r="GM713" s="7"/>
      <c r="GN713" s="7"/>
      <c r="GO713" s="7"/>
      <c r="GP713" s="7"/>
      <c r="GQ713" s="7"/>
      <c r="GR713" s="7"/>
      <c r="GS713" s="7"/>
      <c r="GT713" s="7"/>
      <c r="GU713" s="7"/>
      <c r="GV713" s="7"/>
      <c r="GW713" s="7"/>
      <c r="GX713" s="7"/>
      <c r="GY713" s="7"/>
    </row>
    <row r="714" spans="1:207" ht="13.8">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c r="CY714" s="7"/>
      <c r="CZ714" s="7"/>
      <c r="DA714" s="7"/>
      <c r="DB714" s="7"/>
      <c r="DC714" s="7"/>
      <c r="DD714" s="7"/>
      <c r="DE714" s="7"/>
      <c r="DF714" s="7"/>
      <c r="DG714" s="7"/>
      <c r="DH714" s="7"/>
      <c r="DI714" s="7"/>
      <c r="DJ714" s="7"/>
      <c r="DK714" s="7"/>
      <c r="DL714" s="7"/>
      <c r="DM714" s="7"/>
      <c r="DN714" s="7"/>
      <c r="DO714" s="7"/>
      <c r="DP714" s="7"/>
      <c r="DQ714" s="7"/>
      <c r="DR714" s="7"/>
      <c r="DS714" s="7"/>
      <c r="DT714" s="7"/>
      <c r="DU714" s="7"/>
      <c r="DV714" s="7"/>
      <c r="DW714" s="7"/>
      <c r="DX714" s="7"/>
      <c r="DY714" s="7"/>
      <c r="DZ714" s="7"/>
      <c r="EA714" s="7"/>
      <c r="EB714" s="7"/>
      <c r="EC714" s="7"/>
      <c r="ED714" s="7"/>
      <c r="EE714" s="7"/>
      <c r="EF714" s="7"/>
      <c r="EG714" s="7"/>
      <c r="EH714" s="7"/>
      <c r="EI714" s="7"/>
      <c r="EJ714" s="7"/>
      <c r="EK714" s="7"/>
      <c r="EL714" s="7"/>
      <c r="EM714" s="7"/>
      <c r="EN714" s="7"/>
      <c r="EO714" s="7"/>
      <c r="EP714" s="7"/>
      <c r="EQ714" s="7"/>
      <c r="ER714" s="7"/>
      <c r="ES714" s="7"/>
      <c r="ET714" s="7"/>
      <c r="EU714" s="7"/>
      <c r="EV714" s="7"/>
      <c r="EW714" s="7"/>
      <c r="EX714" s="7"/>
      <c r="EY714" s="7"/>
      <c r="EZ714" s="7"/>
      <c r="FA714" s="7"/>
      <c r="FB714" s="7"/>
      <c r="FC714" s="7"/>
      <c r="FD714" s="7"/>
      <c r="FE714" s="7"/>
      <c r="FF714" s="7"/>
      <c r="FG714" s="7"/>
      <c r="FH714" s="7"/>
      <c r="FI714" s="7"/>
      <c r="FJ714" s="7"/>
      <c r="FK714" s="7"/>
      <c r="FL714" s="34"/>
      <c r="FM714" s="33"/>
      <c r="FN714" s="34"/>
      <c r="FO714" s="33"/>
      <c r="FP714" s="33"/>
      <c r="FQ714" s="33"/>
      <c r="FR714" s="33"/>
      <c r="FS714" s="33"/>
      <c r="FT714" s="33"/>
      <c r="FU714" s="33"/>
      <c r="FV714" s="33"/>
      <c r="FW714" s="33"/>
      <c r="FX714" s="33"/>
      <c r="FY714" s="33"/>
      <c r="FZ714" s="33"/>
      <c r="GA714" s="33"/>
      <c r="GB714" s="33"/>
      <c r="GC714" s="33"/>
      <c r="GD714" s="33"/>
      <c r="GE714" s="33"/>
      <c r="GF714" s="33"/>
      <c r="GG714" s="7"/>
      <c r="GH714" s="7"/>
      <c r="GI714" s="7"/>
      <c r="GJ714" s="7"/>
      <c r="GK714" s="7"/>
      <c r="GL714" s="7"/>
      <c r="GM714" s="7"/>
      <c r="GN714" s="7"/>
      <c r="GO714" s="7"/>
      <c r="GP714" s="7"/>
      <c r="GQ714" s="7"/>
      <c r="GR714" s="7"/>
      <c r="GS714" s="7"/>
      <c r="GT714" s="7"/>
      <c r="GU714" s="7"/>
      <c r="GV714" s="7"/>
      <c r="GW714" s="7"/>
      <c r="GX714" s="7"/>
      <c r="GY714" s="7"/>
    </row>
    <row r="715" spans="1:207" ht="13.8">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c r="DA715" s="7"/>
      <c r="DB715" s="7"/>
      <c r="DC715" s="7"/>
      <c r="DD715" s="7"/>
      <c r="DE715" s="7"/>
      <c r="DF715" s="7"/>
      <c r="DG715" s="7"/>
      <c r="DH715" s="7"/>
      <c r="DI715" s="7"/>
      <c r="DJ715" s="7"/>
      <c r="DK715" s="7"/>
      <c r="DL715" s="7"/>
      <c r="DM715" s="7"/>
      <c r="DN715" s="7"/>
      <c r="DO715" s="7"/>
      <c r="DP715" s="7"/>
      <c r="DQ715" s="7"/>
      <c r="DR715" s="7"/>
      <c r="DS715" s="7"/>
      <c r="DT715" s="7"/>
      <c r="DU715" s="7"/>
      <c r="DV715" s="7"/>
      <c r="DW715" s="7"/>
      <c r="DX715" s="7"/>
      <c r="DY715" s="7"/>
      <c r="DZ715" s="7"/>
      <c r="EA715" s="7"/>
      <c r="EB715" s="7"/>
      <c r="EC715" s="7"/>
      <c r="ED715" s="7"/>
      <c r="EE715" s="7"/>
      <c r="EF715" s="7"/>
      <c r="EG715" s="7"/>
      <c r="EH715" s="7"/>
      <c r="EI715" s="7"/>
      <c r="EJ715" s="7"/>
      <c r="EK715" s="7"/>
      <c r="EL715" s="7"/>
      <c r="EM715" s="7"/>
      <c r="EN715" s="7"/>
      <c r="EO715" s="7"/>
      <c r="EP715" s="7"/>
      <c r="EQ715" s="7"/>
      <c r="ER715" s="7"/>
      <c r="ES715" s="7"/>
      <c r="ET715" s="7"/>
      <c r="EU715" s="7"/>
      <c r="EV715" s="7"/>
      <c r="EW715" s="7"/>
      <c r="EX715" s="7"/>
      <c r="EY715" s="7"/>
      <c r="EZ715" s="7"/>
      <c r="FA715" s="7"/>
      <c r="FB715" s="7"/>
      <c r="FC715" s="7"/>
      <c r="FD715" s="7"/>
      <c r="FE715" s="7"/>
      <c r="FF715" s="7"/>
      <c r="FG715" s="7"/>
      <c r="FH715" s="7"/>
      <c r="FI715" s="7"/>
      <c r="FJ715" s="7"/>
      <c r="FK715" s="7"/>
      <c r="FL715" s="34"/>
      <c r="FM715" s="33"/>
      <c r="FN715" s="34"/>
      <c r="FO715" s="33"/>
      <c r="FP715" s="33"/>
      <c r="FQ715" s="33"/>
      <c r="FR715" s="33"/>
      <c r="FS715" s="33"/>
      <c r="FT715" s="33"/>
      <c r="FU715" s="33"/>
      <c r="FV715" s="33"/>
      <c r="FW715" s="33"/>
      <c r="FX715" s="33"/>
      <c r="FY715" s="33"/>
      <c r="FZ715" s="33"/>
      <c r="GA715" s="33"/>
      <c r="GB715" s="33"/>
      <c r="GC715" s="33"/>
      <c r="GD715" s="33"/>
      <c r="GE715" s="33"/>
      <c r="GF715" s="33"/>
      <c r="GG715" s="7"/>
      <c r="GH715" s="7"/>
      <c r="GI715" s="7"/>
      <c r="GJ715" s="7"/>
      <c r="GK715" s="7"/>
      <c r="GL715" s="7"/>
      <c r="GM715" s="7"/>
      <c r="GN715" s="7"/>
      <c r="GO715" s="7"/>
      <c r="GP715" s="7"/>
      <c r="GQ715" s="7"/>
      <c r="GR715" s="7"/>
      <c r="GS715" s="7"/>
      <c r="GT715" s="7"/>
      <c r="GU715" s="7"/>
      <c r="GV715" s="7"/>
      <c r="GW715" s="7"/>
      <c r="GX715" s="7"/>
      <c r="GY715" s="7"/>
    </row>
    <row r="716" spans="1:207" ht="13.8">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c r="DA716" s="7"/>
      <c r="DB716" s="7"/>
      <c r="DC716" s="7"/>
      <c r="DD716" s="7"/>
      <c r="DE716" s="7"/>
      <c r="DF716" s="7"/>
      <c r="DG716" s="7"/>
      <c r="DH716" s="7"/>
      <c r="DI716" s="7"/>
      <c r="DJ716" s="7"/>
      <c r="DK716" s="7"/>
      <c r="DL716" s="7"/>
      <c r="DM716" s="7"/>
      <c r="DN716" s="7"/>
      <c r="DO716" s="7"/>
      <c r="DP716" s="7"/>
      <c r="DQ716" s="7"/>
      <c r="DR716" s="7"/>
      <c r="DS716" s="7"/>
      <c r="DT716" s="7"/>
      <c r="DU716" s="7"/>
      <c r="DV716" s="7"/>
      <c r="DW716" s="7"/>
      <c r="DX716" s="7"/>
      <c r="DY716" s="7"/>
      <c r="DZ716" s="7"/>
      <c r="EA716" s="7"/>
      <c r="EB716" s="7"/>
      <c r="EC716" s="7"/>
      <c r="ED716" s="7"/>
      <c r="EE716" s="7"/>
      <c r="EF716" s="7"/>
      <c r="EG716" s="7"/>
      <c r="EH716" s="7"/>
      <c r="EI716" s="7"/>
      <c r="EJ716" s="7"/>
      <c r="EK716" s="7"/>
      <c r="EL716" s="7"/>
      <c r="EM716" s="7"/>
      <c r="EN716" s="7"/>
      <c r="EO716" s="7"/>
      <c r="EP716" s="7"/>
      <c r="EQ716" s="7"/>
      <c r="ER716" s="7"/>
      <c r="ES716" s="7"/>
      <c r="ET716" s="7"/>
      <c r="EU716" s="7"/>
      <c r="EV716" s="7"/>
      <c r="EW716" s="7"/>
      <c r="EX716" s="7"/>
      <c r="EY716" s="7"/>
      <c r="EZ716" s="7"/>
      <c r="FA716" s="7"/>
      <c r="FB716" s="7"/>
      <c r="FC716" s="7"/>
      <c r="FD716" s="7"/>
      <c r="FE716" s="7"/>
      <c r="FF716" s="7"/>
      <c r="FG716" s="7"/>
      <c r="FH716" s="7"/>
      <c r="FI716" s="7"/>
      <c r="FJ716" s="7"/>
      <c r="FK716" s="7"/>
      <c r="FL716" s="34"/>
      <c r="FM716" s="33"/>
      <c r="FN716" s="34"/>
      <c r="FO716" s="33"/>
      <c r="FP716" s="33"/>
      <c r="FQ716" s="33"/>
      <c r="FR716" s="33"/>
      <c r="FS716" s="33"/>
      <c r="FT716" s="33"/>
      <c r="FU716" s="33"/>
      <c r="FV716" s="33"/>
      <c r="FW716" s="33"/>
      <c r="FX716" s="33"/>
      <c r="FY716" s="33"/>
      <c r="FZ716" s="33"/>
      <c r="GA716" s="33"/>
      <c r="GB716" s="33"/>
      <c r="GC716" s="33"/>
      <c r="GD716" s="33"/>
      <c r="GE716" s="33"/>
      <c r="GF716" s="33"/>
      <c r="GG716" s="7"/>
      <c r="GH716" s="7"/>
      <c r="GI716" s="7"/>
      <c r="GJ716" s="7"/>
      <c r="GK716" s="7"/>
      <c r="GL716" s="7"/>
      <c r="GM716" s="7"/>
      <c r="GN716" s="7"/>
      <c r="GO716" s="7"/>
      <c r="GP716" s="7"/>
      <c r="GQ716" s="7"/>
      <c r="GR716" s="7"/>
      <c r="GS716" s="7"/>
      <c r="GT716" s="7"/>
      <c r="GU716" s="7"/>
      <c r="GV716" s="7"/>
      <c r="GW716" s="7"/>
      <c r="GX716" s="7"/>
      <c r="GY716" s="7"/>
    </row>
    <row r="717" spans="1:207" ht="13.8">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c r="DA717" s="7"/>
      <c r="DB717" s="7"/>
      <c r="DC717" s="7"/>
      <c r="DD717" s="7"/>
      <c r="DE717" s="7"/>
      <c r="DF717" s="7"/>
      <c r="DG717" s="7"/>
      <c r="DH717" s="7"/>
      <c r="DI717" s="7"/>
      <c r="DJ717" s="7"/>
      <c r="DK717" s="7"/>
      <c r="DL717" s="7"/>
      <c r="DM717" s="7"/>
      <c r="DN717" s="7"/>
      <c r="DO717" s="7"/>
      <c r="DP717" s="7"/>
      <c r="DQ717" s="7"/>
      <c r="DR717" s="7"/>
      <c r="DS717" s="7"/>
      <c r="DT717" s="7"/>
      <c r="DU717" s="7"/>
      <c r="DV717" s="7"/>
      <c r="DW717" s="7"/>
      <c r="DX717" s="7"/>
      <c r="DY717" s="7"/>
      <c r="DZ717" s="7"/>
      <c r="EA717" s="7"/>
      <c r="EB717" s="7"/>
      <c r="EC717" s="7"/>
      <c r="ED717" s="7"/>
      <c r="EE717" s="7"/>
      <c r="EF717" s="7"/>
      <c r="EG717" s="7"/>
      <c r="EH717" s="7"/>
      <c r="EI717" s="7"/>
      <c r="EJ717" s="7"/>
      <c r="EK717" s="7"/>
      <c r="EL717" s="7"/>
      <c r="EM717" s="7"/>
      <c r="EN717" s="7"/>
      <c r="EO717" s="7"/>
      <c r="EP717" s="7"/>
      <c r="EQ717" s="7"/>
      <c r="ER717" s="7"/>
      <c r="ES717" s="7"/>
      <c r="ET717" s="7"/>
      <c r="EU717" s="7"/>
      <c r="EV717" s="7"/>
      <c r="EW717" s="7"/>
      <c r="EX717" s="7"/>
      <c r="EY717" s="7"/>
      <c r="EZ717" s="7"/>
      <c r="FA717" s="7"/>
      <c r="FB717" s="7"/>
      <c r="FC717" s="7"/>
      <c r="FD717" s="7"/>
      <c r="FE717" s="7"/>
      <c r="FF717" s="7"/>
      <c r="FG717" s="7"/>
      <c r="FH717" s="7"/>
      <c r="FI717" s="7"/>
      <c r="FJ717" s="7"/>
      <c r="FK717" s="7"/>
      <c r="FL717" s="34"/>
      <c r="FM717" s="33"/>
      <c r="FN717" s="34"/>
      <c r="FO717" s="33"/>
      <c r="FP717" s="33"/>
      <c r="FQ717" s="33"/>
      <c r="FR717" s="33"/>
      <c r="FS717" s="33"/>
      <c r="FT717" s="33"/>
      <c r="FU717" s="33"/>
      <c r="FV717" s="33"/>
      <c r="FW717" s="33"/>
      <c r="FX717" s="33"/>
      <c r="FY717" s="33"/>
      <c r="FZ717" s="33"/>
      <c r="GA717" s="33"/>
      <c r="GB717" s="33"/>
      <c r="GC717" s="33"/>
      <c r="GD717" s="33"/>
      <c r="GE717" s="33"/>
      <c r="GF717" s="33"/>
      <c r="GG717" s="7"/>
      <c r="GH717" s="7"/>
      <c r="GI717" s="7"/>
      <c r="GJ717" s="7"/>
      <c r="GK717" s="7"/>
      <c r="GL717" s="7"/>
      <c r="GM717" s="7"/>
      <c r="GN717" s="7"/>
      <c r="GO717" s="7"/>
      <c r="GP717" s="7"/>
      <c r="GQ717" s="7"/>
      <c r="GR717" s="7"/>
      <c r="GS717" s="7"/>
      <c r="GT717" s="7"/>
      <c r="GU717" s="7"/>
      <c r="GV717" s="7"/>
      <c r="GW717" s="7"/>
      <c r="GX717" s="7"/>
      <c r="GY717" s="7"/>
    </row>
    <row r="718" spans="1:207" ht="13.8">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c r="DA718" s="7"/>
      <c r="DB718" s="7"/>
      <c r="DC718" s="7"/>
      <c r="DD718" s="7"/>
      <c r="DE718" s="7"/>
      <c r="DF718" s="7"/>
      <c r="DG718" s="7"/>
      <c r="DH718" s="7"/>
      <c r="DI718" s="7"/>
      <c r="DJ718" s="7"/>
      <c r="DK718" s="7"/>
      <c r="DL718" s="7"/>
      <c r="DM718" s="7"/>
      <c r="DN718" s="7"/>
      <c r="DO718" s="7"/>
      <c r="DP718" s="7"/>
      <c r="DQ718" s="7"/>
      <c r="DR718" s="7"/>
      <c r="DS718" s="7"/>
      <c r="DT718" s="7"/>
      <c r="DU718" s="7"/>
      <c r="DV718" s="7"/>
      <c r="DW718" s="7"/>
      <c r="DX718" s="7"/>
      <c r="DY718" s="7"/>
      <c r="DZ718" s="7"/>
      <c r="EA718" s="7"/>
      <c r="EB718" s="7"/>
      <c r="EC718" s="7"/>
      <c r="ED718" s="7"/>
      <c r="EE718" s="7"/>
      <c r="EF718" s="7"/>
      <c r="EG718" s="7"/>
      <c r="EH718" s="7"/>
      <c r="EI718" s="7"/>
      <c r="EJ718" s="7"/>
      <c r="EK718" s="7"/>
      <c r="EL718" s="7"/>
      <c r="EM718" s="7"/>
      <c r="EN718" s="7"/>
      <c r="EO718" s="7"/>
      <c r="EP718" s="7"/>
      <c r="EQ718" s="7"/>
      <c r="ER718" s="7"/>
      <c r="ES718" s="7"/>
      <c r="ET718" s="7"/>
      <c r="EU718" s="7"/>
      <c r="EV718" s="7"/>
      <c r="EW718" s="7"/>
      <c r="EX718" s="7"/>
      <c r="EY718" s="7"/>
      <c r="EZ718" s="7"/>
      <c r="FA718" s="7"/>
      <c r="FB718" s="7"/>
      <c r="FC718" s="7"/>
      <c r="FD718" s="7"/>
      <c r="FE718" s="7"/>
      <c r="FF718" s="7"/>
      <c r="FG718" s="7"/>
      <c r="FH718" s="7"/>
      <c r="FI718" s="7"/>
      <c r="FJ718" s="7"/>
      <c r="FK718" s="7"/>
      <c r="FL718" s="34"/>
      <c r="FM718" s="33"/>
      <c r="FN718" s="34"/>
      <c r="FO718" s="33"/>
      <c r="FP718" s="33"/>
      <c r="FQ718" s="33"/>
      <c r="FR718" s="33"/>
      <c r="FS718" s="33"/>
      <c r="FT718" s="33"/>
      <c r="FU718" s="33"/>
      <c r="FV718" s="33"/>
      <c r="FW718" s="33"/>
      <c r="FX718" s="33"/>
      <c r="FY718" s="33"/>
      <c r="FZ718" s="33"/>
      <c r="GA718" s="33"/>
      <c r="GB718" s="33"/>
      <c r="GC718" s="33"/>
      <c r="GD718" s="33"/>
      <c r="GE718" s="33"/>
      <c r="GF718" s="33"/>
      <c r="GG718" s="7"/>
      <c r="GH718" s="7"/>
      <c r="GI718" s="7"/>
      <c r="GJ718" s="7"/>
      <c r="GK718" s="7"/>
      <c r="GL718" s="7"/>
      <c r="GM718" s="7"/>
      <c r="GN718" s="7"/>
      <c r="GO718" s="7"/>
      <c r="GP718" s="7"/>
      <c r="GQ718" s="7"/>
      <c r="GR718" s="7"/>
      <c r="GS718" s="7"/>
      <c r="GT718" s="7"/>
      <c r="GU718" s="7"/>
      <c r="GV718" s="7"/>
      <c r="GW718" s="7"/>
      <c r="GX718" s="7"/>
      <c r="GY718" s="7"/>
    </row>
    <row r="719" spans="1:207" ht="13.8">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c r="DA719" s="7"/>
      <c r="DB719" s="7"/>
      <c r="DC719" s="7"/>
      <c r="DD719" s="7"/>
      <c r="DE719" s="7"/>
      <c r="DF719" s="7"/>
      <c r="DG719" s="7"/>
      <c r="DH719" s="7"/>
      <c r="DI719" s="7"/>
      <c r="DJ719" s="7"/>
      <c r="DK719" s="7"/>
      <c r="DL719" s="7"/>
      <c r="DM719" s="7"/>
      <c r="DN719" s="7"/>
      <c r="DO719" s="7"/>
      <c r="DP719" s="7"/>
      <c r="DQ719" s="7"/>
      <c r="DR719" s="7"/>
      <c r="DS719" s="7"/>
      <c r="DT719" s="7"/>
      <c r="DU719" s="7"/>
      <c r="DV719" s="7"/>
      <c r="DW719" s="7"/>
      <c r="DX719" s="7"/>
      <c r="DY719" s="7"/>
      <c r="DZ719" s="7"/>
      <c r="EA719" s="7"/>
      <c r="EB719" s="7"/>
      <c r="EC719" s="7"/>
      <c r="ED719" s="7"/>
      <c r="EE719" s="7"/>
      <c r="EF719" s="7"/>
      <c r="EG719" s="7"/>
      <c r="EH719" s="7"/>
      <c r="EI719" s="7"/>
      <c r="EJ719" s="7"/>
      <c r="EK719" s="7"/>
      <c r="EL719" s="7"/>
      <c r="EM719" s="7"/>
      <c r="EN719" s="7"/>
      <c r="EO719" s="7"/>
      <c r="EP719" s="7"/>
      <c r="EQ719" s="7"/>
      <c r="ER719" s="7"/>
      <c r="ES719" s="7"/>
      <c r="ET719" s="7"/>
      <c r="EU719" s="7"/>
      <c r="EV719" s="7"/>
      <c r="EW719" s="7"/>
      <c r="EX719" s="7"/>
      <c r="EY719" s="7"/>
      <c r="EZ719" s="7"/>
      <c r="FA719" s="7"/>
      <c r="FB719" s="7"/>
      <c r="FC719" s="7"/>
      <c r="FD719" s="7"/>
      <c r="FE719" s="7"/>
      <c r="FF719" s="7"/>
      <c r="FG719" s="7"/>
      <c r="FH719" s="7"/>
      <c r="FI719" s="7"/>
      <c r="FJ719" s="7"/>
      <c r="FK719" s="7"/>
      <c r="FL719" s="34"/>
      <c r="FM719" s="33"/>
      <c r="FN719" s="34"/>
      <c r="FO719" s="33"/>
      <c r="FP719" s="33"/>
      <c r="FQ719" s="33"/>
      <c r="FR719" s="33"/>
      <c r="FS719" s="33"/>
      <c r="FT719" s="33"/>
      <c r="FU719" s="33"/>
      <c r="FV719" s="33"/>
      <c r="FW719" s="33"/>
      <c r="FX719" s="33"/>
      <c r="FY719" s="33"/>
      <c r="FZ719" s="33"/>
      <c r="GA719" s="33"/>
      <c r="GB719" s="33"/>
      <c r="GC719" s="33"/>
      <c r="GD719" s="33"/>
      <c r="GE719" s="33"/>
      <c r="GF719" s="33"/>
      <c r="GG719" s="7"/>
      <c r="GH719" s="7"/>
      <c r="GI719" s="7"/>
      <c r="GJ719" s="7"/>
      <c r="GK719" s="7"/>
      <c r="GL719" s="7"/>
      <c r="GM719" s="7"/>
      <c r="GN719" s="7"/>
      <c r="GO719" s="7"/>
      <c r="GP719" s="7"/>
      <c r="GQ719" s="7"/>
      <c r="GR719" s="7"/>
      <c r="GS719" s="7"/>
      <c r="GT719" s="7"/>
      <c r="GU719" s="7"/>
      <c r="GV719" s="7"/>
      <c r="GW719" s="7"/>
      <c r="GX719" s="7"/>
      <c r="GY719" s="7"/>
    </row>
    <row r="720" spans="1:207" ht="13.8">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c r="CY720" s="7"/>
      <c r="CZ720" s="7"/>
      <c r="DA720" s="7"/>
      <c r="DB720" s="7"/>
      <c r="DC720" s="7"/>
      <c r="DD720" s="7"/>
      <c r="DE720" s="7"/>
      <c r="DF720" s="7"/>
      <c r="DG720" s="7"/>
      <c r="DH720" s="7"/>
      <c r="DI720" s="7"/>
      <c r="DJ720" s="7"/>
      <c r="DK720" s="7"/>
      <c r="DL720" s="7"/>
      <c r="DM720" s="7"/>
      <c r="DN720" s="7"/>
      <c r="DO720" s="7"/>
      <c r="DP720" s="7"/>
      <c r="DQ720" s="7"/>
      <c r="DR720" s="7"/>
      <c r="DS720" s="7"/>
      <c r="DT720" s="7"/>
      <c r="DU720" s="7"/>
      <c r="DV720" s="7"/>
      <c r="DW720" s="7"/>
      <c r="DX720" s="7"/>
      <c r="DY720" s="7"/>
      <c r="DZ720" s="7"/>
      <c r="EA720" s="7"/>
      <c r="EB720" s="7"/>
      <c r="EC720" s="7"/>
      <c r="ED720" s="7"/>
      <c r="EE720" s="7"/>
      <c r="EF720" s="7"/>
      <c r="EG720" s="7"/>
      <c r="EH720" s="7"/>
      <c r="EI720" s="7"/>
      <c r="EJ720" s="7"/>
      <c r="EK720" s="7"/>
      <c r="EL720" s="7"/>
      <c r="EM720" s="7"/>
      <c r="EN720" s="7"/>
      <c r="EO720" s="7"/>
      <c r="EP720" s="7"/>
      <c r="EQ720" s="7"/>
      <c r="ER720" s="7"/>
      <c r="ES720" s="7"/>
      <c r="ET720" s="7"/>
      <c r="EU720" s="7"/>
      <c r="EV720" s="7"/>
      <c r="EW720" s="7"/>
      <c r="EX720" s="7"/>
      <c r="EY720" s="7"/>
      <c r="EZ720" s="7"/>
      <c r="FA720" s="7"/>
      <c r="FB720" s="7"/>
      <c r="FC720" s="7"/>
      <c r="FD720" s="7"/>
      <c r="FE720" s="7"/>
      <c r="FF720" s="7"/>
      <c r="FG720" s="7"/>
      <c r="FH720" s="7"/>
      <c r="FI720" s="7"/>
      <c r="FJ720" s="7"/>
      <c r="FK720" s="7"/>
      <c r="FL720" s="34"/>
      <c r="FM720" s="33"/>
      <c r="FN720" s="34"/>
      <c r="FO720" s="33"/>
      <c r="FP720" s="33"/>
      <c r="FQ720" s="33"/>
      <c r="FR720" s="33"/>
      <c r="FS720" s="33"/>
      <c r="FT720" s="33"/>
      <c r="FU720" s="33"/>
      <c r="FV720" s="33"/>
      <c r="FW720" s="33"/>
      <c r="FX720" s="33"/>
      <c r="FY720" s="33"/>
      <c r="FZ720" s="33"/>
      <c r="GA720" s="33"/>
      <c r="GB720" s="33"/>
      <c r="GC720" s="33"/>
      <c r="GD720" s="33"/>
      <c r="GE720" s="33"/>
      <c r="GF720" s="33"/>
      <c r="GG720" s="7"/>
      <c r="GH720" s="7"/>
      <c r="GI720" s="7"/>
      <c r="GJ720" s="7"/>
      <c r="GK720" s="7"/>
      <c r="GL720" s="7"/>
      <c r="GM720" s="7"/>
      <c r="GN720" s="7"/>
      <c r="GO720" s="7"/>
      <c r="GP720" s="7"/>
      <c r="GQ720" s="7"/>
      <c r="GR720" s="7"/>
      <c r="GS720" s="7"/>
      <c r="GT720" s="7"/>
      <c r="GU720" s="7"/>
      <c r="GV720" s="7"/>
      <c r="GW720" s="7"/>
      <c r="GX720" s="7"/>
      <c r="GY720" s="7"/>
    </row>
    <row r="721" spans="1:207" ht="13.8">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c r="CY721" s="7"/>
      <c r="CZ721" s="7"/>
      <c r="DA721" s="7"/>
      <c r="DB721" s="7"/>
      <c r="DC721" s="7"/>
      <c r="DD721" s="7"/>
      <c r="DE721" s="7"/>
      <c r="DF721" s="7"/>
      <c r="DG721" s="7"/>
      <c r="DH721" s="7"/>
      <c r="DI721" s="7"/>
      <c r="DJ721" s="7"/>
      <c r="DK721" s="7"/>
      <c r="DL721" s="7"/>
      <c r="DM721" s="7"/>
      <c r="DN721" s="7"/>
      <c r="DO721" s="7"/>
      <c r="DP721" s="7"/>
      <c r="DQ721" s="7"/>
      <c r="DR721" s="7"/>
      <c r="DS721" s="7"/>
      <c r="DT721" s="7"/>
      <c r="DU721" s="7"/>
      <c r="DV721" s="7"/>
      <c r="DW721" s="7"/>
      <c r="DX721" s="7"/>
      <c r="DY721" s="7"/>
      <c r="DZ721" s="7"/>
      <c r="EA721" s="7"/>
      <c r="EB721" s="7"/>
      <c r="EC721" s="7"/>
      <c r="ED721" s="7"/>
      <c r="EE721" s="7"/>
      <c r="EF721" s="7"/>
      <c r="EG721" s="7"/>
      <c r="EH721" s="7"/>
      <c r="EI721" s="7"/>
      <c r="EJ721" s="7"/>
      <c r="EK721" s="7"/>
      <c r="EL721" s="7"/>
      <c r="EM721" s="7"/>
      <c r="EN721" s="7"/>
      <c r="EO721" s="7"/>
      <c r="EP721" s="7"/>
      <c r="EQ721" s="7"/>
      <c r="ER721" s="7"/>
      <c r="ES721" s="7"/>
      <c r="ET721" s="7"/>
      <c r="EU721" s="7"/>
      <c r="EV721" s="7"/>
      <c r="EW721" s="7"/>
      <c r="EX721" s="7"/>
      <c r="EY721" s="7"/>
      <c r="EZ721" s="7"/>
      <c r="FA721" s="7"/>
      <c r="FB721" s="7"/>
      <c r="FC721" s="7"/>
      <c r="FD721" s="7"/>
      <c r="FE721" s="7"/>
      <c r="FF721" s="7"/>
      <c r="FG721" s="7"/>
      <c r="FH721" s="7"/>
      <c r="FI721" s="7"/>
      <c r="FJ721" s="7"/>
      <c r="FK721" s="7"/>
      <c r="FL721" s="34"/>
      <c r="FM721" s="33"/>
      <c r="FN721" s="34"/>
      <c r="FO721" s="33"/>
      <c r="FP721" s="33"/>
      <c r="FQ721" s="33"/>
      <c r="FR721" s="33"/>
      <c r="FS721" s="33"/>
      <c r="FT721" s="33"/>
      <c r="FU721" s="33"/>
      <c r="FV721" s="33"/>
      <c r="FW721" s="33"/>
      <c r="FX721" s="33"/>
      <c r="FY721" s="33"/>
      <c r="FZ721" s="33"/>
      <c r="GA721" s="33"/>
      <c r="GB721" s="33"/>
      <c r="GC721" s="33"/>
      <c r="GD721" s="33"/>
      <c r="GE721" s="33"/>
      <c r="GF721" s="33"/>
      <c r="GG721" s="7"/>
      <c r="GH721" s="7"/>
      <c r="GI721" s="7"/>
      <c r="GJ721" s="7"/>
      <c r="GK721" s="7"/>
      <c r="GL721" s="7"/>
      <c r="GM721" s="7"/>
      <c r="GN721" s="7"/>
      <c r="GO721" s="7"/>
      <c r="GP721" s="7"/>
      <c r="GQ721" s="7"/>
      <c r="GR721" s="7"/>
      <c r="GS721" s="7"/>
      <c r="GT721" s="7"/>
      <c r="GU721" s="7"/>
      <c r="GV721" s="7"/>
      <c r="GW721" s="7"/>
      <c r="GX721" s="7"/>
      <c r="GY721" s="7"/>
    </row>
    <row r="722" spans="1:207" ht="13.8">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c r="CY722" s="7"/>
      <c r="CZ722" s="7"/>
      <c r="DA722" s="7"/>
      <c r="DB722" s="7"/>
      <c r="DC722" s="7"/>
      <c r="DD722" s="7"/>
      <c r="DE722" s="7"/>
      <c r="DF722" s="7"/>
      <c r="DG722" s="7"/>
      <c r="DH722" s="7"/>
      <c r="DI722" s="7"/>
      <c r="DJ722" s="7"/>
      <c r="DK722" s="7"/>
      <c r="DL722" s="7"/>
      <c r="DM722" s="7"/>
      <c r="DN722" s="7"/>
      <c r="DO722" s="7"/>
      <c r="DP722" s="7"/>
      <c r="DQ722" s="7"/>
      <c r="DR722" s="7"/>
      <c r="DS722" s="7"/>
      <c r="DT722" s="7"/>
      <c r="DU722" s="7"/>
      <c r="DV722" s="7"/>
      <c r="DW722" s="7"/>
      <c r="DX722" s="7"/>
      <c r="DY722" s="7"/>
      <c r="DZ722" s="7"/>
      <c r="EA722" s="7"/>
      <c r="EB722" s="7"/>
      <c r="EC722" s="7"/>
      <c r="ED722" s="7"/>
      <c r="EE722" s="7"/>
      <c r="EF722" s="7"/>
      <c r="EG722" s="7"/>
      <c r="EH722" s="7"/>
      <c r="EI722" s="7"/>
      <c r="EJ722" s="7"/>
      <c r="EK722" s="7"/>
      <c r="EL722" s="7"/>
      <c r="EM722" s="7"/>
      <c r="EN722" s="7"/>
      <c r="EO722" s="7"/>
      <c r="EP722" s="7"/>
      <c r="EQ722" s="7"/>
      <c r="ER722" s="7"/>
      <c r="ES722" s="7"/>
      <c r="ET722" s="7"/>
      <c r="EU722" s="7"/>
      <c r="EV722" s="7"/>
      <c r="EW722" s="7"/>
      <c r="EX722" s="7"/>
      <c r="EY722" s="7"/>
      <c r="EZ722" s="7"/>
      <c r="FA722" s="7"/>
      <c r="FB722" s="7"/>
      <c r="FC722" s="7"/>
      <c r="FD722" s="7"/>
      <c r="FE722" s="7"/>
      <c r="FF722" s="7"/>
      <c r="FG722" s="7"/>
      <c r="FH722" s="7"/>
      <c r="FI722" s="7"/>
      <c r="FJ722" s="7"/>
      <c r="FK722" s="7"/>
      <c r="FL722" s="34"/>
      <c r="FM722" s="33"/>
      <c r="FN722" s="34"/>
      <c r="FO722" s="33"/>
      <c r="FP722" s="33"/>
      <c r="FQ722" s="33"/>
      <c r="FR722" s="33"/>
      <c r="FS722" s="33"/>
      <c r="FT722" s="33"/>
      <c r="FU722" s="33"/>
      <c r="FV722" s="33"/>
      <c r="FW722" s="33"/>
      <c r="FX722" s="33"/>
      <c r="FY722" s="33"/>
      <c r="FZ722" s="33"/>
      <c r="GA722" s="33"/>
      <c r="GB722" s="33"/>
      <c r="GC722" s="33"/>
      <c r="GD722" s="33"/>
      <c r="GE722" s="33"/>
      <c r="GF722" s="33"/>
      <c r="GG722" s="7"/>
      <c r="GH722" s="7"/>
      <c r="GI722" s="7"/>
      <c r="GJ722" s="7"/>
      <c r="GK722" s="7"/>
      <c r="GL722" s="7"/>
      <c r="GM722" s="7"/>
      <c r="GN722" s="7"/>
      <c r="GO722" s="7"/>
      <c r="GP722" s="7"/>
      <c r="GQ722" s="7"/>
      <c r="GR722" s="7"/>
      <c r="GS722" s="7"/>
      <c r="GT722" s="7"/>
      <c r="GU722" s="7"/>
      <c r="GV722" s="7"/>
      <c r="GW722" s="7"/>
      <c r="GX722" s="7"/>
      <c r="GY722" s="7"/>
    </row>
    <row r="723" spans="1:207" ht="13.8">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c r="CY723" s="7"/>
      <c r="CZ723" s="7"/>
      <c r="DA723" s="7"/>
      <c r="DB723" s="7"/>
      <c r="DC723" s="7"/>
      <c r="DD723" s="7"/>
      <c r="DE723" s="7"/>
      <c r="DF723" s="7"/>
      <c r="DG723" s="7"/>
      <c r="DH723" s="7"/>
      <c r="DI723" s="7"/>
      <c r="DJ723" s="7"/>
      <c r="DK723" s="7"/>
      <c r="DL723" s="7"/>
      <c r="DM723" s="7"/>
      <c r="DN723" s="7"/>
      <c r="DO723" s="7"/>
      <c r="DP723" s="7"/>
      <c r="DQ723" s="7"/>
      <c r="DR723" s="7"/>
      <c r="DS723" s="7"/>
      <c r="DT723" s="7"/>
      <c r="DU723" s="7"/>
      <c r="DV723" s="7"/>
      <c r="DW723" s="7"/>
      <c r="DX723" s="7"/>
      <c r="DY723" s="7"/>
      <c r="DZ723" s="7"/>
      <c r="EA723" s="7"/>
      <c r="EB723" s="7"/>
      <c r="EC723" s="7"/>
      <c r="ED723" s="7"/>
      <c r="EE723" s="7"/>
      <c r="EF723" s="7"/>
      <c r="EG723" s="7"/>
      <c r="EH723" s="7"/>
      <c r="EI723" s="7"/>
      <c r="EJ723" s="7"/>
      <c r="EK723" s="7"/>
      <c r="EL723" s="7"/>
      <c r="EM723" s="7"/>
      <c r="EN723" s="7"/>
      <c r="EO723" s="7"/>
      <c r="EP723" s="7"/>
      <c r="EQ723" s="7"/>
      <c r="ER723" s="7"/>
      <c r="ES723" s="7"/>
      <c r="ET723" s="7"/>
      <c r="EU723" s="7"/>
      <c r="EV723" s="7"/>
      <c r="EW723" s="7"/>
      <c r="EX723" s="7"/>
      <c r="EY723" s="7"/>
      <c r="EZ723" s="7"/>
      <c r="FA723" s="7"/>
      <c r="FB723" s="7"/>
      <c r="FC723" s="7"/>
      <c r="FD723" s="7"/>
      <c r="FE723" s="7"/>
      <c r="FF723" s="7"/>
      <c r="FG723" s="7"/>
      <c r="FH723" s="7"/>
      <c r="FI723" s="7"/>
      <c r="FJ723" s="7"/>
      <c r="FK723" s="7"/>
      <c r="FL723" s="34"/>
      <c r="FM723" s="33"/>
      <c r="FN723" s="34"/>
      <c r="FO723" s="33"/>
      <c r="FP723" s="33"/>
      <c r="FQ723" s="33"/>
      <c r="FR723" s="33"/>
      <c r="FS723" s="33"/>
      <c r="FT723" s="33"/>
      <c r="FU723" s="33"/>
      <c r="FV723" s="33"/>
      <c r="FW723" s="33"/>
      <c r="FX723" s="33"/>
      <c r="FY723" s="33"/>
      <c r="FZ723" s="33"/>
      <c r="GA723" s="33"/>
      <c r="GB723" s="33"/>
      <c r="GC723" s="33"/>
      <c r="GD723" s="33"/>
      <c r="GE723" s="33"/>
      <c r="GF723" s="33"/>
      <c r="GG723" s="7"/>
      <c r="GH723" s="7"/>
      <c r="GI723" s="7"/>
      <c r="GJ723" s="7"/>
      <c r="GK723" s="7"/>
      <c r="GL723" s="7"/>
      <c r="GM723" s="7"/>
      <c r="GN723" s="7"/>
      <c r="GO723" s="7"/>
      <c r="GP723" s="7"/>
      <c r="GQ723" s="7"/>
      <c r="GR723" s="7"/>
      <c r="GS723" s="7"/>
      <c r="GT723" s="7"/>
      <c r="GU723" s="7"/>
      <c r="GV723" s="7"/>
      <c r="GW723" s="7"/>
      <c r="GX723" s="7"/>
      <c r="GY723" s="7"/>
    </row>
    <row r="724" spans="1:207" ht="13.8">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7"/>
      <c r="CW724" s="7"/>
      <c r="CX724" s="7"/>
      <c r="CY724" s="7"/>
      <c r="CZ724" s="7"/>
      <c r="DA724" s="7"/>
      <c r="DB724" s="7"/>
      <c r="DC724" s="7"/>
      <c r="DD724" s="7"/>
      <c r="DE724" s="7"/>
      <c r="DF724" s="7"/>
      <c r="DG724" s="7"/>
      <c r="DH724" s="7"/>
      <c r="DI724" s="7"/>
      <c r="DJ724" s="7"/>
      <c r="DK724" s="7"/>
      <c r="DL724" s="7"/>
      <c r="DM724" s="7"/>
      <c r="DN724" s="7"/>
      <c r="DO724" s="7"/>
      <c r="DP724" s="7"/>
      <c r="DQ724" s="7"/>
      <c r="DR724" s="7"/>
      <c r="DS724" s="7"/>
      <c r="DT724" s="7"/>
      <c r="DU724" s="7"/>
      <c r="DV724" s="7"/>
      <c r="DW724" s="7"/>
      <c r="DX724" s="7"/>
      <c r="DY724" s="7"/>
      <c r="DZ724" s="7"/>
      <c r="EA724" s="7"/>
      <c r="EB724" s="7"/>
      <c r="EC724" s="7"/>
      <c r="ED724" s="7"/>
      <c r="EE724" s="7"/>
      <c r="EF724" s="7"/>
      <c r="EG724" s="7"/>
      <c r="EH724" s="7"/>
      <c r="EI724" s="7"/>
      <c r="EJ724" s="7"/>
      <c r="EK724" s="7"/>
      <c r="EL724" s="7"/>
      <c r="EM724" s="7"/>
      <c r="EN724" s="7"/>
      <c r="EO724" s="7"/>
      <c r="EP724" s="7"/>
      <c r="EQ724" s="7"/>
      <c r="ER724" s="7"/>
      <c r="ES724" s="7"/>
      <c r="ET724" s="7"/>
      <c r="EU724" s="7"/>
      <c r="EV724" s="7"/>
      <c r="EW724" s="7"/>
      <c r="EX724" s="7"/>
      <c r="EY724" s="7"/>
      <c r="EZ724" s="7"/>
      <c r="FA724" s="7"/>
      <c r="FB724" s="7"/>
      <c r="FC724" s="7"/>
      <c r="FD724" s="7"/>
      <c r="FE724" s="7"/>
      <c r="FF724" s="7"/>
      <c r="FG724" s="7"/>
      <c r="FH724" s="7"/>
      <c r="FI724" s="7"/>
      <c r="FJ724" s="7"/>
      <c r="FK724" s="7"/>
      <c r="FL724" s="34"/>
      <c r="FM724" s="33"/>
      <c r="FN724" s="34"/>
      <c r="FO724" s="33"/>
      <c r="FP724" s="33"/>
      <c r="FQ724" s="33"/>
      <c r="FR724" s="33"/>
      <c r="FS724" s="33"/>
      <c r="FT724" s="33"/>
      <c r="FU724" s="33"/>
      <c r="FV724" s="33"/>
      <c r="FW724" s="33"/>
      <c r="FX724" s="33"/>
      <c r="FY724" s="33"/>
      <c r="FZ724" s="33"/>
      <c r="GA724" s="33"/>
      <c r="GB724" s="33"/>
      <c r="GC724" s="33"/>
      <c r="GD724" s="33"/>
      <c r="GE724" s="33"/>
      <c r="GF724" s="33"/>
      <c r="GG724" s="7"/>
      <c r="GH724" s="7"/>
      <c r="GI724" s="7"/>
      <c r="GJ724" s="7"/>
      <c r="GK724" s="7"/>
      <c r="GL724" s="7"/>
      <c r="GM724" s="7"/>
      <c r="GN724" s="7"/>
      <c r="GO724" s="7"/>
      <c r="GP724" s="7"/>
      <c r="GQ724" s="7"/>
      <c r="GR724" s="7"/>
      <c r="GS724" s="7"/>
      <c r="GT724" s="7"/>
      <c r="GU724" s="7"/>
      <c r="GV724" s="7"/>
      <c r="GW724" s="7"/>
      <c r="GX724" s="7"/>
      <c r="GY724" s="7"/>
    </row>
    <row r="725" spans="1:207" ht="13.8">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7"/>
      <c r="CW725" s="7"/>
      <c r="CX725" s="7"/>
      <c r="CY725" s="7"/>
      <c r="CZ725" s="7"/>
      <c r="DA725" s="7"/>
      <c r="DB725" s="7"/>
      <c r="DC725" s="7"/>
      <c r="DD725" s="7"/>
      <c r="DE725" s="7"/>
      <c r="DF725" s="7"/>
      <c r="DG725" s="7"/>
      <c r="DH725" s="7"/>
      <c r="DI725" s="7"/>
      <c r="DJ725" s="7"/>
      <c r="DK725" s="7"/>
      <c r="DL725" s="7"/>
      <c r="DM725" s="7"/>
      <c r="DN725" s="7"/>
      <c r="DO725" s="7"/>
      <c r="DP725" s="7"/>
      <c r="DQ725" s="7"/>
      <c r="DR725" s="7"/>
      <c r="DS725" s="7"/>
      <c r="DT725" s="7"/>
      <c r="DU725" s="7"/>
      <c r="DV725" s="7"/>
      <c r="DW725" s="7"/>
      <c r="DX725" s="7"/>
      <c r="DY725" s="7"/>
      <c r="DZ725" s="7"/>
      <c r="EA725" s="7"/>
      <c r="EB725" s="7"/>
      <c r="EC725" s="7"/>
      <c r="ED725" s="7"/>
      <c r="EE725" s="7"/>
      <c r="EF725" s="7"/>
      <c r="EG725" s="7"/>
      <c r="EH725" s="7"/>
      <c r="EI725" s="7"/>
      <c r="EJ725" s="7"/>
      <c r="EK725" s="7"/>
      <c r="EL725" s="7"/>
      <c r="EM725" s="7"/>
      <c r="EN725" s="7"/>
      <c r="EO725" s="7"/>
      <c r="EP725" s="7"/>
      <c r="EQ725" s="7"/>
      <c r="ER725" s="7"/>
      <c r="ES725" s="7"/>
      <c r="ET725" s="7"/>
      <c r="EU725" s="7"/>
      <c r="EV725" s="7"/>
      <c r="EW725" s="7"/>
      <c r="EX725" s="7"/>
      <c r="EY725" s="7"/>
      <c r="EZ725" s="7"/>
      <c r="FA725" s="7"/>
      <c r="FB725" s="7"/>
      <c r="FC725" s="7"/>
      <c r="FD725" s="7"/>
      <c r="FE725" s="7"/>
      <c r="FF725" s="7"/>
      <c r="FG725" s="7"/>
      <c r="FH725" s="7"/>
      <c r="FI725" s="7"/>
      <c r="FJ725" s="7"/>
      <c r="FK725" s="7"/>
      <c r="FL725" s="34"/>
      <c r="FM725" s="33"/>
      <c r="FN725" s="34"/>
      <c r="FO725" s="33"/>
      <c r="FP725" s="33"/>
      <c r="FQ725" s="33"/>
      <c r="FR725" s="33"/>
      <c r="FS725" s="33"/>
      <c r="FT725" s="33"/>
      <c r="FU725" s="33"/>
      <c r="FV725" s="33"/>
      <c r="FW725" s="33"/>
      <c r="FX725" s="33"/>
      <c r="FY725" s="33"/>
      <c r="FZ725" s="33"/>
      <c r="GA725" s="33"/>
      <c r="GB725" s="33"/>
      <c r="GC725" s="33"/>
      <c r="GD725" s="33"/>
      <c r="GE725" s="33"/>
      <c r="GF725" s="33"/>
      <c r="GG725" s="7"/>
      <c r="GH725" s="7"/>
      <c r="GI725" s="7"/>
      <c r="GJ725" s="7"/>
      <c r="GK725" s="7"/>
      <c r="GL725" s="7"/>
      <c r="GM725" s="7"/>
      <c r="GN725" s="7"/>
      <c r="GO725" s="7"/>
      <c r="GP725" s="7"/>
      <c r="GQ725" s="7"/>
      <c r="GR725" s="7"/>
      <c r="GS725" s="7"/>
      <c r="GT725" s="7"/>
      <c r="GU725" s="7"/>
      <c r="GV725" s="7"/>
      <c r="GW725" s="7"/>
      <c r="GX725" s="7"/>
      <c r="GY725" s="7"/>
    </row>
    <row r="726" spans="1:207" ht="13.8">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7"/>
      <c r="CW726" s="7"/>
      <c r="CX726" s="7"/>
      <c r="CY726" s="7"/>
      <c r="CZ726" s="7"/>
      <c r="DA726" s="7"/>
      <c r="DB726" s="7"/>
      <c r="DC726" s="7"/>
      <c r="DD726" s="7"/>
      <c r="DE726" s="7"/>
      <c r="DF726" s="7"/>
      <c r="DG726" s="7"/>
      <c r="DH726" s="7"/>
      <c r="DI726" s="7"/>
      <c r="DJ726" s="7"/>
      <c r="DK726" s="7"/>
      <c r="DL726" s="7"/>
      <c r="DM726" s="7"/>
      <c r="DN726" s="7"/>
      <c r="DO726" s="7"/>
      <c r="DP726" s="7"/>
      <c r="DQ726" s="7"/>
      <c r="DR726" s="7"/>
      <c r="DS726" s="7"/>
      <c r="DT726" s="7"/>
      <c r="DU726" s="7"/>
      <c r="DV726" s="7"/>
      <c r="DW726" s="7"/>
      <c r="DX726" s="7"/>
      <c r="DY726" s="7"/>
      <c r="DZ726" s="7"/>
      <c r="EA726" s="7"/>
      <c r="EB726" s="7"/>
      <c r="EC726" s="7"/>
      <c r="ED726" s="7"/>
      <c r="EE726" s="7"/>
      <c r="EF726" s="7"/>
      <c r="EG726" s="7"/>
      <c r="EH726" s="7"/>
      <c r="EI726" s="7"/>
      <c r="EJ726" s="7"/>
      <c r="EK726" s="7"/>
      <c r="EL726" s="7"/>
      <c r="EM726" s="7"/>
      <c r="EN726" s="7"/>
      <c r="EO726" s="7"/>
      <c r="EP726" s="7"/>
      <c r="EQ726" s="7"/>
      <c r="ER726" s="7"/>
      <c r="ES726" s="7"/>
      <c r="ET726" s="7"/>
      <c r="EU726" s="7"/>
      <c r="EV726" s="7"/>
      <c r="EW726" s="7"/>
      <c r="EX726" s="7"/>
      <c r="EY726" s="7"/>
      <c r="EZ726" s="7"/>
      <c r="FA726" s="7"/>
      <c r="FB726" s="7"/>
      <c r="FC726" s="7"/>
      <c r="FD726" s="7"/>
      <c r="FE726" s="7"/>
      <c r="FF726" s="7"/>
      <c r="FG726" s="7"/>
      <c r="FH726" s="7"/>
      <c r="FI726" s="7"/>
      <c r="FJ726" s="7"/>
      <c r="FK726" s="7"/>
      <c r="FL726" s="34"/>
      <c r="FM726" s="33"/>
      <c r="FN726" s="34"/>
      <c r="FO726" s="33"/>
      <c r="FP726" s="33"/>
      <c r="FQ726" s="33"/>
      <c r="FR726" s="33"/>
      <c r="FS726" s="33"/>
      <c r="FT726" s="33"/>
      <c r="FU726" s="33"/>
      <c r="FV726" s="33"/>
      <c r="FW726" s="33"/>
      <c r="FX726" s="33"/>
      <c r="FY726" s="33"/>
      <c r="FZ726" s="33"/>
      <c r="GA726" s="33"/>
      <c r="GB726" s="33"/>
      <c r="GC726" s="33"/>
      <c r="GD726" s="33"/>
      <c r="GE726" s="33"/>
      <c r="GF726" s="33"/>
      <c r="GG726" s="7"/>
      <c r="GH726" s="7"/>
      <c r="GI726" s="7"/>
      <c r="GJ726" s="7"/>
      <c r="GK726" s="7"/>
      <c r="GL726" s="7"/>
      <c r="GM726" s="7"/>
      <c r="GN726" s="7"/>
      <c r="GO726" s="7"/>
      <c r="GP726" s="7"/>
      <c r="GQ726" s="7"/>
      <c r="GR726" s="7"/>
      <c r="GS726" s="7"/>
      <c r="GT726" s="7"/>
      <c r="GU726" s="7"/>
      <c r="GV726" s="7"/>
      <c r="GW726" s="7"/>
      <c r="GX726" s="7"/>
      <c r="GY726" s="7"/>
    </row>
    <row r="727" spans="1:207" ht="13.8">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7"/>
      <c r="CW727" s="7"/>
      <c r="CX727" s="7"/>
      <c r="CY727" s="7"/>
      <c r="CZ727" s="7"/>
      <c r="DA727" s="7"/>
      <c r="DB727" s="7"/>
      <c r="DC727" s="7"/>
      <c r="DD727" s="7"/>
      <c r="DE727" s="7"/>
      <c r="DF727" s="7"/>
      <c r="DG727" s="7"/>
      <c r="DH727" s="7"/>
      <c r="DI727" s="7"/>
      <c r="DJ727" s="7"/>
      <c r="DK727" s="7"/>
      <c r="DL727" s="7"/>
      <c r="DM727" s="7"/>
      <c r="DN727" s="7"/>
      <c r="DO727" s="7"/>
      <c r="DP727" s="7"/>
      <c r="DQ727" s="7"/>
      <c r="DR727" s="7"/>
      <c r="DS727" s="7"/>
      <c r="DT727" s="7"/>
      <c r="DU727" s="7"/>
      <c r="DV727" s="7"/>
      <c r="DW727" s="7"/>
      <c r="DX727" s="7"/>
      <c r="DY727" s="7"/>
      <c r="DZ727" s="7"/>
      <c r="EA727" s="7"/>
      <c r="EB727" s="7"/>
      <c r="EC727" s="7"/>
      <c r="ED727" s="7"/>
      <c r="EE727" s="7"/>
      <c r="EF727" s="7"/>
      <c r="EG727" s="7"/>
      <c r="EH727" s="7"/>
      <c r="EI727" s="7"/>
      <c r="EJ727" s="7"/>
      <c r="EK727" s="7"/>
      <c r="EL727" s="7"/>
      <c r="EM727" s="7"/>
      <c r="EN727" s="7"/>
      <c r="EO727" s="7"/>
      <c r="EP727" s="7"/>
      <c r="EQ727" s="7"/>
      <c r="ER727" s="7"/>
      <c r="ES727" s="7"/>
      <c r="ET727" s="7"/>
      <c r="EU727" s="7"/>
      <c r="EV727" s="7"/>
      <c r="EW727" s="7"/>
      <c r="EX727" s="7"/>
      <c r="EY727" s="7"/>
      <c r="EZ727" s="7"/>
      <c r="FA727" s="7"/>
      <c r="FB727" s="7"/>
      <c r="FC727" s="7"/>
      <c r="FD727" s="7"/>
      <c r="FE727" s="7"/>
      <c r="FF727" s="7"/>
      <c r="FG727" s="7"/>
      <c r="FH727" s="7"/>
      <c r="FI727" s="7"/>
      <c r="FJ727" s="7"/>
      <c r="FK727" s="7"/>
      <c r="FL727" s="34"/>
      <c r="FM727" s="33"/>
      <c r="FN727" s="34"/>
      <c r="FO727" s="33"/>
      <c r="FP727" s="33"/>
      <c r="FQ727" s="33"/>
      <c r="FR727" s="33"/>
      <c r="FS727" s="33"/>
      <c r="FT727" s="33"/>
      <c r="FU727" s="33"/>
      <c r="FV727" s="33"/>
      <c r="FW727" s="33"/>
      <c r="FX727" s="33"/>
      <c r="FY727" s="33"/>
      <c r="FZ727" s="33"/>
      <c r="GA727" s="33"/>
      <c r="GB727" s="33"/>
      <c r="GC727" s="33"/>
      <c r="GD727" s="33"/>
      <c r="GE727" s="33"/>
      <c r="GF727" s="33"/>
      <c r="GG727" s="7"/>
      <c r="GH727" s="7"/>
      <c r="GI727" s="7"/>
      <c r="GJ727" s="7"/>
      <c r="GK727" s="7"/>
      <c r="GL727" s="7"/>
      <c r="GM727" s="7"/>
      <c r="GN727" s="7"/>
      <c r="GO727" s="7"/>
      <c r="GP727" s="7"/>
      <c r="GQ727" s="7"/>
      <c r="GR727" s="7"/>
      <c r="GS727" s="7"/>
      <c r="GT727" s="7"/>
      <c r="GU727" s="7"/>
      <c r="GV727" s="7"/>
      <c r="GW727" s="7"/>
      <c r="GX727" s="7"/>
      <c r="GY727" s="7"/>
    </row>
    <row r="728" spans="1:207" ht="13.8">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7"/>
      <c r="CW728" s="7"/>
      <c r="CX728" s="7"/>
      <c r="CY728" s="7"/>
      <c r="CZ728" s="7"/>
      <c r="DA728" s="7"/>
      <c r="DB728" s="7"/>
      <c r="DC728" s="7"/>
      <c r="DD728" s="7"/>
      <c r="DE728" s="7"/>
      <c r="DF728" s="7"/>
      <c r="DG728" s="7"/>
      <c r="DH728" s="7"/>
      <c r="DI728" s="7"/>
      <c r="DJ728" s="7"/>
      <c r="DK728" s="7"/>
      <c r="DL728" s="7"/>
      <c r="DM728" s="7"/>
      <c r="DN728" s="7"/>
      <c r="DO728" s="7"/>
      <c r="DP728" s="7"/>
      <c r="DQ728" s="7"/>
      <c r="DR728" s="7"/>
      <c r="DS728" s="7"/>
      <c r="DT728" s="7"/>
      <c r="DU728" s="7"/>
      <c r="DV728" s="7"/>
      <c r="DW728" s="7"/>
      <c r="DX728" s="7"/>
      <c r="DY728" s="7"/>
      <c r="DZ728" s="7"/>
      <c r="EA728" s="7"/>
      <c r="EB728" s="7"/>
      <c r="EC728" s="7"/>
      <c r="ED728" s="7"/>
      <c r="EE728" s="7"/>
      <c r="EF728" s="7"/>
      <c r="EG728" s="7"/>
      <c r="EH728" s="7"/>
      <c r="EI728" s="7"/>
      <c r="EJ728" s="7"/>
      <c r="EK728" s="7"/>
      <c r="EL728" s="7"/>
      <c r="EM728" s="7"/>
      <c r="EN728" s="7"/>
      <c r="EO728" s="7"/>
      <c r="EP728" s="7"/>
      <c r="EQ728" s="7"/>
      <c r="ER728" s="7"/>
      <c r="ES728" s="7"/>
      <c r="ET728" s="7"/>
      <c r="EU728" s="7"/>
      <c r="EV728" s="7"/>
      <c r="EW728" s="7"/>
      <c r="EX728" s="7"/>
      <c r="EY728" s="7"/>
      <c r="EZ728" s="7"/>
      <c r="FA728" s="7"/>
      <c r="FB728" s="7"/>
      <c r="FC728" s="7"/>
      <c r="FD728" s="7"/>
      <c r="FE728" s="7"/>
      <c r="FF728" s="7"/>
      <c r="FG728" s="7"/>
      <c r="FH728" s="7"/>
      <c r="FI728" s="7"/>
      <c r="FJ728" s="7"/>
      <c r="FK728" s="7"/>
      <c r="FL728" s="34"/>
      <c r="FM728" s="33"/>
      <c r="FN728" s="34"/>
      <c r="FO728" s="33"/>
      <c r="FP728" s="33"/>
      <c r="FQ728" s="33"/>
      <c r="FR728" s="33"/>
      <c r="FS728" s="33"/>
      <c r="FT728" s="33"/>
      <c r="FU728" s="33"/>
      <c r="FV728" s="33"/>
      <c r="FW728" s="33"/>
      <c r="FX728" s="33"/>
      <c r="FY728" s="33"/>
      <c r="FZ728" s="33"/>
      <c r="GA728" s="33"/>
      <c r="GB728" s="33"/>
      <c r="GC728" s="33"/>
      <c r="GD728" s="33"/>
      <c r="GE728" s="33"/>
      <c r="GF728" s="33"/>
      <c r="GG728" s="7"/>
      <c r="GH728" s="7"/>
      <c r="GI728" s="7"/>
      <c r="GJ728" s="7"/>
      <c r="GK728" s="7"/>
      <c r="GL728" s="7"/>
      <c r="GM728" s="7"/>
      <c r="GN728" s="7"/>
      <c r="GO728" s="7"/>
      <c r="GP728" s="7"/>
      <c r="GQ728" s="7"/>
      <c r="GR728" s="7"/>
      <c r="GS728" s="7"/>
      <c r="GT728" s="7"/>
      <c r="GU728" s="7"/>
      <c r="GV728" s="7"/>
      <c r="GW728" s="7"/>
      <c r="GX728" s="7"/>
      <c r="GY728" s="7"/>
    </row>
    <row r="729" spans="1:207" ht="13.8">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7"/>
      <c r="CW729" s="7"/>
      <c r="CX729" s="7"/>
      <c r="CY729" s="7"/>
      <c r="CZ729" s="7"/>
      <c r="DA729" s="7"/>
      <c r="DB729" s="7"/>
      <c r="DC729" s="7"/>
      <c r="DD729" s="7"/>
      <c r="DE729" s="7"/>
      <c r="DF729" s="7"/>
      <c r="DG729" s="7"/>
      <c r="DH729" s="7"/>
      <c r="DI729" s="7"/>
      <c r="DJ729" s="7"/>
      <c r="DK729" s="7"/>
      <c r="DL729" s="7"/>
      <c r="DM729" s="7"/>
      <c r="DN729" s="7"/>
      <c r="DO729" s="7"/>
      <c r="DP729" s="7"/>
      <c r="DQ729" s="7"/>
      <c r="DR729" s="7"/>
      <c r="DS729" s="7"/>
      <c r="DT729" s="7"/>
      <c r="DU729" s="7"/>
      <c r="DV729" s="7"/>
      <c r="DW729" s="7"/>
      <c r="DX729" s="7"/>
      <c r="DY729" s="7"/>
      <c r="DZ729" s="7"/>
      <c r="EA729" s="7"/>
      <c r="EB729" s="7"/>
      <c r="EC729" s="7"/>
      <c r="ED729" s="7"/>
      <c r="EE729" s="7"/>
      <c r="EF729" s="7"/>
      <c r="EG729" s="7"/>
      <c r="EH729" s="7"/>
      <c r="EI729" s="7"/>
      <c r="EJ729" s="7"/>
      <c r="EK729" s="7"/>
      <c r="EL729" s="7"/>
      <c r="EM729" s="7"/>
      <c r="EN729" s="7"/>
      <c r="EO729" s="7"/>
      <c r="EP729" s="7"/>
      <c r="EQ729" s="7"/>
      <c r="ER729" s="7"/>
      <c r="ES729" s="7"/>
      <c r="ET729" s="7"/>
      <c r="EU729" s="7"/>
      <c r="EV729" s="7"/>
      <c r="EW729" s="7"/>
      <c r="EX729" s="7"/>
      <c r="EY729" s="7"/>
      <c r="EZ729" s="7"/>
      <c r="FA729" s="7"/>
      <c r="FB729" s="7"/>
      <c r="FC729" s="7"/>
      <c r="FD729" s="7"/>
      <c r="FE729" s="7"/>
      <c r="FF729" s="7"/>
      <c r="FG729" s="7"/>
      <c r="FH729" s="7"/>
      <c r="FI729" s="7"/>
      <c r="FJ729" s="7"/>
      <c r="FK729" s="7"/>
      <c r="FL729" s="34"/>
      <c r="FM729" s="33"/>
      <c r="FN729" s="34"/>
      <c r="FO729" s="33"/>
      <c r="FP729" s="33"/>
      <c r="FQ729" s="33"/>
      <c r="FR729" s="33"/>
      <c r="FS729" s="33"/>
      <c r="FT729" s="33"/>
      <c r="FU729" s="33"/>
      <c r="FV729" s="33"/>
      <c r="FW729" s="33"/>
      <c r="FX729" s="33"/>
      <c r="FY729" s="33"/>
      <c r="FZ729" s="33"/>
      <c r="GA729" s="33"/>
      <c r="GB729" s="33"/>
      <c r="GC729" s="33"/>
      <c r="GD729" s="33"/>
      <c r="GE729" s="33"/>
      <c r="GF729" s="33"/>
      <c r="GG729" s="7"/>
      <c r="GH729" s="7"/>
      <c r="GI729" s="7"/>
      <c r="GJ729" s="7"/>
      <c r="GK729" s="7"/>
      <c r="GL729" s="7"/>
      <c r="GM729" s="7"/>
      <c r="GN729" s="7"/>
      <c r="GO729" s="7"/>
      <c r="GP729" s="7"/>
      <c r="GQ729" s="7"/>
      <c r="GR729" s="7"/>
      <c r="GS729" s="7"/>
      <c r="GT729" s="7"/>
      <c r="GU729" s="7"/>
      <c r="GV729" s="7"/>
      <c r="GW729" s="7"/>
      <c r="GX729" s="7"/>
      <c r="GY729" s="7"/>
    </row>
    <row r="730" spans="1:207" ht="13.8">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7"/>
      <c r="CW730" s="7"/>
      <c r="CX730" s="7"/>
      <c r="CY730" s="7"/>
      <c r="CZ730" s="7"/>
      <c r="DA730" s="7"/>
      <c r="DB730" s="7"/>
      <c r="DC730" s="7"/>
      <c r="DD730" s="7"/>
      <c r="DE730" s="7"/>
      <c r="DF730" s="7"/>
      <c r="DG730" s="7"/>
      <c r="DH730" s="7"/>
      <c r="DI730" s="7"/>
      <c r="DJ730" s="7"/>
      <c r="DK730" s="7"/>
      <c r="DL730" s="7"/>
      <c r="DM730" s="7"/>
      <c r="DN730" s="7"/>
      <c r="DO730" s="7"/>
      <c r="DP730" s="7"/>
      <c r="DQ730" s="7"/>
      <c r="DR730" s="7"/>
      <c r="DS730" s="7"/>
      <c r="DT730" s="7"/>
      <c r="DU730" s="7"/>
      <c r="DV730" s="7"/>
      <c r="DW730" s="7"/>
      <c r="DX730" s="7"/>
      <c r="DY730" s="7"/>
      <c r="DZ730" s="7"/>
      <c r="EA730" s="7"/>
      <c r="EB730" s="7"/>
      <c r="EC730" s="7"/>
      <c r="ED730" s="7"/>
      <c r="EE730" s="7"/>
      <c r="EF730" s="7"/>
      <c r="EG730" s="7"/>
      <c r="EH730" s="7"/>
      <c r="EI730" s="7"/>
      <c r="EJ730" s="7"/>
      <c r="EK730" s="7"/>
      <c r="EL730" s="7"/>
      <c r="EM730" s="7"/>
      <c r="EN730" s="7"/>
      <c r="EO730" s="7"/>
      <c r="EP730" s="7"/>
      <c r="EQ730" s="7"/>
      <c r="ER730" s="7"/>
      <c r="ES730" s="7"/>
      <c r="ET730" s="7"/>
      <c r="EU730" s="7"/>
      <c r="EV730" s="7"/>
      <c r="EW730" s="7"/>
      <c r="EX730" s="7"/>
      <c r="EY730" s="7"/>
      <c r="EZ730" s="7"/>
      <c r="FA730" s="7"/>
      <c r="FB730" s="7"/>
      <c r="FC730" s="7"/>
      <c r="FD730" s="7"/>
      <c r="FE730" s="7"/>
      <c r="FF730" s="7"/>
      <c r="FG730" s="7"/>
      <c r="FH730" s="7"/>
      <c r="FI730" s="7"/>
      <c r="FJ730" s="7"/>
      <c r="FK730" s="7"/>
      <c r="FL730" s="34"/>
      <c r="FM730" s="33"/>
      <c r="FN730" s="34"/>
      <c r="FO730" s="33"/>
      <c r="FP730" s="33"/>
      <c r="FQ730" s="33"/>
      <c r="FR730" s="33"/>
      <c r="FS730" s="33"/>
      <c r="FT730" s="33"/>
      <c r="FU730" s="33"/>
      <c r="FV730" s="33"/>
      <c r="FW730" s="33"/>
      <c r="FX730" s="33"/>
      <c r="FY730" s="33"/>
      <c r="FZ730" s="33"/>
      <c r="GA730" s="33"/>
      <c r="GB730" s="33"/>
      <c r="GC730" s="33"/>
      <c r="GD730" s="33"/>
      <c r="GE730" s="33"/>
      <c r="GF730" s="33"/>
      <c r="GG730" s="7"/>
      <c r="GH730" s="7"/>
      <c r="GI730" s="7"/>
      <c r="GJ730" s="7"/>
      <c r="GK730" s="7"/>
      <c r="GL730" s="7"/>
      <c r="GM730" s="7"/>
      <c r="GN730" s="7"/>
      <c r="GO730" s="7"/>
      <c r="GP730" s="7"/>
      <c r="GQ730" s="7"/>
      <c r="GR730" s="7"/>
      <c r="GS730" s="7"/>
      <c r="GT730" s="7"/>
      <c r="GU730" s="7"/>
      <c r="GV730" s="7"/>
      <c r="GW730" s="7"/>
      <c r="GX730" s="7"/>
      <c r="GY730" s="7"/>
    </row>
    <row r="731" spans="1:207" ht="13.8">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7"/>
      <c r="CW731" s="7"/>
      <c r="CX731" s="7"/>
      <c r="CY731" s="7"/>
      <c r="CZ731" s="7"/>
      <c r="DA731" s="7"/>
      <c r="DB731" s="7"/>
      <c r="DC731" s="7"/>
      <c r="DD731" s="7"/>
      <c r="DE731" s="7"/>
      <c r="DF731" s="7"/>
      <c r="DG731" s="7"/>
      <c r="DH731" s="7"/>
      <c r="DI731" s="7"/>
      <c r="DJ731" s="7"/>
      <c r="DK731" s="7"/>
      <c r="DL731" s="7"/>
      <c r="DM731" s="7"/>
      <c r="DN731" s="7"/>
      <c r="DO731" s="7"/>
      <c r="DP731" s="7"/>
      <c r="DQ731" s="7"/>
      <c r="DR731" s="7"/>
      <c r="DS731" s="7"/>
      <c r="DT731" s="7"/>
      <c r="DU731" s="7"/>
      <c r="DV731" s="7"/>
      <c r="DW731" s="7"/>
      <c r="DX731" s="7"/>
      <c r="DY731" s="7"/>
      <c r="DZ731" s="7"/>
      <c r="EA731" s="7"/>
      <c r="EB731" s="7"/>
      <c r="EC731" s="7"/>
      <c r="ED731" s="7"/>
      <c r="EE731" s="7"/>
      <c r="EF731" s="7"/>
      <c r="EG731" s="7"/>
      <c r="EH731" s="7"/>
      <c r="EI731" s="7"/>
      <c r="EJ731" s="7"/>
      <c r="EK731" s="7"/>
      <c r="EL731" s="7"/>
      <c r="EM731" s="7"/>
      <c r="EN731" s="7"/>
      <c r="EO731" s="7"/>
      <c r="EP731" s="7"/>
      <c r="EQ731" s="7"/>
      <c r="ER731" s="7"/>
      <c r="ES731" s="7"/>
      <c r="ET731" s="7"/>
      <c r="EU731" s="7"/>
      <c r="EV731" s="7"/>
      <c r="EW731" s="7"/>
      <c r="EX731" s="7"/>
      <c r="EY731" s="7"/>
      <c r="EZ731" s="7"/>
      <c r="FA731" s="7"/>
      <c r="FB731" s="7"/>
      <c r="FC731" s="7"/>
      <c r="FD731" s="7"/>
      <c r="FE731" s="7"/>
      <c r="FF731" s="7"/>
      <c r="FG731" s="7"/>
      <c r="FH731" s="7"/>
      <c r="FI731" s="7"/>
      <c r="FJ731" s="7"/>
      <c r="FK731" s="7"/>
      <c r="FL731" s="34"/>
      <c r="FM731" s="33"/>
      <c r="FN731" s="34"/>
      <c r="FO731" s="33"/>
      <c r="FP731" s="33"/>
      <c r="FQ731" s="33"/>
      <c r="FR731" s="33"/>
      <c r="FS731" s="33"/>
      <c r="FT731" s="33"/>
      <c r="FU731" s="33"/>
      <c r="FV731" s="33"/>
      <c r="FW731" s="33"/>
      <c r="FX731" s="33"/>
      <c r="FY731" s="33"/>
      <c r="FZ731" s="33"/>
      <c r="GA731" s="33"/>
      <c r="GB731" s="33"/>
      <c r="GC731" s="33"/>
      <c r="GD731" s="33"/>
      <c r="GE731" s="33"/>
      <c r="GF731" s="33"/>
      <c r="GG731" s="7"/>
      <c r="GH731" s="7"/>
      <c r="GI731" s="7"/>
      <c r="GJ731" s="7"/>
      <c r="GK731" s="7"/>
      <c r="GL731" s="7"/>
      <c r="GM731" s="7"/>
      <c r="GN731" s="7"/>
      <c r="GO731" s="7"/>
      <c r="GP731" s="7"/>
      <c r="GQ731" s="7"/>
      <c r="GR731" s="7"/>
      <c r="GS731" s="7"/>
      <c r="GT731" s="7"/>
      <c r="GU731" s="7"/>
      <c r="GV731" s="7"/>
      <c r="GW731" s="7"/>
      <c r="GX731" s="7"/>
      <c r="GY731" s="7"/>
    </row>
    <row r="732" spans="1:207" ht="13.8">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7"/>
      <c r="CW732" s="7"/>
      <c r="CX732" s="7"/>
      <c r="CY732" s="7"/>
      <c r="CZ732" s="7"/>
      <c r="DA732" s="7"/>
      <c r="DB732" s="7"/>
      <c r="DC732" s="7"/>
      <c r="DD732" s="7"/>
      <c r="DE732" s="7"/>
      <c r="DF732" s="7"/>
      <c r="DG732" s="7"/>
      <c r="DH732" s="7"/>
      <c r="DI732" s="7"/>
      <c r="DJ732" s="7"/>
      <c r="DK732" s="7"/>
      <c r="DL732" s="7"/>
      <c r="DM732" s="7"/>
      <c r="DN732" s="7"/>
      <c r="DO732" s="7"/>
      <c r="DP732" s="7"/>
      <c r="DQ732" s="7"/>
      <c r="DR732" s="7"/>
      <c r="DS732" s="7"/>
      <c r="DT732" s="7"/>
      <c r="DU732" s="7"/>
      <c r="DV732" s="7"/>
      <c r="DW732" s="7"/>
      <c r="DX732" s="7"/>
      <c r="DY732" s="7"/>
      <c r="DZ732" s="7"/>
      <c r="EA732" s="7"/>
      <c r="EB732" s="7"/>
      <c r="EC732" s="7"/>
      <c r="ED732" s="7"/>
      <c r="EE732" s="7"/>
      <c r="EF732" s="7"/>
      <c r="EG732" s="7"/>
      <c r="EH732" s="7"/>
      <c r="EI732" s="7"/>
      <c r="EJ732" s="7"/>
      <c r="EK732" s="7"/>
      <c r="EL732" s="7"/>
      <c r="EM732" s="7"/>
      <c r="EN732" s="7"/>
      <c r="EO732" s="7"/>
      <c r="EP732" s="7"/>
      <c r="EQ732" s="7"/>
      <c r="ER732" s="7"/>
      <c r="ES732" s="7"/>
      <c r="ET732" s="7"/>
      <c r="EU732" s="7"/>
      <c r="EV732" s="7"/>
      <c r="EW732" s="7"/>
      <c r="EX732" s="7"/>
      <c r="EY732" s="7"/>
      <c r="EZ732" s="7"/>
      <c r="FA732" s="7"/>
      <c r="FB732" s="7"/>
      <c r="FC732" s="7"/>
      <c r="FD732" s="7"/>
      <c r="FE732" s="7"/>
      <c r="FF732" s="7"/>
      <c r="FG732" s="7"/>
      <c r="FH732" s="7"/>
      <c r="FI732" s="7"/>
      <c r="FJ732" s="7"/>
      <c r="FK732" s="7"/>
      <c r="FL732" s="34"/>
      <c r="FM732" s="33"/>
      <c r="FN732" s="34"/>
      <c r="FO732" s="33"/>
      <c r="FP732" s="33"/>
      <c r="FQ732" s="33"/>
      <c r="FR732" s="33"/>
      <c r="FS732" s="33"/>
      <c r="FT732" s="33"/>
      <c r="FU732" s="33"/>
      <c r="FV732" s="33"/>
      <c r="FW732" s="33"/>
      <c r="FX732" s="33"/>
      <c r="FY732" s="33"/>
      <c r="FZ732" s="33"/>
      <c r="GA732" s="33"/>
      <c r="GB732" s="33"/>
      <c r="GC732" s="33"/>
      <c r="GD732" s="33"/>
      <c r="GE732" s="33"/>
      <c r="GF732" s="33"/>
      <c r="GG732" s="7"/>
      <c r="GH732" s="7"/>
      <c r="GI732" s="7"/>
      <c r="GJ732" s="7"/>
      <c r="GK732" s="7"/>
      <c r="GL732" s="7"/>
      <c r="GM732" s="7"/>
      <c r="GN732" s="7"/>
      <c r="GO732" s="7"/>
      <c r="GP732" s="7"/>
      <c r="GQ732" s="7"/>
      <c r="GR732" s="7"/>
      <c r="GS732" s="7"/>
      <c r="GT732" s="7"/>
      <c r="GU732" s="7"/>
      <c r="GV732" s="7"/>
      <c r="GW732" s="7"/>
      <c r="GX732" s="7"/>
      <c r="GY732" s="7"/>
    </row>
    <row r="733" spans="1:207" ht="13.8">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7"/>
      <c r="CW733" s="7"/>
      <c r="CX733" s="7"/>
      <c r="CY733" s="7"/>
      <c r="CZ733" s="7"/>
      <c r="DA733" s="7"/>
      <c r="DB733" s="7"/>
      <c r="DC733" s="7"/>
      <c r="DD733" s="7"/>
      <c r="DE733" s="7"/>
      <c r="DF733" s="7"/>
      <c r="DG733" s="7"/>
      <c r="DH733" s="7"/>
      <c r="DI733" s="7"/>
      <c r="DJ733" s="7"/>
      <c r="DK733" s="7"/>
      <c r="DL733" s="7"/>
      <c r="DM733" s="7"/>
      <c r="DN733" s="7"/>
      <c r="DO733" s="7"/>
      <c r="DP733" s="7"/>
      <c r="DQ733" s="7"/>
      <c r="DR733" s="7"/>
      <c r="DS733" s="7"/>
      <c r="DT733" s="7"/>
      <c r="DU733" s="7"/>
      <c r="DV733" s="7"/>
      <c r="DW733" s="7"/>
      <c r="DX733" s="7"/>
      <c r="DY733" s="7"/>
      <c r="DZ733" s="7"/>
      <c r="EA733" s="7"/>
      <c r="EB733" s="7"/>
      <c r="EC733" s="7"/>
      <c r="ED733" s="7"/>
      <c r="EE733" s="7"/>
      <c r="EF733" s="7"/>
      <c r="EG733" s="7"/>
      <c r="EH733" s="7"/>
      <c r="EI733" s="7"/>
      <c r="EJ733" s="7"/>
      <c r="EK733" s="7"/>
      <c r="EL733" s="7"/>
      <c r="EM733" s="7"/>
      <c r="EN733" s="7"/>
      <c r="EO733" s="7"/>
      <c r="EP733" s="7"/>
      <c r="EQ733" s="7"/>
      <c r="ER733" s="7"/>
      <c r="ES733" s="7"/>
      <c r="ET733" s="7"/>
      <c r="EU733" s="7"/>
      <c r="EV733" s="7"/>
      <c r="EW733" s="7"/>
      <c r="EX733" s="7"/>
      <c r="EY733" s="7"/>
      <c r="EZ733" s="7"/>
      <c r="FA733" s="7"/>
      <c r="FB733" s="7"/>
      <c r="FC733" s="7"/>
      <c r="FD733" s="7"/>
      <c r="FE733" s="7"/>
      <c r="FF733" s="7"/>
      <c r="FG733" s="7"/>
      <c r="FH733" s="7"/>
      <c r="FI733" s="7"/>
      <c r="FJ733" s="7"/>
      <c r="FK733" s="7"/>
      <c r="FL733" s="34"/>
      <c r="FM733" s="33"/>
      <c r="FN733" s="34"/>
      <c r="FO733" s="33"/>
      <c r="FP733" s="33"/>
      <c r="FQ733" s="33"/>
      <c r="FR733" s="33"/>
      <c r="FS733" s="33"/>
      <c r="FT733" s="33"/>
      <c r="FU733" s="33"/>
      <c r="FV733" s="33"/>
      <c r="FW733" s="33"/>
      <c r="FX733" s="33"/>
      <c r="FY733" s="33"/>
      <c r="FZ733" s="33"/>
      <c r="GA733" s="33"/>
      <c r="GB733" s="33"/>
      <c r="GC733" s="33"/>
      <c r="GD733" s="33"/>
      <c r="GE733" s="33"/>
      <c r="GF733" s="33"/>
      <c r="GG733" s="7"/>
      <c r="GH733" s="7"/>
      <c r="GI733" s="7"/>
      <c r="GJ733" s="7"/>
      <c r="GK733" s="7"/>
      <c r="GL733" s="7"/>
      <c r="GM733" s="7"/>
      <c r="GN733" s="7"/>
      <c r="GO733" s="7"/>
      <c r="GP733" s="7"/>
      <c r="GQ733" s="7"/>
      <c r="GR733" s="7"/>
      <c r="GS733" s="7"/>
      <c r="GT733" s="7"/>
      <c r="GU733" s="7"/>
      <c r="GV733" s="7"/>
      <c r="GW733" s="7"/>
      <c r="GX733" s="7"/>
      <c r="GY733" s="7"/>
    </row>
    <row r="734" spans="1:207" ht="13.8">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7"/>
      <c r="CW734" s="7"/>
      <c r="CX734" s="7"/>
      <c r="CY734" s="7"/>
      <c r="CZ734" s="7"/>
      <c r="DA734" s="7"/>
      <c r="DB734" s="7"/>
      <c r="DC734" s="7"/>
      <c r="DD734" s="7"/>
      <c r="DE734" s="7"/>
      <c r="DF734" s="7"/>
      <c r="DG734" s="7"/>
      <c r="DH734" s="7"/>
      <c r="DI734" s="7"/>
      <c r="DJ734" s="7"/>
      <c r="DK734" s="7"/>
      <c r="DL734" s="7"/>
      <c r="DM734" s="7"/>
      <c r="DN734" s="7"/>
      <c r="DO734" s="7"/>
      <c r="DP734" s="7"/>
      <c r="DQ734" s="7"/>
      <c r="DR734" s="7"/>
      <c r="DS734" s="7"/>
      <c r="DT734" s="7"/>
      <c r="DU734" s="7"/>
      <c r="DV734" s="7"/>
      <c r="DW734" s="7"/>
      <c r="DX734" s="7"/>
      <c r="DY734" s="7"/>
      <c r="DZ734" s="7"/>
      <c r="EA734" s="7"/>
      <c r="EB734" s="7"/>
      <c r="EC734" s="7"/>
      <c r="ED734" s="7"/>
      <c r="EE734" s="7"/>
      <c r="EF734" s="7"/>
      <c r="EG734" s="7"/>
      <c r="EH734" s="7"/>
      <c r="EI734" s="7"/>
      <c r="EJ734" s="7"/>
      <c r="EK734" s="7"/>
      <c r="EL734" s="7"/>
      <c r="EM734" s="7"/>
      <c r="EN734" s="7"/>
      <c r="EO734" s="7"/>
      <c r="EP734" s="7"/>
      <c r="EQ734" s="7"/>
      <c r="ER734" s="7"/>
      <c r="ES734" s="7"/>
      <c r="ET734" s="7"/>
      <c r="EU734" s="7"/>
      <c r="EV734" s="7"/>
      <c r="EW734" s="7"/>
      <c r="EX734" s="7"/>
      <c r="EY734" s="7"/>
      <c r="EZ734" s="7"/>
      <c r="FA734" s="7"/>
      <c r="FB734" s="7"/>
      <c r="FC734" s="7"/>
      <c r="FD734" s="7"/>
      <c r="FE734" s="7"/>
      <c r="FF734" s="7"/>
      <c r="FG734" s="7"/>
      <c r="FH734" s="7"/>
      <c r="FI734" s="7"/>
      <c r="FJ734" s="7"/>
      <c r="FK734" s="7"/>
      <c r="FL734" s="34"/>
      <c r="FM734" s="33"/>
      <c r="FN734" s="34"/>
      <c r="FO734" s="33"/>
      <c r="FP734" s="33"/>
      <c r="FQ734" s="33"/>
      <c r="FR734" s="33"/>
      <c r="FS734" s="33"/>
      <c r="FT734" s="33"/>
      <c r="FU734" s="33"/>
      <c r="FV734" s="33"/>
      <c r="FW734" s="33"/>
      <c r="FX734" s="33"/>
      <c r="FY734" s="33"/>
      <c r="FZ734" s="33"/>
      <c r="GA734" s="33"/>
      <c r="GB734" s="33"/>
      <c r="GC734" s="33"/>
      <c r="GD734" s="33"/>
      <c r="GE734" s="33"/>
      <c r="GF734" s="33"/>
      <c r="GG734" s="7"/>
      <c r="GH734" s="7"/>
      <c r="GI734" s="7"/>
      <c r="GJ734" s="7"/>
      <c r="GK734" s="7"/>
      <c r="GL734" s="7"/>
      <c r="GM734" s="7"/>
      <c r="GN734" s="7"/>
      <c r="GO734" s="7"/>
      <c r="GP734" s="7"/>
      <c r="GQ734" s="7"/>
      <c r="GR734" s="7"/>
      <c r="GS734" s="7"/>
      <c r="GT734" s="7"/>
      <c r="GU734" s="7"/>
      <c r="GV734" s="7"/>
      <c r="GW734" s="7"/>
      <c r="GX734" s="7"/>
      <c r="GY734" s="7"/>
    </row>
    <row r="735" spans="1:207" ht="13.8">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7"/>
      <c r="CW735" s="7"/>
      <c r="CX735" s="7"/>
      <c r="CY735" s="7"/>
      <c r="CZ735" s="7"/>
      <c r="DA735" s="7"/>
      <c r="DB735" s="7"/>
      <c r="DC735" s="7"/>
      <c r="DD735" s="7"/>
      <c r="DE735" s="7"/>
      <c r="DF735" s="7"/>
      <c r="DG735" s="7"/>
      <c r="DH735" s="7"/>
      <c r="DI735" s="7"/>
      <c r="DJ735" s="7"/>
      <c r="DK735" s="7"/>
      <c r="DL735" s="7"/>
      <c r="DM735" s="7"/>
      <c r="DN735" s="7"/>
      <c r="DO735" s="7"/>
      <c r="DP735" s="7"/>
      <c r="DQ735" s="7"/>
      <c r="DR735" s="7"/>
      <c r="DS735" s="7"/>
      <c r="DT735" s="7"/>
      <c r="DU735" s="7"/>
      <c r="DV735" s="7"/>
      <c r="DW735" s="7"/>
      <c r="DX735" s="7"/>
      <c r="DY735" s="7"/>
      <c r="DZ735" s="7"/>
      <c r="EA735" s="7"/>
      <c r="EB735" s="7"/>
      <c r="EC735" s="7"/>
      <c r="ED735" s="7"/>
      <c r="EE735" s="7"/>
      <c r="EF735" s="7"/>
      <c r="EG735" s="7"/>
      <c r="EH735" s="7"/>
      <c r="EI735" s="7"/>
      <c r="EJ735" s="7"/>
      <c r="EK735" s="7"/>
      <c r="EL735" s="7"/>
      <c r="EM735" s="7"/>
      <c r="EN735" s="7"/>
      <c r="EO735" s="7"/>
      <c r="EP735" s="7"/>
      <c r="EQ735" s="7"/>
      <c r="ER735" s="7"/>
      <c r="ES735" s="7"/>
      <c r="ET735" s="7"/>
      <c r="EU735" s="7"/>
      <c r="EV735" s="7"/>
      <c r="EW735" s="7"/>
      <c r="EX735" s="7"/>
      <c r="EY735" s="7"/>
      <c r="EZ735" s="7"/>
      <c r="FA735" s="7"/>
      <c r="FB735" s="7"/>
      <c r="FC735" s="7"/>
      <c r="FD735" s="7"/>
      <c r="FE735" s="7"/>
      <c r="FF735" s="7"/>
      <c r="FG735" s="7"/>
      <c r="FH735" s="7"/>
      <c r="FI735" s="7"/>
      <c r="FJ735" s="7"/>
      <c r="FK735" s="7"/>
      <c r="FL735" s="34"/>
      <c r="FM735" s="33"/>
      <c r="FN735" s="34"/>
      <c r="FO735" s="33"/>
      <c r="FP735" s="33"/>
      <c r="FQ735" s="33"/>
      <c r="FR735" s="33"/>
      <c r="FS735" s="33"/>
      <c r="FT735" s="33"/>
      <c r="FU735" s="33"/>
      <c r="FV735" s="33"/>
      <c r="FW735" s="33"/>
      <c r="FX735" s="33"/>
      <c r="FY735" s="33"/>
      <c r="FZ735" s="33"/>
      <c r="GA735" s="33"/>
      <c r="GB735" s="33"/>
      <c r="GC735" s="33"/>
      <c r="GD735" s="33"/>
      <c r="GE735" s="33"/>
      <c r="GF735" s="33"/>
      <c r="GG735" s="7"/>
      <c r="GH735" s="7"/>
      <c r="GI735" s="7"/>
      <c r="GJ735" s="7"/>
      <c r="GK735" s="7"/>
      <c r="GL735" s="7"/>
      <c r="GM735" s="7"/>
      <c r="GN735" s="7"/>
      <c r="GO735" s="7"/>
      <c r="GP735" s="7"/>
      <c r="GQ735" s="7"/>
      <c r="GR735" s="7"/>
      <c r="GS735" s="7"/>
      <c r="GT735" s="7"/>
      <c r="GU735" s="7"/>
      <c r="GV735" s="7"/>
      <c r="GW735" s="7"/>
      <c r="GX735" s="7"/>
      <c r="GY735" s="7"/>
    </row>
    <row r="736" spans="1:207" ht="13.8">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7"/>
      <c r="CW736" s="7"/>
      <c r="CX736" s="7"/>
      <c r="CY736" s="7"/>
      <c r="CZ736" s="7"/>
      <c r="DA736" s="7"/>
      <c r="DB736" s="7"/>
      <c r="DC736" s="7"/>
      <c r="DD736" s="7"/>
      <c r="DE736" s="7"/>
      <c r="DF736" s="7"/>
      <c r="DG736" s="7"/>
      <c r="DH736" s="7"/>
      <c r="DI736" s="7"/>
      <c r="DJ736" s="7"/>
      <c r="DK736" s="7"/>
      <c r="DL736" s="7"/>
      <c r="DM736" s="7"/>
      <c r="DN736" s="7"/>
      <c r="DO736" s="7"/>
      <c r="DP736" s="7"/>
      <c r="DQ736" s="7"/>
      <c r="DR736" s="7"/>
      <c r="DS736" s="7"/>
      <c r="DT736" s="7"/>
      <c r="DU736" s="7"/>
      <c r="DV736" s="7"/>
      <c r="DW736" s="7"/>
      <c r="DX736" s="7"/>
      <c r="DY736" s="7"/>
      <c r="DZ736" s="7"/>
      <c r="EA736" s="7"/>
      <c r="EB736" s="7"/>
      <c r="EC736" s="7"/>
      <c r="ED736" s="7"/>
      <c r="EE736" s="7"/>
      <c r="EF736" s="7"/>
      <c r="EG736" s="7"/>
      <c r="EH736" s="7"/>
      <c r="EI736" s="7"/>
      <c r="EJ736" s="7"/>
      <c r="EK736" s="7"/>
      <c r="EL736" s="7"/>
      <c r="EM736" s="7"/>
      <c r="EN736" s="7"/>
      <c r="EO736" s="7"/>
      <c r="EP736" s="7"/>
      <c r="EQ736" s="7"/>
      <c r="ER736" s="7"/>
      <c r="ES736" s="7"/>
      <c r="ET736" s="7"/>
      <c r="EU736" s="7"/>
      <c r="EV736" s="7"/>
      <c r="EW736" s="7"/>
      <c r="EX736" s="7"/>
      <c r="EY736" s="7"/>
      <c r="EZ736" s="7"/>
      <c r="FA736" s="7"/>
      <c r="FB736" s="7"/>
      <c r="FC736" s="7"/>
      <c r="FD736" s="7"/>
      <c r="FE736" s="7"/>
      <c r="FF736" s="7"/>
      <c r="FG736" s="7"/>
      <c r="FH736" s="7"/>
      <c r="FI736" s="7"/>
      <c r="FJ736" s="7"/>
      <c r="FK736" s="7"/>
      <c r="FL736" s="34"/>
      <c r="FM736" s="33"/>
      <c r="FN736" s="34"/>
      <c r="FO736" s="33"/>
      <c r="FP736" s="33"/>
      <c r="FQ736" s="33"/>
      <c r="FR736" s="33"/>
      <c r="FS736" s="33"/>
      <c r="FT736" s="33"/>
      <c r="FU736" s="33"/>
      <c r="FV736" s="33"/>
      <c r="FW736" s="33"/>
      <c r="FX736" s="33"/>
      <c r="FY736" s="33"/>
      <c r="FZ736" s="33"/>
      <c r="GA736" s="33"/>
      <c r="GB736" s="33"/>
      <c r="GC736" s="33"/>
      <c r="GD736" s="33"/>
      <c r="GE736" s="33"/>
      <c r="GF736" s="33"/>
      <c r="GG736" s="7"/>
      <c r="GH736" s="7"/>
      <c r="GI736" s="7"/>
      <c r="GJ736" s="7"/>
      <c r="GK736" s="7"/>
      <c r="GL736" s="7"/>
      <c r="GM736" s="7"/>
      <c r="GN736" s="7"/>
      <c r="GO736" s="7"/>
      <c r="GP736" s="7"/>
      <c r="GQ736" s="7"/>
      <c r="GR736" s="7"/>
      <c r="GS736" s="7"/>
      <c r="GT736" s="7"/>
      <c r="GU736" s="7"/>
      <c r="GV736" s="7"/>
      <c r="GW736" s="7"/>
      <c r="GX736" s="7"/>
      <c r="GY736" s="7"/>
    </row>
    <row r="737" spans="1:207" ht="13.8">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7"/>
      <c r="CW737" s="7"/>
      <c r="CX737" s="7"/>
      <c r="CY737" s="7"/>
      <c r="CZ737" s="7"/>
      <c r="DA737" s="7"/>
      <c r="DB737" s="7"/>
      <c r="DC737" s="7"/>
      <c r="DD737" s="7"/>
      <c r="DE737" s="7"/>
      <c r="DF737" s="7"/>
      <c r="DG737" s="7"/>
      <c r="DH737" s="7"/>
      <c r="DI737" s="7"/>
      <c r="DJ737" s="7"/>
      <c r="DK737" s="7"/>
      <c r="DL737" s="7"/>
      <c r="DM737" s="7"/>
      <c r="DN737" s="7"/>
      <c r="DO737" s="7"/>
      <c r="DP737" s="7"/>
      <c r="DQ737" s="7"/>
      <c r="DR737" s="7"/>
      <c r="DS737" s="7"/>
      <c r="DT737" s="7"/>
      <c r="DU737" s="7"/>
      <c r="DV737" s="7"/>
      <c r="DW737" s="7"/>
      <c r="DX737" s="7"/>
      <c r="DY737" s="7"/>
      <c r="DZ737" s="7"/>
      <c r="EA737" s="7"/>
      <c r="EB737" s="7"/>
      <c r="EC737" s="7"/>
      <c r="ED737" s="7"/>
      <c r="EE737" s="7"/>
      <c r="EF737" s="7"/>
      <c r="EG737" s="7"/>
      <c r="EH737" s="7"/>
      <c r="EI737" s="7"/>
      <c r="EJ737" s="7"/>
      <c r="EK737" s="7"/>
      <c r="EL737" s="7"/>
      <c r="EM737" s="7"/>
      <c r="EN737" s="7"/>
      <c r="EO737" s="7"/>
      <c r="EP737" s="7"/>
      <c r="EQ737" s="7"/>
      <c r="ER737" s="7"/>
      <c r="ES737" s="7"/>
      <c r="ET737" s="7"/>
      <c r="EU737" s="7"/>
      <c r="EV737" s="7"/>
      <c r="EW737" s="7"/>
      <c r="EX737" s="7"/>
      <c r="EY737" s="7"/>
      <c r="EZ737" s="7"/>
      <c r="FA737" s="7"/>
      <c r="FB737" s="7"/>
      <c r="FC737" s="7"/>
      <c r="FD737" s="7"/>
      <c r="FE737" s="7"/>
      <c r="FF737" s="7"/>
      <c r="FG737" s="7"/>
      <c r="FH737" s="7"/>
      <c r="FI737" s="7"/>
      <c r="FJ737" s="7"/>
      <c r="FK737" s="7"/>
      <c r="FL737" s="34"/>
      <c r="FM737" s="33"/>
      <c r="FN737" s="34"/>
      <c r="FO737" s="33"/>
      <c r="FP737" s="33"/>
      <c r="FQ737" s="33"/>
      <c r="FR737" s="33"/>
      <c r="FS737" s="33"/>
      <c r="FT737" s="33"/>
      <c r="FU737" s="33"/>
      <c r="FV737" s="33"/>
      <c r="FW737" s="33"/>
      <c r="FX737" s="33"/>
      <c r="FY737" s="33"/>
      <c r="FZ737" s="33"/>
      <c r="GA737" s="33"/>
      <c r="GB737" s="33"/>
      <c r="GC737" s="33"/>
      <c r="GD737" s="33"/>
      <c r="GE737" s="33"/>
      <c r="GF737" s="33"/>
      <c r="GG737" s="7"/>
      <c r="GH737" s="7"/>
      <c r="GI737" s="7"/>
      <c r="GJ737" s="7"/>
      <c r="GK737" s="7"/>
      <c r="GL737" s="7"/>
      <c r="GM737" s="7"/>
      <c r="GN737" s="7"/>
      <c r="GO737" s="7"/>
      <c r="GP737" s="7"/>
      <c r="GQ737" s="7"/>
      <c r="GR737" s="7"/>
      <c r="GS737" s="7"/>
      <c r="GT737" s="7"/>
      <c r="GU737" s="7"/>
      <c r="GV737" s="7"/>
      <c r="GW737" s="7"/>
      <c r="GX737" s="7"/>
      <c r="GY737" s="7"/>
    </row>
    <row r="738" spans="1:207" ht="13.8">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7"/>
      <c r="CW738" s="7"/>
      <c r="CX738" s="7"/>
      <c r="CY738" s="7"/>
      <c r="CZ738" s="7"/>
      <c r="DA738" s="7"/>
      <c r="DB738" s="7"/>
      <c r="DC738" s="7"/>
      <c r="DD738" s="7"/>
      <c r="DE738" s="7"/>
      <c r="DF738" s="7"/>
      <c r="DG738" s="7"/>
      <c r="DH738" s="7"/>
      <c r="DI738" s="7"/>
      <c r="DJ738" s="7"/>
      <c r="DK738" s="7"/>
      <c r="DL738" s="7"/>
      <c r="DM738" s="7"/>
      <c r="DN738" s="7"/>
      <c r="DO738" s="7"/>
      <c r="DP738" s="7"/>
      <c r="DQ738" s="7"/>
      <c r="DR738" s="7"/>
      <c r="DS738" s="7"/>
      <c r="DT738" s="7"/>
      <c r="DU738" s="7"/>
      <c r="DV738" s="7"/>
      <c r="DW738" s="7"/>
      <c r="DX738" s="7"/>
      <c r="DY738" s="7"/>
      <c r="DZ738" s="7"/>
      <c r="EA738" s="7"/>
      <c r="EB738" s="7"/>
      <c r="EC738" s="7"/>
      <c r="ED738" s="7"/>
      <c r="EE738" s="7"/>
      <c r="EF738" s="7"/>
      <c r="EG738" s="7"/>
      <c r="EH738" s="7"/>
      <c r="EI738" s="7"/>
      <c r="EJ738" s="7"/>
      <c r="EK738" s="7"/>
      <c r="EL738" s="7"/>
      <c r="EM738" s="7"/>
      <c r="EN738" s="7"/>
      <c r="EO738" s="7"/>
      <c r="EP738" s="7"/>
      <c r="EQ738" s="7"/>
      <c r="ER738" s="7"/>
      <c r="ES738" s="7"/>
      <c r="ET738" s="7"/>
      <c r="EU738" s="7"/>
      <c r="EV738" s="7"/>
      <c r="EW738" s="7"/>
      <c r="EX738" s="7"/>
      <c r="EY738" s="7"/>
      <c r="EZ738" s="7"/>
      <c r="FA738" s="7"/>
      <c r="FB738" s="7"/>
      <c r="FC738" s="7"/>
      <c r="FD738" s="7"/>
      <c r="FE738" s="7"/>
      <c r="FF738" s="7"/>
      <c r="FG738" s="7"/>
      <c r="FH738" s="7"/>
      <c r="FI738" s="7"/>
      <c r="FJ738" s="7"/>
      <c r="FK738" s="7"/>
      <c r="FL738" s="34"/>
      <c r="FM738" s="33"/>
      <c r="FN738" s="34"/>
      <c r="FO738" s="33"/>
      <c r="FP738" s="33"/>
      <c r="FQ738" s="33"/>
      <c r="FR738" s="33"/>
      <c r="FS738" s="33"/>
      <c r="FT738" s="33"/>
      <c r="FU738" s="33"/>
      <c r="FV738" s="33"/>
      <c r="FW738" s="33"/>
      <c r="FX738" s="33"/>
      <c r="FY738" s="33"/>
      <c r="FZ738" s="33"/>
      <c r="GA738" s="33"/>
      <c r="GB738" s="33"/>
      <c r="GC738" s="33"/>
      <c r="GD738" s="33"/>
      <c r="GE738" s="33"/>
      <c r="GF738" s="33"/>
      <c r="GG738" s="7"/>
      <c r="GH738" s="7"/>
      <c r="GI738" s="7"/>
      <c r="GJ738" s="7"/>
      <c r="GK738" s="7"/>
      <c r="GL738" s="7"/>
      <c r="GM738" s="7"/>
      <c r="GN738" s="7"/>
      <c r="GO738" s="7"/>
      <c r="GP738" s="7"/>
      <c r="GQ738" s="7"/>
      <c r="GR738" s="7"/>
      <c r="GS738" s="7"/>
      <c r="GT738" s="7"/>
      <c r="GU738" s="7"/>
      <c r="GV738" s="7"/>
      <c r="GW738" s="7"/>
      <c r="GX738" s="7"/>
      <c r="GY738" s="7"/>
    </row>
    <row r="739" spans="1:207" ht="13.8">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7"/>
      <c r="CW739" s="7"/>
      <c r="CX739" s="7"/>
      <c r="CY739" s="7"/>
      <c r="CZ739" s="7"/>
      <c r="DA739" s="7"/>
      <c r="DB739" s="7"/>
      <c r="DC739" s="7"/>
      <c r="DD739" s="7"/>
      <c r="DE739" s="7"/>
      <c r="DF739" s="7"/>
      <c r="DG739" s="7"/>
      <c r="DH739" s="7"/>
      <c r="DI739" s="7"/>
      <c r="DJ739" s="7"/>
      <c r="DK739" s="7"/>
      <c r="DL739" s="7"/>
      <c r="DM739" s="7"/>
      <c r="DN739" s="7"/>
      <c r="DO739" s="7"/>
      <c r="DP739" s="7"/>
      <c r="DQ739" s="7"/>
      <c r="DR739" s="7"/>
      <c r="DS739" s="7"/>
      <c r="DT739" s="7"/>
      <c r="DU739" s="7"/>
      <c r="DV739" s="7"/>
      <c r="DW739" s="7"/>
      <c r="DX739" s="7"/>
      <c r="DY739" s="7"/>
      <c r="DZ739" s="7"/>
      <c r="EA739" s="7"/>
      <c r="EB739" s="7"/>
      <c r="EC739" s="7"/>
      <c r="ED739" s="7"/>
      <c r="EE739" s="7"/>
      <c r="EF739" s="7"/>
      <c r="EG739" s="7"/>
      <c r="EH739" s="7"/>
      <c r="EI739" s="7"/>
      <c r="EJ739" s="7"/>
      <c r="EK739" s="7"/>
      <c r="EL739" s="7"/>
      <c r="EM739" s="7"/>
      <c r="EN739" s="7"/>
      <c r="EO739" s="7"/>
      <c r="EP739" s="7"/>
      <c r="EQ739" s="7"/>
      <c r="ER739" s="7"/>
      <c r="ES739" s="7"/>
      <c r="ET739" s="7"/>
      <c r="EU739" s="7"/>
      <c r="EV739" s="7"/>
      <c r="EW739" s="7"/>
      <c r="EX739" s="7"/>
      <c r="EY739" s="7"/>
      <c r="EZ739" s="7"/>
      <c r="FA739" s="7"/>
      <c r="FB739" s="7"/>
      <c r="FC739" s="7"/>
      <c r="FD739" s="7"/>
      <c r="FE739" s="7"/>
      <c r="FF739" s="7"/>
      <c r="FG739" s="7"/>
      <c r="FH739" s="7"/>
      <c r="FI739" s="7"/>
      <c r="FJ739" s="7"/>
      <c r="FK739" s="7"/>
      <c r="FL739" s="34"/>
      <c r="FM739" s="33"/>
      <c r="FN739" s="34"/>
      <c r="FO739" s="33"/>
      <c r="FP739" s="33"/>
      <c r="FQ739" s="33"/>
      <c r="FR739" s="33"/>
      <c r="FS739" s="33"/>
      <c r="FT739" s="33"/>
      <c r="FU739" s="33"/>
      <c r="FV739" s="33"/>
      <c r="FW739" s="33"/>
      <c r="FX739" s="33"/>
      <c r="FY739" s="33"/>
      <c r="FZ739" s="33"/>
      <c r="GA739" s="33"/>
      <c r="GB739" s="33"/>
      <c r="GC739" s="33"/>
      <c r="GD739" s="33"/>
      <c r="GE739" s="33"/>
      <c r="GF739" s="33"/>
      <c r="GG739" s="7"/>
      <c r="GH739" s="7"/>
      <c r="GI739" s="7"/>
      <c r="GJ739" s="7"/>
      <c r="GK739" s="7"/>
      <c r="GL739" s="7"/>
      <c r="GM739" s="7"/>
      <c r="GN739" s="7"/>
      <c r="GO739" s="7"/>
      <c r="GP739" s="7"/>
      <c r="GQ739" s="7"/>
      <c r="GR739" s="7"/>
      <c r="GS739" s="7"/>
      <c r="GT739" s="7"/>
      <c r="GU739" s="7"/>
      <c r="GV739" s="7"/>
      <c r="GW739" s="7"/>
      <c r="GX739" s="7"/>
      <c r="GY739" s="7"/>
    </row>
    <row r="740" spans="1:207" ht="13.8">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7"/>
      <c r="CW740" s="7"/>
      <c r="CX740" s="7"/>
      <c r="CY740" s="7"/>
      <c r="CZ740" s="7"/>
      <c r="DA740" s="7"/>
      <c r="DB740" s="7"/>
      <c r="DC740" s="7"/>
      <c r="DD740" s="7"/>
      <c r="DE740" s="7"/>
      <c r="DF740" s="7"/>
      <c r="DG740" s="7"/>
      <c r="DH740" s="7"/>
      <c r="DI740" s="7"/>
      <c r="DJ740" s="7"/>
      <c r="DK740" s="7"/>
      <c r="DL740" s="7"/>
      <c r="DM740" s="7"/>
      <c r="DN740" s="7"/>
      <c r="DO740" s="7"/>
      <c r="DP740" s="7"/>
      <c r="DQ740" s="7"/>
      <c r="DR740" s="7"/>
      <c r="DS740" s="7"/>
      <c r="DT740" s="7"/>
      <c r="DU740" s="7"/>
      <c r="DV740" s="7"/>
      <c r="DW740" s="7"/>
      <c r="DX740" s="7"/>
      <c r="DY740" s="7"/>
      <c r="DZ740" s="7"/>
      <c r="EA740" s="7"/>
      <c r="EB740" s="7"/>
      <c r="EC740" s="7"/>
      <c r="ED740" s="7"/>
      <c r="EE740" s="7"/>
      <c r="EF740" s="7"/>
      <c r="EG740" s="7"/>
      <c r="EH740" s="7"/>
      <c r="EI740" s="7"/>
      <c r="EJ740" s="7"/>
      <c r="EK740" s="7"/>
      <c r="EL740" s="7"/>
      <c r="EM740" s="7"/>
      <c r="EN740" s="7"/>
      <c r="EO740" s="7"/>
      <c r="EP740" s="7"/>
      <c r="EQ740" s="7"/>
      <c r="ER740" s="7"/>
      <c r="ES740" s="7"/>
      <c r="ET740" s="7"/>
      <c r="EU740" s="7"/>
      <c r="EV740" s="7"/>
      <c r="EW740" s="7"/>
      <c r="EX740" s="7"/>
      <c r="EY740" s="7"/>
      <c r="EZ740" s="7"/>
      <c r="FA740" s="7"/>
      <c r="FB740" s="7"/>
      <c r="FC740" s="7"/>
      <c r="FD740" s="7"/>
      <c r="FE740" s="7"/>
      <c r="FF740" s="7"/>
      <c r="FG740" s="7"/>
      <c r="FH740" s="7"/>
      <c r="FI740" s="7"/>
      <c r="FJ740" s="7"/>
      <c r="FK740" s="7"/>
      <c r="FL740" s="34"/>
      <c r="FM740" s="33"/>
      <c r="FN740" s="34"/>
      <c r="FO740" s="33"/>
      <c r="FP740" s="33"/>
      <c r="FQ740" s="33"/>
      <c r="FR740" s="33"/>
      <c r="FS740" s="33"/>
      <c r="FT740" s="33"/>
      <c r="FU740" s="33"/>
      <c r="FV740" s="33"/>
      <c r="FW740" s="33"/>
      <c r="FX740" s="33"/>
      <c r="FY740" s="33"/>
      <c r="FZ740" s="33"/>
      <c r="GA740" s="33"/>
      <c r="GB740" s="33"/>
      <c r="GC740" s="33"/>
      <c r="GD740" s="33"/>
      <c r="GE740" s="33"/>
      <c r="GF740" s="33"/>
      <c r="GG740" s="7"/>
      <c r="GH740" s="7"/>
      <c r="GI740" s="7"/>
      <c r="GJ740" s="7"/>
      <c r="GK740" s="7"/>
      <c r="GL740" s="7"/>
      <c r="GM740" s="7"/>
      <c r="GN740" s="7"/>
      <c r="GO740" s="7"/>
      <c r="GP740" s="7"/>
      <c r="GQ740" s="7"/>
      <c r="GR740" s="7"/>
      <c r="GS740" s="7"/>
      <c r="GT740" s="7"/>
      <c r="GU740" s="7"/>
      <c r="GV740" s="7"/>
      <c r="GW740" s="7"/>
      <c r="GX740" s="7"/>
      <c r="GY740" s="7"/>
    </row>
    <row r="741" spans="1:207" ht="13.8">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M741" s="7"/>
      <c r="DN741" s="7"/>
      <c r="DO741" s="7"/>
      <c r="DP741" s="7"/>
      <c r="DQ741" s="7"/>
      <c r="DR741" s="7"/>
      <c r="DS741" s="7"/>
      <c r="DT741" s="7"/>
      <c r="DU741" s="7"/>
      <c r="DV741" s="7"/>
      <c r="DW741" s="7"/>
      <c r="DX741" s="7"/>
      <c r="DY741" s="7"/>
      <c r="DZ741" s="7"/>
      <c r="EA741" s="7"/>
      <c r="EB741" s="7"/>
      <c r="EC741" s="7"/>
      <c r="ED741" s="7"/>
      <c r="EE741" s="7"/>
      <c r="EF741" s="7"/>
      <c r="EG741" s="7"/>
      <c r="EH741" s="7"/>
      <c r="EI741" s="7"/>
      <c r="EJ741" s="7"/>
      <c r="EK741" s="7"/>
      <c r="EL741" s="7"/>
      <c r="EM741" s="7"/>
      <c r="EN741" s="7"/>
      <c r="EO741" s="7"/>
      <c r="EP741" s="7"/>
      <c r="EQ741" s="7"/>
      <c r="ER741" s="7"/>
      <c r="ES741" s="7"/>
      <c r="ET741" s="7"/>
      <c r="EU741" s="7"/>
      <c r="EV741" s="7"/>
      <c r="EW741" s="7"/>
      <c r="EX741" s="7"/>
      <c r="EY741" s="7"/>
      <c r="EZ741" s="7"/>
      <c r="FA741" s="7"/>
      <c r="FB741" s="7"/>
      <c r="FC741" s="7"/>
      <c r="FD741" s="7"/>
      <c r="FE741" s="7"/>
      <c r="FF741" s="7"/>
      <c r="FG741" s="7"/>
      <c r="FH741" s="7"/>
      <c r="FI741" s="7"/>
      <c r="FJ741" s="7"/>
      <c r="FK741" s="7"/>
      <c r="FL741" s="34"/>
      <c r="FM741" s="33"/>
      <c r="FN741" s="34"/>
      <c r="FO741" s="33"/>
      <c r="FP741" s="33"/>
      <c r="FQ741" s="33"/>
      <c r="FR741" s="33"/>
      <c r="FS741" s="33"/>
      <c r="FT741" s="33"/>
      <c r="FU741" s="33"/>
      <c r="FV741" s="33"/>
      <c r="FW741" s="33"/>
      <c r="FX741" s="33"/>
      <c r="FY741" s="33"/>
      <c r="FZ741" s="33"/>
      <c r="GA741" s="33"/>
      <c r="GB741" s="33"/>
      <c r="GC741" s="33"/>
      <c r="GD741" s="33"/>
      <c r="GE741" s="33"/>
      <c r="GF741" s="33"/>
      <c r="GG741" s="7"/>
      <c r="GH741" s="7"/>
      <c r="GI741" s="7"/>
      <c r="GJ741" s="7"/>
      <c r="GK741" s="7"/>
      <c r="GL741" s="7"/>
      <c r="GM741" s="7"/>
      <c r="GN741" s="7"/>
      <c r="GO741" s="7"/>
      <c r="GP741" s="7"/>
      <c r="GQ741" s="7"/>
      <c r="GR741" s="7"/>
      <c r="GS741" s="7"/>
      <c r="GT741" s="7"/>
      <c r="GU741" s="7"/>
      <c r="GV741" s="7"/>
      <c r="GW741" s="7"/>
      <c r="GX741" s="7"/>
      <c r="GY741" s="7"/>
    </row>
    <row r="742" spans="1:207" ht="13.8">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7"/>
      <c r="DN742" s="7"/>
      <c r="DO742" s="7"/>
      <c r="DP742" s="7"/>
      <c r="DQ742" s="7"/>
      <c r="DR742" s="7"/>
      <c r="DS742" s="7"/>
      <c r="DT742" s="7"/>
      <c r="DU742" s="7"/>
      <c r="DV742" s="7"/>
      <c r="DW742" s="7"/>
      <c r="DX742" s="7"/>
      <c r="DY742" s="7"/>
      <c r="DZ742" s="7"/>
      <c r="EA742" s="7"/>
      <c r="EB742" s="7"/>
      <c r="EC742" s="7"/>
      <c r="ED742" s="7"/>
      <c r="EE742" s="7"/>
      <c r="EF742" s="7"/>
      <c r="EG742" s="7"/>
      <c r="EH742" s="7"/>
      <c r="EI742" s="7"/>
      <c r="EJ742" s="7"/>
      <c r="EK742" s="7"/>
      <c r="EL742" s="7"/>
      <c r="EM742" s="7"/>
      <c r="EN742" s="7"/>
      <c r="EO742" s="7"/>
      <c r="EP742" s="7"/>
      <c r="EQ742" s="7"/>
      <c r="ER742" s="7"/>
      <c r="ES742" s="7"/>
      <c r="ET742" s="7"/>
      <c r="EU742" s="7"/>
      <c r="EV742" s="7"/>
      <c r="EW742" s="7"/>
      <c r="EX742" s="7"/>
      <c r="EY742" s="7"/>
      <c r="EZ742" s="7"/>
      <c r="FA742" s="7"/>
      <c r="FB742" s="7"/>
      <c r="FC742" s="7"/>
      <c r="FD742" s="7"/>
      <c r="FE742" s="7"/>
      <c r="FF742" s="7"/>
      <c r="FG742" s="7"/>
      <c r="FH742" s="7"/>
      <c r="FI742" s="7"/>
      <c r="FJ742" s="7"/>
      <c r="FK742" s="7"/>
      <c r="FL742" s="34"/>
      <c r="FM742" s="33"/>
      <c r="FN742" s="34"/>
      <c r="FO742" s="33"/>
      <c r="FP742" s="33"/>
      <c r="FQ742" s="33"/>
      <c r="FR742" s="33"/>
      <c r="FS742" s="33"/>
      <c r="FT742" s="33"/>
      <c r="FU742" s="33"/>
      <c r="FV742" s="33"/>
      <c r="FW742" s="33"/>
      <c r="FX742" s="33"/>
      <c r="FY742" s="33"/>
      <c r="FZ742" s="33"/>
      <c r="GA742" s="33"/>
      <c r="GB742" s="33"/>
      <c r="GC742" s="33"/>
      <c r="GD742" s="33"/>
      <c r="GE742" s="33"/>
      <c r="GF742" s="33"/>
      <c r="GG742" s="7"/>
      <c r="GH742" s="7"/>
      <c r="GI742" s="7"/>
      <c r="GJ742" s="7"/>
      <c r="GK742" s="7"/>
      <c r="GL742" s="7"/>
      <c r="GM742" s="7"/>
      <c r="GN742" s="7"/>
      <c r="GO742" s="7"/>
      <c r="GP742" s="7"/>
      <c r="GQ742" s="7"/>
      <c r="GR742" s="7"/>
      <c r="GS742" s="7"/>
      <c r="GT742" s="7"/>
      <c r="GU742" s="7"/>
      <c r="GV742" s="7"/>
      <c r="GW742" s="7"/>
      <c r="GX742" s="7"/>
      <c r="GY742" s="7"/>
    </row>
    <row r="743" spans="1:207" ht="13.8">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M743" s="7"/>
      <c r="DN743" s="7"/>
      <c r="DO743" s="7"/>
      <c r="DP743" s="7"/>
      <c r="DQ743" s="7"/>
      <c r="DR743" s="7"/>
      <c r="DS743" s="7"/>
      <c r="DT743" s="7"/>
      <c r="DU743" s="7"/>
      <c r="DV743" s="7"/>
      <c r="DW743" s="7"/>
      <c r="DX743" s="7"/>
      <c r="DY743" s="7"/>
      <c r="DZ743" s="7"/>
      <c r="EA743" s="7"/>
      <c r="EB743" s="7"/>
      <c r="EC743" s="7"/>
      <c r="ED743" s="7"/>
      <c r="EE743" s="7"/>
      <c r="EF743" s="7"/>
      <c r="EG743" s="7"/>
      <c r="EH743" s="7"/>
      <c r="EI743" s="7"/>
      <c r="EJ743" s="7"/>
      <c r="EK743" s="7"/>
      <c r="EL743" s="7"/>
      <c r="EM743" s="7"/>
      <c r="EN743" s="7"/>
      <c r="EO743" s="7"/>
      <c r="EP743" s="7"/>
      <c r="EQ743" s="7"/>
      <c r="ER743" s="7"/>
      <c r="ES743" s="7"/>
      <c r="ET743" s="7"/>
      <c r="EU743" s="7"/>
      <c r="EV743" s="7"/>
      <c r="EW743" s="7"/>
      <c r="EX743" s="7"/>
      <c r="EY743" s="7"/>
      <c r="EZ743" s="7"/>
      <c r="FA743" s="7"/>
      <c r="FB743" s="7"/>
      <c r="FC743" s="7"/>
      <c r="FD743" s="7"/>
      <c r="FE743" s="7"/>
      <c r="FF743" s="7"/>
      <c r="FG743" s="7"/>
      <c r="FH743" s="7"/>
      <c r="FI743" s="7"/>
      <c r="FJ743" s="7"/>
      <c r="FK743" s="7"/>
      <c r="FL743" s="34"/>
      <c r="FM743" s="33"/>
      <c r="FN743" s="34"/>
      <c r="FO743" s="33"/>
      <c r="FP743" s="33"/>
      <c r="FQ743" s="33"/>
      <c r="FR743" s="33"/>
      <c r="FS743" s="33"/>
      <c r="FT743" s="33"/>
      <c r="FU743" s="33"/>
      <c r="FV743" s="33"/>
      <c r="FW743" s="33"/>
      <c r="FX743" s="33"/>
      <c r="FY743" s="33"/>
      <c r="FZ743" s="33"/>
      <c r="GA743" s="33"/>
      <c r="GB743" s="33"/>
      <c r="GC743" s="33"/>
      <c r="GD743" s="33"/>
      <c r="GE743" s="33"/>
      <c r="GF743" s="33"/>
      <c r="GG743" s="7"/>
      <c r="GH743" s="7"/>
      <c r="GI743" s="7"/>
      <c r="GJ743" s="7"/>
      <c r="GK743" s="7"/>
      <c r="GL743" s="7"/>
      <c r="GM743" s="7"/>
      <c r="GN743" s="7"/>
      <c r="GO743" s="7"/>
      <c r="GP743" s="7"/>
      <c r="GQ743" s="7"/>
      <c r="GR743" s="7"/>
      <c r="GS743" s="7"/>
      <c r="GT743" s="7"/>
      <c r="GU743" s="7"/>
      <c r="GV743" s="7"/>
      <c r="GW743" s="7"/>
      <c r="GX743" s="7"/>
      <c r="GY743" s="7"/>
    </row>
    <row r="744" spans="1:207" ht="13.8">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7"/>
      <c r="CW744" s="7"/>
      <c r="CX744" s="7"/>
      <c r="CY744" s="7"/>
      <c r="CZ744" s="7"/>
      <c r="DA744" s="7"/>
      <c r="DB744" s="7"/>
      <c r="DC744" s="7"/>
      <c r="DD744" s="7"/>
      <c r="DE744" s="7"/>
      <c r="DF744" s="7"/>
      <c r="DG744" s="7"/>
      <c r="DH744" s="7"/>
      <c r="DI744" s="7"/>
      <c r="DJ744" s="7"/>
      <c r="DK744" s="7"/>
      <c r="DL744" s="7"/>
      <c r="DM744" s="7"/>
      <c r="DN744" s="7"/>
      <c r="DO744" s="7"/>
      <c r="DP744" s="7"/>
      <c r="DQ744" s="7"/>
      <c r="DR744" s="7"/>
      <c r="DS744" s="7"/>
      <c r="DT744" s="7"/>
      <c r="DU744" s="7"/>
      <c r="DV744" s="7"/>
      <c r="DW744" s="7"/>
      <c r="DX744" s="7"/>
      <c r="DY744" s="7"/>
      <c r="DZ744" s="7"/>
      <c r="EA744" s="7"/>
      <c r="EB744" s="7"/>
      <c r="EC744" s="7"/>
      <c r="ED744" s="7"/>
      <c r="EE744" s="7"/>
      <c r="EF744" s="7"/>
      <c r="EG744" s="7"/>
      <c r="EH744" s="7"/>
      <c r="EI744" s="7"/>
      <c r="EJ744" s="7"/>
      <c r="EK744" s="7"/>
      <c r="EL744" s="7"/>
      <c r="EM744" s="7"/>
      <c r="EN744" s="7"/>
      <c r="EO744" s="7"/>
      <c r="EP744" s="7"/>
      <c r="EQ744" s="7"/>
      <c r="ER744" s="7"/>
      <c r="ES744" s="7"/>
      <c r="ET744" s="7"/>
      <c r="EU744" s="7"/>
      <c r="EV744" s="7"/>
      <c r="EW744" s="7"/>
      <c r="EX744" s="7"/>
      <c r="EY744" s="7"/>
      <c r="EZ744" s="7"/>
      <c r="FA744" s="7"/>
      <c r="FB744" s="7"/>
      <c r="FC744" s="7"/>
      <c r="FD744" s="7"/>
      <c r="FE744" s="7"/>
      <c r="FF744" s="7"/>
      <c r="FG744" s="7"/>
      <c r="FH744" s="7"/>
      <c r="FI744" s="7"/>
      <c r="FJ744" s="7"/>
      <c r="FK744" s="7"/>
      <c r="FL744" s="34"/>
      <c r="FM744" s="33"/>
      <c r="FN744" s="34"/>
      <c r="FO744" s="33"/>
      <c r="FP744" s="33"/>
      <c r="FQ744" s="33"/>
      <c r="FR744" s="33"/>
      <c r="FS744" s="33"/>
      <c r="FT744" s="33"/>
      <c r="FU744" s="33"/>
      <c r="FV744" s="33"/>
      <c r="FW744" s="33"/>
      <c r="FX744" s="33"/>
      <c r="FY744" s="33"/>
      <c r="FZ744" s="33"/>
      <c r="GA744" s="33"/>
      <c r="GB744" s="33"/>
      <c r="GC744" s="33"/>
      <c r="GD744" s="33"/>
      <c r="GE744" s="33"/>
      <c r="GF744" s="33"/>
      <c r="GG744" s="7"/>
      <c r="GH744" s="7"/>
      <c r="GI744" s="7"/>
      <c r="GJ744" s="7"/>
      <c r="GK744" s="7"/>
      <c r="GL744" s="7"/>
      <c r="GM744" s="7"/>
      <c r="GN744" s="7"/>
      <c r="GO744" s="7"/>
      <c r="GP744" s="7"/>
      <c r="GQ744" s="7"/>
      <c r="GR744" s="7"/>
      <c r="GS744" s="7"/>
      <c r="GT744" s="7"/>
      <c r="GU744" s="7"/>
      <c r="GV744" s="7"/>
      <c r="GW744" s="7"/>
      <c r="GX744" s="7"/>
      <c r="GY744" s="7"/>
    </row>
    <row r="745" spans="1:207" ht="13.8">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c r="DM745" s="7"/>
      <c r="DN745" s="7"/>
      <c r="DO745" s="7"/>
      <c r="DP745" s="7"/>
      <c r="DQ745" s="7"/>
      <c r="DR745" s="7"/>
      <c r="DS745" s="7"/>
      <c r="DT745" s="7"/>
      <c r="DU745" s="7"/>
      <c r="DV745" s="7"/>
      <c r="DW745" s="7"/>
      <c r="DX745" s="7"/>
      <c r="DY745" s="7"/>
      <c r="DZ745" s="7"/>
      <c r="EA745" s="7"/>
      <c r="EB745" s="7"/>
      <c r="EC745" s="7"/>
      <c r="ED745" s="7"/>
      <c r="EE745" s="7"/>
      <c r="EF745" s="7"/>
      <c r="EG745" s="7"/>
      <c r="EH745" s="7"/>
      <c r="EI745" s="7"/>
      <c r="EJ745" s="7"/>
      <c r="EK745" s="7"/>
      <c r="EL745" s="7"/>
      <c r="EM745" s="7"/>
      <c r="EN745" s="7"/>
      <c r="EO745" s="7"/>
      <c r="EP745" s="7"/>
      <c r="EQ745" s="7"/>
      <c r="ER745" s="7"/>
      <c r="ES745" s="7"/>
      <c r="ET745" s="7"/>
      <c r="EU745" s="7"/>
      <c r="EV745" s="7"/>
      <c r="EW745" s="7"/>
      <c r="EX745" s="7"/>
      <c r="EY745" s="7"/>
      <c r="EZ745" s="7"/>
      <c r="FA745" s="7"/>
      <c r="FB745" s="7"/>
      <c r="FC745" s="7"/>
      <c r="FD745" s="7"/>
      <c r="FE745" s="7"/>
      <c r="FF745" s="7"/>
      <c r="FG745" s="7"/>
      <c r="FH745" s="7"/>
      <c r="FI745" s="7"/>
      <c r="FJ745" s="7"/>
      <c r="FK745" s="7"/>
      <c r="FL745" s="34"/>
      <c r="FM745" s="33"/>
      <c r="FN745" s="34"/>
      <c r="FO745" s="33"/>
      <c r="FP745" s="33"/>
      <c r="FQ745" s="33"/>
      <c r="FR745" s="33"/>
      <c r="FS745" s="33"/>
      <c r="FT745" s="33"/>
      <c r="FU745" s="33"/>
      <c r="FV745" s="33"/>
      <c r="FW745" s="33"/>
      <c r="FX745" s="33"/>
      <c r="FY745" s="33"/>
      <c r="FZ745" s="33"/>
      <c r="GA745" s="33"/>
      <c r="GB745" s="33"/>
      <c r="GC745" s="33"/>
      <c r="GD745" s="33"/>
      <c r="GE745" s="33"/>
      <c r="GF745" s="33"/>
      <c r="GG745" s="7"/>
      <c r="GH745" s="7"/>
      <c r="GI745" s="7"/>
      <c r="GJ745" s="7"/>
      <c r="GK745" s="7"/>
      <c r="GL745" s="7"/>
      <c r="GM745" s="7"/>
      <c r="GN745" s="7"/>
      <c r="GO745" s="7"/>
      <c r="GP745" s="7"/>
      <c r="GQ745" s="7"/>
      <c r="GR745" s="7"/>
      <c r="GS745" s="7"/>
      <c r="GT745" s="7"/>
      <c r="GU745" s="7"/>
      <c r="GV745" s="7"/>
      <c r="GW745" s="7"/>
      <c r="GX745" s="7"/>
      <c r="GY745" s="7"/>
    </row>
    <row r="746" spans="1:207" ht="13.8">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c r="EC746" s="7"/>
      <c r="ED746" s="7"/>
      <c r="EE746" s="7"/>
      <c r="EF746" s="7"/>
      <c r="EG746" s="7"/>
      <c r="EH746" s="7"/>
      <c r="EI746" s="7"/>
      <c r="EJ746" s="7"/>
      <c r="EK746" s="7"/>
      <c r="EL746" s="7"/>
      <c r="EM746" s="7"/>
      <c r="EN746" s="7"/>
      <c r="EO746" s="7"/>
      <c r="EP746" s="7"/>
      <c r="EQ746" s="7"/>
      <c r="ER746" s="7"/>
      <c r="ES746" s="7"/>
      <c r="ET746" s="7"/>
      <c r="EU746" s="7"/>
      <c r="EV746" s="7"/>
      <c r="EW746" s="7"/>
      <c r="EX746" s="7"/>
      <c r="EY746" s="7"/>
      <c r="EZ746" s="7"/>
      <c r="FA746" s="7"/>
      <c r="FB746" s="7"/>
      <c r="FC746" s="7"/>
      <c r="FD746" s="7"/>
      <c r="FE746" s="7"/>
      <c r="FF746" s="7"/>
      <c r="FG746" s="7"/>
      <c r="FH746" s="7"/>
      <c r="FI746" s="7"/>
      <c r="FJ746" s="7"/>
      <c r="FK746" s="7"/>
      <c r="FL746" s="34"/>
      <c r="FM746" s="33"/>
      <c r="FN746" s="34"/>
      <c r="FO746" s="33"/>
      <c r="FP746" s="33"/>
      <c r="FQ746" s="33"/>
      <c r="FR746" s="33"/>
      <c r="FS746" s="33"/>
      <c r="FT746" s="33"/>
      <c r="FU746" s="33"/>
      <c r="FV746" s="33"/>
      <c r="FW746" s="33"/>
      <c r="FX746" s="33"/>
      <c r="FY746" s="33"/>
      <c r="FZ746" s="33"/>
      <c r="GA746" s="33"/>
      <c r="GB746" s="33"/>
      <c r="GC746" s="33"/>
      <c r="GD746" s="33"/>
      <c r="GE746" s="33"/>
      <c r="GF746" s="33"/>
      <c r="GG746" s="7"/>
      <c r="GH746" s="7"/>
      <c r="GI746" s="7"/>
      <c r="GJ746" s="7"/>
      <c r="GK746" s="7"/>
      <c r="GL746" s="7"/>
      <c r="GM746" s="7"/>
      <c r="GN746" s="7"/>
      <c r="GO746" s="7"/>
      <c r="GP746" s="7"/>
      <c r="GQ746" s="7"/>
      <c r="GR746" s="7"/>
      <c r="GS746" s="7"/>
      <c r="GT746" s="7"/>
      <c r="GU746" s="7"/>
      <c r="GV746" s="7"/>
      <c r="GW746" s="7"/>
      <c r="GX746" s="7"/>
      <c r="GY746" s="7"/>
    </row>
    <row r="747" spans="1:207" ht="13.8">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c r="EC747" s="7"/>
      <c r="ED747" s="7"/>
      <c r="EE747" s="7"/>
      <c r="EF747" s="7"/>
      <c r="EG747" s="7"/>
      <c r="EH747" s="7"/>
      <c r="EI747" s="7"/>
      <c r="EJ747" s="7"/>
      <c r="EK747" s="7"/>
      <c r="EL747" s="7"/>
      <c r="EM747" s="7"/>
      <c r="EN747" s="7"/>
      <c r="EO747" s="7"/>
      <c r="EP747" s="7"/>
      <c r="EQ747" s="7"/>
      <c r="ER747" s="7"/>
      <c r="ES747" s="7"/>
      <c r="ET747" s="7"/>
      <c r="EU747" s="7"/>
      <c r="EV747" s="7"/>
      <c r="EW747" s="7"/>
      <c r="EX747" s="7"/>
      <c r="EY747" s="7"/>
      <c r="EZ747" s="7"/>
      <c r="FA747" s="7"/>
      <c r="FB747" s="7"/>
      <c r="FC747" s="7"/>
      <c r="FD747" s="7"/>
      <c r="FE747" s="7"/>
      <c r="FF747" s="7"/>
      <c r="FG747" s="7"/>
      <c r="FH747" s="7"/>
      <c r="FI747" s="7"/>
      <c r="FJ747" s="7"/>
      <c r="FK747" s="7"/>
      <c r="FL747" s="34"/>
      <c r="FM747" s="33"/>
      <c r="FN747" s="34"/>
      <c r="FO747" s="33"/>
      <c r="FP747" s="33"/>
      <c r="FQ747" s="33"/>
      <c r="FR747" s="33"/>
      <c r="FS747" s="33"/>
      <c r="FT747" s="33"/>
      <c r="FU747" s="33"/>
      <c r="FV747" s="33"/>
      <c r="FW747" s="33"/>
      <c r="FX747" s="33"/>
      <c r="FY747" s="33"/>
      <c r="FZ747" s="33"/>
      <c r="GA747" s="33"/>
      <c r="GB747" s="33"/>
      <c r="GC747" s="33"/>
      <c r="GD747" s="33"/>
      <c r="GE747" s="33"/>
      <c r="GF747" s="33"/>
      <c r="GG747" s="7"/>
      <c r="GH747" s="7"/>
      <c r="GI747" s="7"/>
      <c r="GJ747" s="7"/>
      <c r="GK747" s="7"/>
      <c r="GL747" s="7"/>
      <c r="GM747" s="7"/>
      <c r="GN747" s="7"/>
      <c r="GO747" s="7"/>
      <c r="GP747" s="7"/>
      <c r="GQ747" s="7"/>
      <c r="GR747" s="7"/>
      <c r="GS747" s="7"/>
      <c r="GT747" s="7"/>
      <c r="GU747" s="7"/>
      <c r="GV747" s="7"/>
      <c r="GW747" s="7"/>
      <c r="GX747" s="7"/>
      <c r="GY747" s="7"/>
    </row>
    <row r="748" spans="1:207" ht="13.8">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c r="EC748" s="7"/>
      <c r="ED748" s="7"/>
      <c r="EE748" s="7"/>
      <c r="EF748" s="7"/>
      <c r="EG748" s="7"/>
      <c r="EH748" s="7"/>
      <c r="EI748" s="7"/>
      <c r="EJ748" s="7"/>
      <c r="EK748" s="7"/>
      <c r="EL748" s="7"/>
      <c r="EM748" s="7"/>
      <c r="EN748" s="7"/>
      <c r="EO748" s="7"/>
      <c r="EP748" s="7"/>
      <c r="EQ748" s="7"/>
      <c r="ER748" s="7"/>
      <c r="ES748" s="7"/>
      <c r="ET748" s="7"/>
      <c r="EU748" s="7"/>
      <c r="EV748" s="7"/>
      <c r="EW748" s="7"/>
      <c r="EX748" s="7"/>
      <c r="EY748" s="7"/>
      <c r="EZ748" s="7"/>
      <c r="FA748" s="7"/>
      <c r="FB748" s="7"/>
      <c r="FC748" s="7"/>
      <c r="FD748" s="7"/>
      <c r="FE748" s="7"/>
      <c r="FF748" s="7"/>
      <c r="FG748" s="7"/>
      <c r="FH748" s="7"/>
      <c r="FI748" s="7"/>
      <c r="FJ748" s="7"/>
      <c r="FK748" s="7"/>
      <c r="FL748" s="34"/>
      <c r="FM748" s="33"/>
      <c r="FN748" s="34"/>
      <c r="FO748" s="33"/>
      <c r="FP748" s="33"/>
      <c r="FQ748" s="33"/>
      <c r="FR748" s="33"/>
      <c r="FS748" s="33"/>
      <c r="FT748" s="33"/>
      <c r="FU748" s="33"/>
      <c r="FV748" s="33"/>
      <c r="FW748" s="33"/>
      <c r="FX748" s="33"/>
      <c r="FY748" s="33"/>
      <c r="FZ748" s="33"/>
      <c r="GA748" s="33"/>
      <c r="GB748" s="33"/>
      <c r="GC748" s="33"/>
      <c r="GD748" s="33"/>
      <c r="GE748" s="33"/>
      <c r="GF748" s="33"/>
      <c r="GG748" s="7"/>
      <c r="GH748" s="7"/>
      <c r="GI748" s="7"/>
      <c r="GJ748" s="7"/>
      <c r="GK748" s="7"/>
      <c r="GL748" s="7"/>
      <c r="GM748" s="7"/>
      <c r="GN748" s="7"/>
      <c r="GO748" s="7"/>
      <c r="GP748" s="7"/>
      <c r="GQ748" s="7"/>
      <c r="GR748" s="7"/>
      <c r="GS748" s="7"/>
      <c r="GT748" s="7"/>
      <c r="GU748" s="7"/>
      <c r="GV748" s="7"/>
      <c r="GW748" s="7"/>
      <c r="GX748" s="7"/>
      <c r="GY748" s="7"/>
    </row>
    <row r="749" spans="1:207" ht="13.8">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c r="EC749" s="7"/>
      <c r="ED749" s="7"/>
      <c r="EE749" s="7"/>
      <c r="EF749" s="7"/>
      <c r="EG749" s="7"/>
      <c r="EH749" s="7"/>
      <c r="EI749" s="7"/>
      <c r="EJ749" s="7"/>
      <c r="EK749" s="7"/>
      <c r="EL749" s="7"/>
      <c r="EM749" s="7"/>
      <c r="EN749" s="7"/>
      <c r="EO749" s="7"/>
      <c r="EP749" s="7"/>
      <c r="EQ749" s="7"/>
      <c r="ER749" s="7"/>
      <c r="ES749" s="7"/>
      <c r="ET749" s="7"/>
      <c r="EU749" s="7"/>
      <c r="EV749" s="7"/>
      <c r="EW749" s="7"/>
      <c r="EX749" s="7"/>
      <c r="EY749" s="7"/>
      <c r="EZ749" s="7"/>
      <c r="FA749" s="7"/>
      <c r="FB749" s="7"/>
      <c r="FC749" s="7"/>
      <c r="FD749" s="7"/>
      <c r="FE749" s="7"/>
      <c r="FF749" s="7"/>
      <c r="FG749" s="7"/>
      <c r="FH749" s="7"/>
      <c r="FI749" s="7"/>
      <c r="FJ749" s="7"/>
      <c r="FK749" s="7"/>
      <c r="FL749" s="34"/>
      <c r="FM749" s="33"/>
      <c r="FN749" s="34"/>
      <c r="FO749" s="33"/>
      <c r="FP749" s="33"/>
      <c r="FQ749" s="33"/>
      <c r="FR749" s="33"/>
      <c r="FS749" s="33"/>
      <c r="FT749" s="33"/>
      <c r="FU749" s="33"/>
      <c r="FV749" s="33"/>
      <c r="FW749" s="33"/>
      <c r="FX749" s="33"/>
      <c r="FY749" s="33"/>
      <c r="FZ749" s="33"/>
      <c r="GA749" s="33"/>
      <c r="GB749" s="33"/>
      <c r="GC749" s="33"/>
      <c r="GD749" s="33"/>
      <c r="GE749" s="33"/>
      <c r="GF749" s="33"/>
      <c r="GG749" s="7"/>
      <c r="GH749" s="7"/>
      <c r="GI749" s="7"/>
      <c r="GJ749" s="7"/>
      <c r="GK749" s="7"/>
      <c r="GL749" s="7"/>
      <c r="GM749" s="7"/>
      <c r="GN749" s="7"/>
      <c r="GO749" s="7"/>
      <c r="GP749" s="7"/>
      <c r="GQ749" s="7"/>
      <c r="GR749" s="7"/>
      <c r="GS749" s="7"/>
      <c r="GT749" s="7"/>
      <c r="GU749" s="7"/>
      <c r="GV749" s="7"/>
      <c r="GW749" s="7"/>
      <c r="GX749" s="7"/>
      <c r="GY749" s="7"/>
    </row>
    <row r="750" spans="1:207" ht="13.8">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7"/>
      <c r="CW750" s="7"/>
      <c r="CX750" s="7"/>
      <c r="CY750" s="7"/>
      <c r="CZ750" s="7"/>
      <c r="DA750" s="7"/>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c r="EC750" s="7"/>
      <c r="ED750" s="7"/>
      <c r="EE750" s="7"/>
      <c r="EF750" s="7"/>
      <c r="EG750" s="7"/>
      <c r="EH750" s="7"/>
      <c r="EI750" s="7"/>
      <c r="EJ750" s="7"/>
      <c r="EK750" s="7"/>
      <c r="EL750" s="7"/>
      <c r="EM750" s="7"/>
      <c r="EN750" s="7"/>
      <c r="EO750" s="7"/>
      <c r="EP750" s="7"/>
      <c r="EQ750" s="7"/>
      <c r="ER750" s="7"/>
      <c r="ES750" s="7"/>
      <c r="ET750" s="7"/>
      <c r="EU750" s="7"/>
      <c r="EV750" s="7"/>
      <c r="EW750" s="7"/>
      <c r="EX750" s="7"/>
      <c r="EY750" s="7"/>
      <c r="EZ750" s="7"/>
      <c r="FA750" s="7"/>
      <c r="FB750" s="7"/>
      <c r="FC750" s="7"/>
      <c r="FD750" s="7"/>
      <c r="FE750" s="7"/>
      <c r="FF750" s="7"/>
      <c r="FG750" s="7"/>
      <c r="FH750" s="7"/>
      <c r="FI750" s="7"/>
      <c r="FJ750" s="7"/>
      <c r="FK750" s="7"/>
      <c r="FL750" s="34"/>
      <c r="FM750" s="33"/>
      <c r="FN750" s="34"/>
      <c r="FO750" s="33"/>
      <c r="FP750" s="33"/>
      <c r="FQ750" s="33"/>
      <c r="FR750" s="33"/>
      <c r="FS750" s="33"/>
      <c r="FT750" s="33"/>
      <c r="FU750" s="33"/>
      <c r="FV750" s="33"/>
      <c r="FW750" s="33"/>
      <c r="FX750" s="33"/>
      <c r="FY750" s="33"/>
      <c r="FZ750" s="33"/>
      <c r="GA750" s="33"/>
      <c r="GB750" s="33"/>
      <c r="GC750" s="33"/>
      <c r="GD750" s="33"/>
      <c r="GE750" s="33"/>
      <c r="GF750" s="33"/>
      <c r="GG750" s="7"/>
      <c r="GH750" s="7"/>
      <c r="GI750" s="7"/>
      <c r="GJ750" s="7"/>
      <c r="GK750" s="7"/>
      <c r="GL750" s="7"/>
      <c r="GM750" s="7"/>
      <c r="GN750" s="7"/>
      <c r="GO750" s="7"/>
      <c r="GP750" s="7"/>
      <c r="GQ750" s="7"/>
      <c r="GR750" s="7"/>
      <c r="GS750" s="7"/>
      <c r="GT750" s="7"/>
      <c r="GU750" s="7"/>
      <c r="GV750" s="7"/>
      <c r="GW750" s="7"/>
      <c r="GX750" s="7"/>
      <c r="GY750" s="7"/>
    </row>
    <row r="751" spans="1:207" ht="13.8">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c r="EC751" s="7"/>
      <c r="ED751" s="7"/>
      <c r="EE751" s="7"/>
      <c r="EF751" s="7"/>
      <c r="EG751" s="7"/>
      <c r="EH751" s="7"/>
      <c r="EI751" s="7"/>
      <c r="EJ751" s="7"/>
      <c r="EK751" s="7"/>
      <c r="EL751" s="7"/>
      <c r="EM751" s="7"/>
      <c r="EN751" s="7"/>
      <c r="EO751" s="7"/>
      <c r="EP751" s="7"/>
      <c r="EQ751" s="7"/>
      <c r="ER751" s="7"/>
      <c r="ES751" s="7"/>
      <c r="ET751" s="7"/>
      <c r="EU751" s="7"/>
      <c r="EV751" s="7"/>
      <c r="EW751" s="7"/>
      <c r="EX751" s="7"/>
      <c r="EY751" s="7"/>
      <c r="EZ751" s="7"/>
      <c r="FA751" s="7"/>
      <c r="FB751" s="7"/>
      <c r="FC751" s="7"/>
      <c r="FD751" s="7"/>
      <c r="FE751" s="7"/>
      <c r="FF751" s="7"/>
      <c r="FG751" s="7"/>
      <c r="FH751" s="7"/>
      <c r="FI751" s="7"/>
      <c r="FJ751" s="7"/>
      <c r="FK751" s="7"/>
      <c r="FL751" s="34"/>
      <c r="FM751" s="33"/>
      <c r="FN751" s="34"/>
      <c r="FO751" s="33"/>
      <c r="FP751" s="33"/>
      <c r="FQ751" s="33"/>
      <c r="FR751" s="33"/>
      <c r="FS751" s="33"/>
      <c r="FT751" s="33"/>
      <c r="FU751" s="33"/>
      <c r="FV751" s="33"/>
      <c r="FW751" s="33"/>
      <c r="FX751" s="33"/>
      <c r="FY751" s="33"/>
      <c r="FZ751" s="33"/>
      <c r="GA751" s="33"/>
      <c r="GB751" s="33"/>
      <c r="GC751" s="33"/>
      <c r="GD751" s="33"/>
      <c r="GE751" s="33"/>
      <c r="GF751" s="33"/>
      <c r="GG751" s="7"/>
      <c r="GH751" s="7"/>
      <c r="GI751" s="7"/>
      <c r="GJ751" s="7"/>
      <c r="GK751" s="7"/>
      <c r="GL751" s="7"/>
      <c r="GM751" s="7"/>
      <c r="GN751" s="7"/>
      <c r="GO751" s="7"/>
      <c r="GP751" s="7"/>
      <c r="GQ751" s="7"/>
      <c r="GR751" s="7"/>
      <c r="GS751" s="7"/>
      <c r="GT751" s="7"/>
      <c r="GU751" s="7"/>
      <c r="GV751" s="7"/>
      <c r="GW751" s="7"/>
      <c r="GX751" s="7"/>
      <c r="GY751" s="7"/>
    </row>
    <row r="752" spans="1:207" ht="13.8">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c r="DM752" s="7"/>
      <c r="DN752" s="7"/>
      <c r="DO752" s="7"/>
      <c r="DP752" s="7"/>
      <c r="DQ752" s="7"/>
      <c r="DR752" s="7"/>
      <c r="DS752" s="7"/>
      <c r="DT752" s="7"/>
      <c r="DU752" s="7"/>
      <c r="DV752" s="7"/>
      <c r="DW752" s="7"/>
      <c r="DX752" s="7"/>
      <c r="DY752" s="7"/>
      <c r="DZ752" s="7"/>
      <c r="EA752" s="7"/>
      <c r="EB752" s="7"/>
      <c r="EC752" s="7"/>
      <c r="ED752" s="7"/>
      <c r="EE752" s="7"/>
      <c r="EF752" s="7"/>
      <c r="EG752" s="7"/>
      <c r="EH752" s="7"/>
      <c r="EI752" s="7"/>
      <c r="EJ752" s="7"/>
      <c r="EK752" s="7"/>
      <c r="EL752" s="7"/>
      <c r="EM752" s="7"/>
      <c r="EN752" s="7"/>
      <c r="EO752" s="7"/>
      <c r="EP752" s="7"/>
      <c r="EQ752" s="7"/>
      <c r="ER752" s="7"/>
      <c r="ES752" s="7"/>
      <c r="ET752" s="7"/>
      <c r="EU752" s="7"/>
      <c r="EV752" s="7"/>
      <c r="EW752" s="7"/>
      <c r="EX752" s="7"/>
      <c r="EY752" s="7"/>
      <c r="EZ752" s="7"/>
      <c r="FA752" s="7"/>
      <c r="FB752" s="7"/>
      <c r="FC752" s="7"/>
      <c r="FD752" s="7"/>
      <c r="FE752" s="7"/>
      <c r="FF752" s="7"/>
      <c r="FG752" s="7"/>
      <c r="FH752" s="7"/>
      <c r="FI752" s="7"/>
      <c r="FJ752" s="7"/>
      <c r="FK752" s="7"/>
      <c r="FL752" s="34"/>
      <c r="FM752" s="33"/>
      <c r="FN752" s="34"/>
      <c r="FO752" s="33"/>
      <c r="FP752" s="33"/>
      <c r="FQ752" s="33"/>
      <c r="FR752" s="33"/>
      <c r="FS752" s="33"/>
      <c r="FT752" s="33"/>
      <c r="FU752" s="33"/>
      <c r="FV752" s="33"/>
      <c r="FW752" s="33"/>
      <c r="FX752" s="33"/>
      <c r="FY752" s="33"/>
      <c r="FZ752" s="33"/>
      <c r="GA752" s="33"/>
      <c r="GB752" s="33"/>
      <c r="GC752" s="33"/>
      <c r="GD752" s="33"/>
      <c r="GE752" s="33"/>
      <c r="GF752" s="33"/>
      <c r="GG752" s="7"/>
      <c r="GH752" s="7"/>
      <c r="GI752" s="7"/>
      <c r="GJ752" s="7"/>
      <c r="GK752" s="7"/>
      <c r="GL752" s="7"/>
      <c r="GM752" s="7"/>
      <c r="GN752" s="7"/>
      <c r="GO752" s="7"/>
      <c r="GP752" s="7"/>
      <c r="GQ752" s="7"/>
      <c r="GR752" s="7"/>
      <c r="GS752" s="7"/>
      <c r="GT752" s="7"/>
      <c r="GU752" s="7"/>
      <c r="GV752" s="7"/>
      <c r="GW752" s="7"/>
      <c r="GX752" s="7"/>
      <c r="GY752" s="7"/>
    </row>
    <row r="753" spans="1:207" ht="13.8">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c r="EA753" s="7"/>
      <c r="EB753" s="7"/>
      <c r="EC753" s="7"/>
      <c r="ED753" s="7"/>
      <c r="EE753" s="7"/>
      <c r="EF753" s="7"/>
      <c r="EG753" s="7"/>
      <c r="EH753" s="7"/>
      <c r="EI753" s="7"/>
      <c r="EJ753" s="7"/>
      <c r="EK753" s="7"/>
      <c r="EL753" s="7"/>
      <c r="EM753" s="7"/>
      <c r="EN753" s="7"/>
      <c r="EO753" s="7"/>
      <c r="EP753" s="7"/>
      <c r="EQ753" s="7"/>
      <c r="ER753" s="7"/>
      <c r="ES753" s="7"/>
      <c r="ET753" s="7"/>
      <c r="EU753" s="7"/>
      <c r="EV753" s="7"/>
      <c r="EW753" s="7"/>
      <c r="EX753" s="7"/>
      <c r="EY753" s="7"/>
      <c r="EZ753" s="7"/>
      <c r="FA753" s="7"/>
      <c r="FB753" s="7"/>
      <c r="FC753" s="7"/>
      <c r="FD753" s="7"/>
      <c r="FE753" s="7"/>
      <c r="FF753" s="7"/>
      <c r="FG753" s="7"/>
      <c r="FH753" s="7"/>
      <c r="FI753" s="7"/>
      <c r="FJ753" s="7"/>
      <c r="FK753" s="7"/>
      <c r="FL753" s="34"/>
      <c r="FM753" s="33"/>
      <c r="FN753" s="34"/>
      <c r="FO753" s="33"/>
      <c r="FP753" s="33"/>
      <c r="FQ753" s="33"/>
      <c r="FR753" s="33"/>
      <c r="FS753" s="33"/>
      <c r="FT753" s="33"/>
      <c r="FU753" s="33"/>
      <c r="FV753" s="33"/>
      <c r="FW753" s="33"/>
      <c r="FX753" s="33"/>
      <c r="FY753" s="33"/>
      <c r="FZ753" s="33"/>
      <c r="GA753" s="33"/>
      <c r="GB753" s="33"/>
      <c r="GC753" s="33"/>
      <c r="GD753" s="33"/>
      <c r="GE753" s="33"/>
      <c r="GF753" s="33"/>
      <c r="GG753" s="7"/>
      <c r="GH753" s="7"/>
      <c r="GI753" s="7"/>
      <c r="GJ753" s="7"/>
      <c r="GK753" s="7"/>
      <c r="GL753" s="7"/>
      <c r="GM753" s="7"/>
      <c r="GN753" s="7"/>
      <c r="GO753" s="7"/>
      <c r="GP753" s="7"/>
      <c r="GQ753" s="7"/>
      <c r="GR753" s="7"/>
      <c r="GS753" s="7"/>
      <c r="GT753" s="7"/>
      <c r="GU753" s="7"/>
      <c r="GV753" s="7"/>
      <c r="GW753" s="7"/>
      <c r="GX753" s="7"/>
      <c r="GY753" s="7"/>
    </row>
    <row r="754" spans="1:207" ht="13.8">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L754" s="7"/>
      <c r="DM754" s="7"/>
      <c r="DN754" s="7"/>
      <c r="DO754" s="7"/>
      <c r="DP754" s="7"/>
      <c r="DQ754" s="7"/>
      <c r="DR754" s="7"/>
      <c r="DS754" s="7"/>
      <c r="DT754" s="7"/>
      <c r="DU754" s="7"/>
      <c r="DV754" s="7"/>
      <c r="DW754" s="7"/>
      <c r="DX754" s="7"/>
      <c r="DY754" s="7"/>
      <c r="DZ754" s="7"/>
      <c r="EA754" s="7"/>
      <c r="EB754" s="7"/>
      <c r="EC754" s="7"/>
      <c r="ED754" s="7"/>
      <c r="EE754" s="7"/>
      <c r="EF754" s="7"/>
      <c r="EG754" s="7"/>
      <c r="EH754" s="7"/>
      <c r="EI754" s="7"/>
      <c r="EJ754" s="7"/>
      <c r="EK754" s="7"/>
      <c r="EL754" s="7"/>
      <c r="EM754" s="7"/>
      <c r="EN754" s="7"/>
      <c r="EO754" s="7"/>
      <c r="EP754" s="7"/>
      <c r="EQ754" s="7"/>
      <c r="ER754" s="7"/>
      <c r="ES754" s="7"/>
      <c r="ET754" s="7"/>
      <c r="EU754" s="7"/>
      <c r="EV754" s="7"/>
      <c r="EW754" s="7"/>
      <c r="EX754" s="7"/>
      <c r="EY754" s="7"/>
      <c r="EZ754" s="7"/>
      <c r="FA754" s="7"/>
      <c r="FB754" s="7"/>
      <c r="FC754" s="7"/>
      <c r="FD754" s="7"/>
      <c r="FE754" s="7"/>
      <c r="FF754" s="7"/>
      <c r="FG754" s="7"/>
      <c r="FH754" s="7"/>
      <c r="FI754" s="7"/>
      <c r="FJ754" s="7"/>
      <c r="FK754" s="7"/>
      <c r="FL754" s="34"/>
      <c r="FM754" s="33"/>
      <c r="FN754" s="34"/>
      <c r="FO754" s="33"/>
      <c r="FP754" s="33"/>
      <c r="FQ754" s="33"/>
      <c r="FR754" s="33"/>
      <c r="FS754" s="33"/>
      <c r="FT754" s="33"/>
      <c r="FU754" s="33"/>
      <c r="FV754" s="33"/>
      <c r="FW754" s="33"/>
      <c r="FX754" s="33"/>
      <c r="FY754" s="33"/>
      <c r="FZ754" s="33"/>
      <c r="GA754" s="33"/>
      <c r="GB754" s="33"/>
      <c r="GC754" s="33"/>
      <c r="GD754" s="33"/>
      <c r="GE754" s="33"/>
      <c r="GF754" s="33"/>
      <c r="GG754" s="7"/>
      <c r="GH754" s="7"/>
      <c r="GI754" s="7"/>
      <c r="GJ754" s="7"/>
      <c r="GK754" s="7"/>
      <c r="GL754" s="7"/>
      <c r="GM754" s="7"/>
      <c r="GN754" s="7"/>
      <c r="GO754" s="7"/>
      <c r="GP754" s="7"/>
      <c r="GQ754" s="7"/>
      <c r="GR754" s="7"/>
      <c r="GS754" s="7"/>
      <c r="GT754" s="7"/>
      <c r="GU754" s="7"/>
      <c r="GV754" s="7"/>
      <c r="GW754" s="7"/>
      <c r="GX754" s="7"/>
      <c r="GY754" s="7"/>
    </row>
    <row r="755" spans="1:207" ht="13.8">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7"/>
      <c r="CW755" s="7"/>
      <c r="CX755" s="7"/>
      <c r="CY755" s="7"/>
      <c r="CZ755" s="7"/>
      <c r="DA755" s="7"/>
      <c r="DB755" s="7"/>
      <c r="DC755" s="7"/>
      <c r="DD755" s="7"/>
      <c r="DE755" s="7"/>
      <c r="DF755" s="7"/>
      <c r="DG755" s="7"/>
      <c r="DH755" s="7"/>
      <c r="DI755" s="7"/>
      <c r="DJ755" s="7"/>
      <c r="DK755" s="7"/>
      <c r="DL755" s="7"/>
      <c r="DM755" s="7"/>
      <c r="DN755" s="7"/>
      <c r="DO755" s="7"/>
      <c r="DP755" s="7"/>
      <c r="DQ755" s="7"/>
      <c r="DR755" s="7"/>
      <c r="DS755" s="7"/>
      <c r="DT755" s="7"/>
      <c r="DU755" s="7"/>
      <c r="DV755" s="7"/>
      <c r="DW755" s="7"/>
      <c r="DX755" s="7"/>
      <c r="DY755" s="7"/>
      <c r="DZ755" s="7"/>
      <c r="EA755" s="7"/>
      <c r="EB755" s="7"/>
      <c r="EC755" s="7"/>
      <c r="ED755" s="7"/>
      <c r="EE755" s="7"/>
      <c r="EF755" s="7"/>
      <c r="EG755" s="7"/>
      <c r="EH755" s="7"/>
      <c r="EI755" s="7"/>
      <c r="EJ755" s="7"/>
      <c r="EK755" s="7"/>
      <c r="EL755" s="7"/>
      <c r="EM755" s="7"/>
      <c r="EN755" s="7"/>
      <c r="EO755" s="7"/>
      <c r="EP755" s="7"/>
      <c r="EQ755" s="7"/>
      <c r="ER755" s="7"/>
      <c r="ES755" s="7"/>
      <c r="ET755" s="7"/>
      <c r="EU755" s="7"/>
      <c r="EV755" s="7"/>
      <c r="EW755" s="7"/>
      <c r="EX755" s="7"/>
      <c r="EY755" s="7"/>
      <c r="EZ755" s="7"/>
      <c r="FA755" s="7"/>
      <c r="FB755" s="7"/>
      <c r="FC755" s="7"/>
      <c r="FD755" s="7"/>
      <c r="FE755" s="7"/>
      <c r="FF755" s="7"/>
      <c r="FG755" s="7"/>
      <c r="FH755" s="7"/>
      <c r="FI755" s="7"/>
      <c r="FJ755" s="7"/>
      <c r="FK755" s="7"/>
      <c r="FL755" s="34"/>
      <c r="FM755" s="33"/>
      <c r="FN755" s="34"/>
      <c r="FO755" s="33"/>
      <c r="FP755" s="33"/>
      <c r="FQ755" s="33"/>
      <c r="FR755" s="33"/>
      <c r="FS755" s="33"/>
      <c r="FT755" s="33"/>
      <c r="FU755" s="33"/>
      <c r="FV755" s="33"/>
      <c r="FW755" s="33"/>
      <c r="FX755" s="33"/>
      <c r="FY755" s="33"/>
      <c r="FZ755" s="33"/>
      <c r="GA755" s="33"/>
      <c r="GB755" s="33"/>
      <c r="GC755" s="33"/>
      <c r="GD755" s="33"/>
      <c r="GE755" s="33"/>
      <c r="GF755" s="33"/>
      <c r="GG755" s="7"/>
      <c r="GH755" s="7"/>
      <c r="GI755" s="7"/>
      <c r="GJ755" s="7"/>
      <c r="GK755" s="7"/>
      <c r="GL755" s="7"/>
      <c r="GM755" s="7"/>
      <c r="GN755" s="7"/>
      <c r="GO755" s="7"/>
      <c r="GP755" s="7"/>
      <c r="GQ755" s="7"/>
      <c r="GR755" s="7"/>
      <c r="GS755" s="7"/>
      <c r="GT755" s="7"/>
      <c r="GU755" s="7"/>
      <c r="GV755" s="7"/>
      <c r="GW755" s="7"/>
      <c r="GX755" s="7"/>
      <c r="GY755" s="7"/>
    </row>
    <row r="756" spans="1:207" ht="13.8">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7"/>
      <c r="CW756" s="7"/>
      <c r="CX756" s="7"/>
      <c r="CY756" s="7"/>
      <c r="CZ756" s="7"/>
      <c r="DA756" s="7"/>
      <c r="DB756" s="7"/>
      <c r="DC756" s="7"/>
      <c r="DD756" s="7"/>
      <c r="DE756" s="7"/>
      <c r="DF756" s="7"/>
      <c r="DG756" s="7"/>
      <c r="DH756" s="7"/>
      <c r="DI756" s="7"/>
      <c r="DJ756" s="7"/>
      <c r="DK756" s="7"/>
      <c r="DL756" s="7"/>
      <c r="DM756" s="7"/>
      <c r="DN756" s="7"/>
      <c r="DO756" s="7"/>
      <c r="DP756" s="7"/>
      <c r="DQ756" s="7"/>
      <c r="DR756" s="7"/>
      <c r="DS756" s="7"/>
      <c r="DT756" s="7"/>
      <c r="DU756" s="7"/>
      <c r="DV756" s="7"/>
      <c r="DW756" s="7"/>
      <c r="DX756" s="7"/>
      <c r="DY756" s="7"/>
      <c r="DZ756" s="7"/>
      <c r="EA756" s="7"/>
      <c r="EB756" s="7"/>
      <c r="EC756" s="7"/>
      <c r="ED756" s="7"/>
      <c r="EE756" s="7"/>
      <c r="EF756" s="7"/>
      <c r="EG756" s="7"/>
      <c r="EH756" s="7"/>
      <c r="EI756" s="7"/>
      <c r="EJ756" s="7"/>
      <c r="EK756" s="7"/>
      <c r="EL756" s="7"/>
      <c r="EM756" s="7"/>
      <c r="EN756" s="7"/>
      <c r="EO756" s="7"/>
      <c r="EP756" s="7"/>
      <c r="EQ756" s="7"/>
      <c r="ER756" s="7"/>
      <c r="ES756" s="7"/>
      <c r="ET756" s="7"/>
      <c r="EU756" s="7"/>
      <c r="EV756" s="7"/>
      <c r="EW756" s="7"/>
      <c r="EX756" s="7"/>
      <c r="EY756" s="7"/>
      <c r="EZ756" s="7"/>
      <c r="FA756" s="7"/>
      <c r="FB756" s="7"/>
      <c r="FC756" s="7"/>
      <c r="FD756" s="7"/>
      <c r="FE756" s="7"/>
      <c r="FF756" s="7"/>
      <c r="FG756" s="7"/>
      <c r="FH756" s="7"/>
      <c r="FI756" s="7"/>
      <c r="FJ756" s="7"/>
      <c r="FK756" s="7"/>
      <c r="FL756" s="34"/>
      <c r="FM756" s="33"/>
      <c r="FN756" s="34"/>
      <c r="FO756" s="33"/>
      <c r="FP756" s="33"/>
      <c r="FQ756" s="33"/>
      <c r="FR756" s="33"/>
      <c r="FS756" s="33"/>
      <c r="FT756" s="33"/>
      <c r="FU756" s="33"/>
      <c r="FV756" s="33"/>
      <c r="FW756" s="33"/>
      <c r="FX756" s="33"/>
      <c r="FY756" s="33"/>
      <c r="FZ756" s="33"/>
      <c r="GA756" s="33"/>
      <c r="GB756" s="33"/>
      <c r="GC756" s="33"/>
      <c r="GD756" s="33"/>
      <c r="GE756" s="33"/>
      <c r="GF756" s="33"/>
      <c r="GG756" s="7"/>
      <c r="GH756" s="7"/>
      <c r="GI756" s="7"/>
      <c r="GJ756" s="7"/>
      <c r="GK756" s="7"/>
      <c r="GL756" s="7"/>
      <c r="GM756" s="7"/>
      <c r="GN756" s="7"/>
      <c r="GO756" s="7"/>
      <c r="GP756" s="7"/>
      <c r="GQ756" s="7"/>
      <c r="GR756" s="7"/>
      <c r="GS756" s="7"/>
      <c r="GT756" s="7"/>
      <c r="GU756" s="7"/>
      <c r="GV756" s="7"/>
      <c r="GW756" s="7"/>
      <c r="GX756" s="7"/>
      <c r="GY756" s="7"/>
    </row>
    <row r="757" spans="1:207" ht="13.8">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7"/>
      <c r="CW757" s="7"/>
      <c r="CX757" s="7"/>
      <c r="CY757" s="7"/>
      <c r="CZ757" s="7"/>
      <c r="DA757" s="7"/>
      <c r="DB757" s="7"/>
      <c r="DC757" s="7"/>
      <c r="DD757" s="7"/>
      <c r="DE757" s="7"/>
      <c r="DF757" s="7"/>
      <c r="DG757" s="7"/>
      <c r="DH757" s="7"/>
      <c r="DI757" s="7"/>
      <c r="DJ757" s="7"/>
      <c r="DK757" s="7"/>
      <c r="DL757" s="7"/>
      <c r="DM757" s="7"/>
      <c r="DN757" s="7"/>
      <c r="DO757" s="7"/>
      <c r="DP757" s="7"/>
      <c r="DQ757" s="7"/>
      <c r="DR757" s="7"/>
      <c r="DS757" s="7"/>
      <c r="DT757" s="7"/>
      <c r="DU757" s="7"/>
      <c r="DV757" s="7"/>
      <c r="DW757" s="7"/>
      <c r="DX757" s="7"/>
      <c r="DY757" s="7"/>
      <c r="DZ757" s="7"/>
      <c r="EA757" s="7"/>
      <c r="EB757" s="7"/>
      <c r="EC757" s="7"/>
      <c r="ED757" s="7"/>
      <c r="EE757" s="7"/>
      <c r="EF757" s="7"/>
      <c r="EG757" s="7"/>
      <c r="EH757" s="7"/>
      <c r="EI757" s="7"/>
      <c r="EJ757" s="7"/>
      <c r="EK757" s="7"/>
      <c r="EL757" s="7"/>
      <c r="EM757" s="7"/>
      <c r="EN757" s="7"/>
      <c r="EO757" s="7"/>
      <c r="EP757" s="7"/>
      <c r="EQ757" s="7"/>
      <c r="ER757" s="7"/>
      <c r="ES757" s="7"/>
      <c r="ET757" s="7"/>
      <c r="EU757" s="7"/>
      <c r="EV757" s="7"/>
      <c r="EW757" s="7"/>
      <c r="EX757" s="7"/>
      <c r="EY757" s="7"/>
      <c r="EZ757" s="7"/>
      <c r="FA757" s="7"/>
      <c r="FB757" s="7"/>
      <c r="FC757" s="7"/>
      <c r="FD757" s="7"/>
      <c r="FE757" s="7"/>
      <c r="FF757" s="7"/>
      <c r="FG757" s="7"/>
      <c r="FH757" s="7"/>
      <c r="FI757" s="7"/>
      <c r="FJ757" s="7"/>
      <c r="FK757" s="7"/>
      <c r="FL757" s="34"/>
      <c r="FM757" s="33"/>
      <c r="FN757" s="34"/>
      <c r="FO757" s="33"/>
      <c r="FP757" s="33"/>
      <c r="FQ757" s="33"/>
      <c r="FR757" s="33"/>
      <c r="FS757" s="33"/>
      <c r="FT757" s="33"/>
      <c r="FU757" s="33"/>
      <c r="FV757" s="33"/>
      <c r="FW757" s="33"/>
      <c r="FX757" s="33"/>
      <c r="FY757" s="33"/>
      <c r="FZ757" s="33"/>
      <c r="GA757" s="33"/>
      <c r="GB757" s="33"/>
      <c r="GC757" s="33"/>
      <c r="GD757" s="33"/>
      <c r="GE757" s="33"/>
      <c r="GF757" s="33"/>
      <c r="GG757" s="7"/>
      <c r="GH757" s="7"/>
      <c r="GI757" s="7"/>
      <c r="GJ757" s="7"/>
      <c r="GK757" s="7"/>
      <c r="GL757" s="7"/>
      <c r="GM757" s="7"/>
      <c r="GN757" s="7"/>
      <c r="GO757" s="7"/>
      <c r="GP757" s="7"/>
      <c r="GQ757" s="7"/>
      <c r="GR757" s="7"/>
      <c r="GS757" s="7"/>
      <c r="GT757" s="7"/>
      <c r="GU757" s="7"/>
      <c r="GV757" s="7"/>
      <c r="GW757" s="7"/>
      <c r="GX757" s="7"/>
      <c r="GY757" s="7"/>
    </row>
    <row r="758" spans="1:207" ht="13.8">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7"/>
      <c r="CW758" s="7"/>
      <c r="CX758" s="7"/>
      <c r="CY758" s="7"/>
      <c r="CZ758" s="7"/>
      <c r="DA758" s="7"/>
      <c r="DB758" s="7"/>
      <c r="DC758" s="7"/>
      <c r="DD758" s="7"/>
      <c r="DE758" s="7"/>
      <c r="DF758" s="7"/>
      <c r="DG758" s="7"/>
      <c r="DH758" s="7"/>
      <c r="DI758" s="7"/>
      <c r="DJ758" s="7"/>
      <c r="DK758" s="7"/>
      <c r="DL758" s="7"/>
      <c r="DM758" s="7"/>
      <c r="DN758" s="7"/>
      <c r="DO758" s="7"/>
      <c r="DP758" s="7"/>
      <c r="DQ758" s="7"/>
      <c r="DR758" s="7"/>
      <c r="DS758" s="7"/>
      <c r="DT758" s="7"/>
      <c r="DU758" s="7"/>
      <c r="DV758" s="7"/>
      <c r="DW758" s="7"/>
      <c r="DX758" s="7"/>
      <c r="DY758" s="7"/>
      <c r="DZ758" s="7"/>
      <c r="EA758" s="7"/>
      <c r="EB758" s="7"/>
      <c r="EC758" s="7"/>
      <c r="ED758" s="7"/>
      <c r="EE758" s="7"/>
      <c r="EF758" s="7"/>
      <c r="EG758" s="7"/>
      <c r="EH758" s="7"/>
      <c r="EI758" s="7"/>
      <c r="EJ758" s="7"/>
      <c r="EK758" s="7"/>
      <c r="EL758" s="7"/>
      <c r="EM758" s="7"/>
      <c r="EN758" s="7"/>
      <c r="EO758" s="7"/>
      <c r="EP758" s="7"/>
      <c r="EQ758" s="7"/>
      <c r="ER758" s="7"/>
      <c r="ES758" s="7"/>
      <c r="ET758" s="7"/>
      <c r="EU758" s="7"/>
      <c r="EV758" s="7"/>
      <c r="EW758" s="7"/>
      <c r="EX758" s="7"/>
      <c r="EY758" s="7"/>
      <c r="EZ758" s="7"/>
      <c r="FA758" s="7"/>
      <c r="FB758" s="7"/>
      <c r="FC758" s="7"/>
      <c r="FD758" s="7"/>
      <c r="FE758" s="7"/>
      <c r="FF758" s="7"/>
      <c r="FG758" s="7"/>
      <c r="FH758" s="7"/>
      <c r="FI758" s="7"/>
      <c r="FJ758" s="7"/>
      <c r="FK758" s="7"/>
      <c r="FL758" s="34"/>
      <c r="FM758" s="33"/>
      <c r="FN758" s="34"/>
      <c r="FO758" s="33"/>
      <c r="FP758" s="33"/>
      <c r="FQ758" s="33"/>
      <c r="FR758" s="33"/>
      <c r="FS758" s="33"/>
      <c r="FT758" s="33"/>
      <c r="FU758" s="33"/>
      <c r="FV758" s="33"/>
      <c r="FW758" s="33"/>
      <c r="FX758" s="33"/>
      <c r="FY758" s="33"/>
      <c r="FZ758" s="33"/>
      <c r="GA758" s="33"/>
      <c r="GB758" s="33"/>
      <c r="GC758" s="33"/>
      <c r="GD758" s="33"/>
      <c r="GE758" s="33"/>
      <c r="GF758" s="33"/>
      <c r="GG758" s="7"/>
      <c r="GH758" s="7"/>
      <c r="GI758" s="7"/>
      <c r="GJ758" s="7"/>
      <c r="GK758" s="7"/>
      <c r="GL758" s="7"/>
      <c r="GM758" s="7"/>
      <c r="GN758" s="7"/>
      <c r="GO758" s="7"/>
      <c r="GP758" s="7"/>
      <c r="GQ758" s="7"/>
      <c r="GR758" s="7"/>
      <c r="GS758" s="7"/>
      <c r="GT758" s="7"/>
      <c r="GU758" s="7"/>
      <c r="GV758" s="7"/>
      <c r="GW758" s="7"/>
      <c r="GX758" s="7"/>
      <c r="GY758" s="7"/>
    </row>
    <row r="759" spans="1:207" ht="13.8">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7"/>
      <c r="CW759" s="7"/>
      <c r="CX759" s="7"/>
      <c r="CY759" s="7"/>
      <c r="CZ759" s="7"/>
      <c r="DA759" s="7"/>
      <c r="DB759" s="7"/>
      <c r="DC759" s="7"/>
      <c r="DD759" s="7"/>
      <c r="DE759" s="7"/>
      <c r="DF759" s="7"/>
      <c r="DG759" s="7"/>
      <c r="DH759" s="7"/>
      <c r="DI759" s="7"/>
      <c r="DJ759" s="7"/>
      <c r="DK759" s="7"/>
      <c r="DL759" s="7"/>
      <c r="DM759" s="7"/>
      <c r="DN759" s="7"/>
      <c r="DO759" s="7"/>
      <c r="DP759" s="7"/>
      <c r="DQ759" s="7"/>
      <c r="DR759" s="7"/>
      <c r="DS759" s="7"/>
      <c r="DT759" s="7"/>
      <c r="DU759" s="7"/>
      <c r="DV759" s="7"/>
      <c r="DW759" s="7"/>
      <c r="DX759" s="7"/>
      <c r="DY759" s="7"/>
      <c r="DZ759" s="7"/>
      <c r="EA759" s="7"/>
      <c r="EB759" s="7"/>
      <c r="EC759" s="7"/>
      <c r="ED759" s="7"/>
      <c r="EE759" s="7"/>
      <c r="EF759" s="7"/>
      <c r="EG759" s="7"/>
      <c r="EH759" s="7"/>
      <c r="EI759" s="7"/>
      <c r="EJ759" s="7"/>
      <c r="EK759" s="7"/>
      <c r="EL759" s="7"/>
      <c r="EM759" s="7"/>
      <c r="EN759" s="7"/>
      <c r="EO759" s="7"/>
      <c r="EP759" s="7"/>
      <c r="EQ759" s="7"/>
      <c r="ER759" s="7"/>
      <c r="ES759" s="7"/>
      <c r="ET759" s="7"/>
      <c r="EU759" s="7"/>
      <c r="EV759" s="7"/>
      <c r="EW759" s="7"/>
      <c r="EX759" s="7"/>
      <c r="EY759" s="7"/>
      <c r="EZ759" s="7"/>
      <c r="FA759" s="7"/>
      <c r="FB759" s="7"/>
      <c r="FC759" s="7"/>
      <c r="FD759" s="7"/>
      <c r="FE759" s="7"/>
      <c r="FF759" s="7"/>
      <c r="FG759" s="7"/>
      <c r="FH759" s="7"/>
      <c r="FI759" s="7"/>
      <c r="FJ759" s="7"/>
      <c r="FK759" s="7"/>
      <c r="FL759" s="34"/>
      <c r="FM759" s="33"/>
      <c r="FN759" s="34"/>
      <c r="FO759" s="33"/>
      <c r="FP759" s="33"/>
      <c r="FQ759" s="33"/>
      <c r="FR759" s="33"/>
      <c r="FS759" s="33"/>
      <c r="FT759" s="33"/>
      <c r="FU759" s="33"/>
      <c r="FV759" s="33"/>
      <c r="FW759" s="33"/>
      <c r="FX759" s="33"/>
      <c r="FY759" s="33"/>
      <c r="FZ759" s="33"/>
      <c r="GA759" s="33"/>
      <c r="GB759" s="33"/>
      <c r="GC759" s="33"/>
      <c r="GD759" s="33"/>
      <c r="GE759" s="33"/>
      <c r="GF759" s="33"/>
      <c r="GG759" s="7"/>
      <c r="GH759" s="7"/>
      <c r="GI759" s="7"/>
      <c r="GJ759" s="7"/>
      <c r="GK759" s="7"/>
      <c r="GL759" s="7"/>
      <c r="GM759" s="7"/>
      <c r="GN759" s="7"/>
      <c r="GO759" s="7"/>
      <c r="GP759" s="7"/>
      <c r="GQ759" s="7"/>
      <c r="GR759" s="7"/>
      <c r="GS759" s="7"/>
      <c r="GT759" s="7"/>
      <c r="GU759" s="7"/>
      <c r="GV759" s="7"/>
      <c r="GW759" s="7"/>
      <c r="GX759" s="7"/>
      <c r="GY759" s="7"/>
    </row>
    <row r="760" spans="1:207" ht="13.8">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7"/>
      <c r="CW760" s="7"/>
      <c r="CX760" s="7"/>
      <c r="CY760" s="7"/>
      <c r="CZ760" s="7"/>
      <c r="DA760" s="7"/>
      <c r="DB760" s="7"/>
      <c r="DC760" s="7"/>
      <c r="DD760" s="7"/>
      <c r="DE760" s="7"/>
      <c r="DF760" s="7"/>
      <c r="DG760" s="7"/>
      <c r="DH760" s="7"/>
      <c r="DI760" s="7"/>
      <c r="DJ760" s="7"/>
      <c r="DK760" s="7"/>
      <c r="DL760" s="7"/>
      <c r="DM760" s="7"/>
      <c r="DN760" s="7"/>
      <c r="DO760" s="7"/>
      <c r="DP760" s="7"/>
      <c r="DQ760" s="7"/>
      <c r="DR760" s="7"/>
      <c r="DS760" s="7"/>
      <c r="DT760" s="7"/>
      <c r="DU760" s="7"/>
      <c r="DV760" s="7"/>
      <c r="DW760" s="7"/>
      <c r="DX760" s="7"/>
      <c r="DY760" s="7"/>
      <c r="DZ760" s="7"/>
      <c r="EA760" s="7"/>
      <c r="EB760" s="7"/>
      <c r="EC760" s="7"/>
      <c r="ED760" s="7"/>
      <c r="EE760" s="7"/>
      <c r="EF760" s="7"/>
      <c r="EG760" s="7"/>
      <c r="EH760" s="7"/>
      <c r="EI760" s="7"/>
      <c r="EJ760" s="7"/>
      <c r="EK760" s="7"/>
      <c r="EL760" s="7"/>
      <c r="EM760" s="7"/>
      <c r="EN760" s="7"/>
      <c r="EO760" s="7"/>
      <c r="EP760" s="7"/>
      <c r="EQ760" s="7"/>
      <c r="ER760" s="7"/>
      <c r="ES760" s="7"/>
      <c r="ET760" s="7"/>
      <c r="EU760" s="7"/>
      <c r="EV760" s="7"/>
      <c r="EW760" s="7"/>
      <c r="EX760" s="7"/>
      <c r="EY760" s="7"/>
      <c r="EZ760" s="7"/>
      <c r="FA760" s="7"/>
      <c r="FB760" s="7"/>
      <c r="FC760" s="7"/>
      <c r="FD760" s="7"/>
      <c r="FE760" s="7"/>
      <c r="FF760" s="7"/>
      <c r="FG760" s="7"/>
      <c r="FH760" s="7"/>
      <c r="FI760" s="7"/>
      <c r="FJ760" s="7"/>
      <c r="FK760" s="7"/>
      <c r="FL760" s="34"/>
      <c r="FM760" s="33"/>
      <c r="FN760" s="34"/>
      <c r="FO760" s="33"/>
      <c r="FP760" s="33"/>
      <c r="FQ760" s="33"/>
      <c r="FR760" s="33"/>
      <c r="FS760" s="33"/>
      <c r="FT760" s="33"/>
      <c r="FU760" s="33"/>
      <c r="FV760" s="33"/>
      <c r="FW760" s="33"/>
      <c r="FX760" s="33"/>
      <c r="FY760" s="33"/>
      <c r="FZ760" s="33"/>
      <c r="GA760" s="33"/>
      <c r="GB760" s="33"/>
      <c r="GC760" s="33"/>
      <c r="GD760" s="33"/>
      <c r="GE760" s="33"/>
      <c r="GF760" s="33"/>
      <c r="GG760" s="7"/>
      <c r="GH760" s="7"/>
      <c r="GI760" s="7"/>
      <c r="GJ760" s="7"/>
      <c r="GK760" s="7"/>
      <c r="GL760" s="7"/>
      <c r="GM760" s="7"/>
      <c r="GN760" s="7"/>
      <c r="GO760" s="7"/>
      <c r="GP760" s="7"/>
      <c r="GQ760" s="7"/>
      <c r="GR760" s="7"/>
      <c r="GS760" s="7"/>
      <c r="GT760" s="7"/>
      <c r="GU760" s="7"/>
      <c r="GV760" s="7"/>
      <c r="GW760" s="7"/>
      <c r="GX760" s="7"/>
      <c r="GY760" s="7"/>
    </row>
    <row r="761" spans="1:207" ht="13.8">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7"/>
      <c r="CW761" s="7"/>
      <c r="CX761" s="7"/>
      <c r="CY761" s="7"/>
      <c r="CZ761" s="7"/>
      <c r="DA761" s="7"/>
      <c r="DB761" s="7"/>
      <c r="DC761" s="7"/>
      <c r="DD761" s="7"/>
      <c r="DE761" s="7"/>
      <c r="DF761" s="7"/>
      <c r="DG761" s="7"/>
      <c r="DH761" s="7"/>
      <c r="DI761" s="7"/>
      <c r="DJ761" s="7"/>
      <c r="DK761" s="7"/>
      <c r="DL761" s="7"/>
      <c r="DM761" s="7"/>
      <c r="DN761" s="7"/>
      <c r="DO761" s="7"/>
      <c r="DP761" s="7"/>
      <c r="DQ761" s="7"/>
      <c r="DR761" s="7"/>
      <c r="DS761" s="7"/>
      <c r="DT761" s="7"/>
      <c r="DU761" s="7"/>
      <c r="DV761" s="7"/>
      <c r="DW761" s="7"/>
      <c r="DX761" s="7"/>
      <c r="DY761" s="7"/>
      <c r="DZ761" s="7"/>
      <c r="EA761" s="7"/>
      <c r="EB761" s="7"/>
      <c r="EC761" s="7"/>
      <c r="ED761" s="7"/>
      <c r="EE761" s="7"/>
      <c r="EF761" s="7"/>
      <c r="EG761" s="7"/>
      <c r="EH761" s="7"/>
      <c r="EI761" s="7"/>
      <c r="EJ761" s="7"/>
      <c r="EK761" s="7"/>
      <c r="EL761" s="7"/>
      <c r="EM761" s="7"/>
      <c r="EN761" s="7"/>
      <c r="EO761" s="7"/>
      <c r="EP761" s="7"/>
      <c r="EQ761" s="7"/>
      <c r="ER761" s="7"/>
      <c r="ES761" s="7"/>
      <c r="ET761" s="7"/>
      <c r="EU761" s="7"/>
      <c r="EV761" s="7"/>
      <c r="EW761" s="7"/>
      <c r="EX761" s="7"/>
      <c r="EY761" s="7"/>
      <c r="EZ761" s="7"/>
      <c r="FA761" s="7"/>
      <c r="FB761" s="7"/>
      <c r="FC761" s="7"/>
      <c r="FD761" s="7"/>
      <c r="FE761" s="7"/>
      <c r="FF761" s="7"/>
      <c r="FG761" s="7"/>
      <c r="FH761" s="7"/>
      <c r="FI761" s="7"/>
      <c r="FJ761" s="7"/>
      <c r="FK761" s="7"/>
      <c r="FL761" s="34"/>
      <c r="FM761" s="33"/>
      <c r="FN761" s="34"/>
      <c r="FO761" s="33"/>
      <c r="FP761" s="33"/>
      <c r="FQ761" s="33"/>
      <c r="FR761" s="33"/>
      <c r="FS761" s="33"/>
      <c r="FT761" s="33"/>
      <c r="FU761" s="33"/>
      <c r="FV761" s="33"/>
      <c r="FW761" s="33"/>
      <c r="FX761" s="33"/>
      <c r="FY761" s="33"/>
      <c r="FZ761" s="33"/>
      <c r="GA761" s="33"/>
      <c r="GB761" s="33"/>
      <c r="GC761" s="33"/>
      <c r="GD761" s="33"/>
      <c r="GE761" s="33"/>
      <c r="GF761" s="33"/>
      <c r="GG761" s="7"/>
      <c r="GH761" s="7"/>
      <c r="GI761" s="7"/>
      <c r="GJ761" s="7"/>
      <c r="GK761" s="7"/>
      <c r="GL761" s="7"/>
      <c r="GM761" s="7"/>
      <c r="GN761" s="7"/>
      <c r="GO761" s="7"/>
      <c r="GP761" s="7"/>
      <c r="GQ761" s="7"/>
      <c r="GR761" s="7"/>
      <c r="GS761" s="7"/>
      <c r="GT761" s="7"/>
      <c r="GU761" s="7"/>
      <c r="GV761" s="7"/>
      <c r="GW761" s="7"/>
      <c r="GX761" s="7"/>
      <c r="GY761" s="7"/>
    </row>
    <row r="762" spans="1:207" ht="13.8">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7"/>
      <c r="CW762" s="7"/>
      <c r="CX762" s="7"/>
      <c r="CY762" s="7"/>
      <c r="CZ762" s="7"/>
      <c r="DA762" s="7"/>
      <c r="DB762" s="7"/>
      <c r="DC762" s="7"/>
      <c r="DD762" s="7"/>
      <c r="DE762" s="7"/>
      <c r="DF762" s="7"/>
      <c r="DG762" s="7"/>
      <c r="DH762" s="7"/>
      <c r="DI762" s="7"/>
      <c r="DJ762" s="7"/>
      <c r="DK762" s="7"/>
      <c r="DL762" s="7"/>
      <c r="DM762" s="7"/>
      <c r="DN762" s="7"/>
      <c r="DO762" s="7"/>
      <c r="DP762" s="7"/>
      <c r="DQ762" s="7"/>
      <c r="DR762" s="7"/>
      <c r="DS762" s="7"/>
      <c r="DT762" s="7"/>
      <c r="DU762" s="7"/>
      <c r="DV762" s="7"/>
      <c r="DW762" s="7"/>
      <c r="DX762" s="7"/>
      <c r="DY762" s="7"/>
      <c r="DZ762" s="7"/>
      <c r="EA762" s="7"/>
      <c r="EB762" s="7"/>
      <c r="EC762" s="7"/>
      <c r="ED762" s="7"/>
      <c r="EE762" s="7"/>
      <c r="EF762" s="7"/>
      <c r="EG762" s="7"/>
      <c r="EH762" s="7"/>
      <c r="EI762" s="7"/>
      <c r="EJ762" s="7"/>
      <c r="EK762" s="7"/>
      <c r="EL762" s="7"/>
      <c r="EM762" s="7"/>
      <c r="EN762" s="7"/>
      <c r="EO762" s="7"/>
      <c r="EP762" s="7"/>
      <c r="EQ762" s="7"/>
      <c r="ER762" s="7"/>
      <c r="ES762" s="7"/>
      <c r="ET762" s="7"/>
      <c r="EU762" s="7"/>
      <c r="EV762" s="7"/>
      <c r="EW762" s="7"/>
      <c r="EX762" s="7"/>
      <c r="EY762" s="7"/>
      <c r="EZ762" s="7"/>
      <c r="FA762" s="7"/>
      <c r="FB762" s="7"/>
      <c r="FC762" s="7"/>
      <c r="FD762" s="7"/>
      <c r="FE762" s="7"/>
      <c r="FF762" s="7"/>
      <c r="FG762" s="7"/>
      <c r="FH762" s="7"/>
      <c r="FI762" s="7"/>
      <c r="FJ762" s="7"/>
      <c r="FK762" s="7"/>
      <c r="FL762" s="34"/>
      <c r="FM762" s="33"/>
      <c r="FN762" s="34"/>
      <c r="FO762" s="33"/>
      <c r="FP762" s="33"/>
      <c r="FQ762" s="33"/>
      <c r="FR762" s="33"/>
      <c r="FS762" s="33"/>
      <c r="FT762" s="33"/>
      <c r="FU762" s="33"/>
      <c r="FV762" s="33"/>
      <c r="FW762" s="33"/>
      <c r="FX762" s="33"/>
      <c r="FY762" s="33"/>
      <c r="FZ762" s="33"/>
      <c r="GA762" s="33"/>
      <c r="GB762" s="33"/>
      <c r="GC762" s="33"/>
      <c r="GD762" s="33"/>
      <c r="GE762" s="33"/>
      <c r="GF762" s="33"/>
      <c r="GG762" s="7"/>
      <c r="GH762" s="7"/>
      <c r="GI762" s="7"/>
      <c r="GJ762" s="7"/>
      <c r="GK762" s="7"/>
      <c r="GL762" s="7"/>
      <c r="GM762" s="7"/>
      <c r="GN762" s="7"/>
      <c r="GO762" s="7"/>
      <c r="GP762" s="7"/>
      <c r="GQ762" s="7"/>
      <c r="GR762" s="7"/>
      <c r="GS762" s="7"/>
      <c r="GT762" s="7"/>
      <c r="GU762" s="7"/>
      <c r="GV762" s="7"/>
      <c r="GW762" s="7"/>
      <c r="GX762" s="7"/>
      <c r="GY762" s="7"/>
    </row>
    <row r="763" spans="1:207" ht="13.8">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7"/>
      <c r="CW763" s="7"/>
      <c r="CX763" s="7"/>
      <c r="CY763" s="7"/>
      <c r="CZ763" s="7"/>
      <c r="DA763" s="7"/>
      <c r="DB763" s="7"/>
      <c r="DC763" s="7"/>
      <c r="DD763" s="7"/>
      <c r="DE763" s="7"/>
      <c r="DF763" s="7"/>
      <c r="DG763" s="7"/>
      <c r="DH763" s="7"/>
      <c r="DI763" s="7"/>
      <c r="DJ763" s="7"/>
      <c r="DK763" s="7"/>
      <c r="DL763" s="7"/>
      <c r="DM763" s="7"/>
      <c r="DN763" s="7"/>
      <c r="DO763" s="7"/>
      <c r="DP763" s="7"/>
      <c r="DQ763" s="7"/>
      <c r="DR763" s="7"/>
      <c r="DS763" s="7"/>
      <c r="DT763" s="7"/>
      <c r="DU763" s="7"/>
      <c r="DV763" s="7"/>
      <c r="DW763" s="7"/>
      <c r="DX763" s="7"/>
      <c r="DY763" s="7"/>
      <c r="DZ763" s="7"/>
      <c r="EA763" s="7"/>
      <c r="EB763" s="7"/>
      <c r="EC763" s="7"/>
      <c r="ED763" s="7"/>
      <c r="EE763" s="7"/>
      <c r="EF763" s="7"/>
      <c r="EG763" s="7"/>
      <c r="EH763" s="7"/>
      <c r="EI763" s="7"/>
      <c r="EJ763" s="7"/>
      <c r="EK763" s="7"/>
      <c r="EL763" s="7"/>
      <c r="EM763" s="7"/>
      <c r="EN763" s="7"/>
      <c r="EO763" s="7"/>
      <c r="EP763" s="7"/>
      <c r="EQ763" s="7"/>
      <c r="ER763" s="7"/>
      <c r="ES763" s="7"/>
      <c r="ET763" s="7"/>
      <c r="EU763" s="7"/>
      <c r="EV763" s="7"/>
      <c r="EW763" s="7"/>
      <c r="EX763" s="7"/>
      <c r="EY763" s="7"/>
      <c r="EZ763" s="7"/>
      <c r="FA763" s="7"/>
      <c r="FB763" s="7"/>
      <c r="FC763" s="7"/>
      <c r="FD763" s="7"/>
      <c r="FE763" s="7"/>
      <c r="FF763" s="7"/>
      <c r="FG763" s="7"/>
      <c r="FH763" s="7"/>
      <c r="FI763" s="7"/>
      <c r="FJ763" s="7"/>
      <c r="FK763" s="7"/>
      <c r="FL763" s="34"/>
      <c r="FM763" s="33"/>
      <c r="FN763" s="34"/>
      <c r="FO763" s="33"/>
      <c r="FP763" s="33"/>
      <c r="FQ763" s="33"/>
      <c r="FR763" s="33"/>
      <c r="FS763" s="33"/>
      <c r="FT763" s="33"/>
      <c r="FU763" s="33"/>
      <c r="FV763" s="33"/>
      <c r="FW763" s="33"/>
      <c r="FX763" s="33"/>
      <c r="FY763" s="33"/>
      <c r="FZ763" s="33"/>
      <c r="GA763" s="33"/>
      <c r="GB763" s="33"/>
      <c r="GC763" s="33"/>
      <c r="GD763" s="33"/>
      <c r="GE763" s="33"/>
      <c r="GF763" s="33"/>
      <c r="GG763" s="7"/>
      <c r="GH763" s="7"/>
      <c r="GI763" s="7"/>
      <c r="GJ763" s="7"/>
      <c r="GK763" s="7"/>
      <c r="GL763" s="7"/>
      <c r="GM763" s="7"/>
      <c r="GN763" s="7"/>
      <c r="GO763" s="7"/>
      <c r="GP763" s="7"/>
      <c r="GQ763" s="7"/>
      <c r="GR763" s="7"/>
      <c r="GS763" s="7"/>
      <c r="GT763" s="7"/>
      <c r="GU763" s="7"/>
      <c r="GV763" s="7"/>
      <c r="GW763" s="7"/>
      <c r="GX763" s="7"/>
      <c r="GY763" s="7"/>
    </row>
    <row r="764" spans="1:207" ht="13.8">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7"/>
      <c r="CW764" s="7"/>
      <c r="CX764" s="7"/>
      <c r="CY764" s="7"/>
      <c r="CZ764" s="7"/>
      <c r="DA764" s="7"/>
      <c r="DB764" s="7"/>
      <c r="DC764" s="7"/>
      <c r="DD764" s="7"/>
      <c r="DE764" s="7"/>
      <c r="DF764" s="7"/>
      <c r="DG764" s="7"/>
      <c r="DH764" s="7"/>
      <c r="DI764" s="7"/>
      <c r="DJ764" s="7"/>
      <c r="DK764" s="7"/>
      <c r="DL764" s="7"/>
      <c r="DM764" s="7"/>
      <c r="DN764" s="7"/>
      <c r="DO764" s="7"/>
      <c r="DP764" s="7"/>
      <c r="DQ764" s="7"/>
      <c r="DR764" s="7"/>
      <c r="DS764" s="7"/>
      <c r="DT764" s="7"/>
      <c r="DU764" s="7"/>
      <c r="DV764" s="7"/>
      <c r="DW764" s="7"/>
      <c r="DX764" s="7"/>
      <c r="DY764" s="7"/>
      <c r="DZ764" s="7"/>
      <c r="EA764" s="7"/>
      <c r="EB764" s="7"/>
      <c r="EC764" s="7"/>
      <c r="ED764" s="7"/>
      <c r="EE764" s="7"/>
      <c r="EF764" s="7"/>
      <c r="EG764" s="7"/>
      <c r="EH764" s="7"/>
      <c r="EI764" s="7"/>
      <c r="EJ764" s="7"/>
      <c r="EK764" s="7"/>
      <c r="EL764" s="7"/>
      <c r="EM764" s="7"/>
      <c r="EN764" s="7"/>
      <c r="EO764" s="7"/>
      <c r="EP764" s="7"/>
      <c r="EQ764" s="7"/>
      <c r="ER764" s="7"/>
      <c r="ES764" s="7"/>
      <c r="ET764" s="7"/>
      <c r="EU764" s="7"/>
      <c r="EV764" s="7"/>
      <c r="EW764" s="7"/>
      <c r="EX764" s="7"/>
      <c r="EY764" s="7"/>
      <c r="EZ764" s="7"/>
      <c r="FA764" s="7"/>
      <c r="FB764" s="7"/>
      <c r="FC764" s="7"/>
      <c r="FD764" s="7"/>
      <c r="FE764" s="7"/>
      <c r="FF764" s="7"/>
      <c r="FG764" s="7"/>
      <c r="FH764" s="7"/>
      <c r="FI764" s="7"/>
      <c r="FJ764" s="7"/>
      <c r="FK764" s="7"/>
      <c r="FL764" s="34"/>
      <c r="FM764" s="33"/>
      <c r="FN764" s="34"/>
      <c r="FO764" s="33"/>
      <c r="FP764" s="33"/>
      <c r="FQ764" s="33"/>
      <c r="FR764" s="33"/>
      <c r="FS764" s="33"/>
      <c r="FT764" s="33"/>
      <c r="FU764" s="33"/>
      <c r="FV764" s="33"/>
      <c r="FW764" s="33"/>
      <c r="FX764" s="33"/>
      <c r="FY764" s="33"/>
      <c r="FZ764" s="33"/>
      <c r="GA764" s="33"/>
      <c r="GB764" s="33"/>
      <c r="GC764" s="33"/>
      <c r="GD764" s="33"/>
      <c r="GE764" s="33"/>
      <c r="GF764" s="33"/>
      <c r="GG764" s="7"/>
      <c r="GH764" s="7"/>
      <c r="GI764" s="7"/>
      <c r="GJ764" s="7"/>
      <c r="GK764" s="7"/>
      <c r="GL764" s="7"/>
      <c r="GM764" s="7"/>
      <c r="GN764" s="7"/>
      <c r="GO764" s="7"/>
      <c r="GP764" s="7"/>
      <c r="GQ764" s="7"/>
      <c r="GR764" s="7"/>
      <c r="GS764" s="7"/>
      <c r="GT764" s="7"/>
      <c r="GU764" s="7"/>
      <c r="GV764" s="7"/>
      <c r="GW764" s="7"/>
      <c r="GX764" s="7"/>
      <c r="GY764" s="7"/>
    </row>
    <row r="765" spans="1:207" ht="13.8">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7"/>
      <c r="CW765" s="7"/>
      <c r="CX765" s="7"/>
      <c r="CY765" s="7"/>
      <c r="CZ765" s="7"/>
      <c r="DA765" s="7"/>
      <c r="DB765" s="7"/>
      <c r="DC765" s="7"/>
      <c r="DD765" s="7"/>
      <c r="DE765" s="7"/>
      <c r="DF765" s="7"/>
      <c r="DG765" s="7"/>
      <c r="DH765" s="7"/>
      <c r="DI765" s="7"/>
      <c r="DJ765" s="7"/>
      <c r="DK765" s="7"/>
      <c r="DL765" s="7"/>
      <c r="DM765" s="7"/>
      <c r="DN765" s="7"/>
      <c r="DO765" s="7"/>
      <c r="DP765" s="7"/>
      <c r="DQ765" s="7"/>
      <c r="DR765" s="7"/>
      <c r="DS765" s="7"/>
      <c r="DT765" s="7"/>
      <c r="DU765" s="7"/>
      <c r="DV765" s="7"/>
      <c r="DW765" s="7"/>
      <c r="DX765" s="7"/>
      <c r="DY765" s="7"/>
      <c r="DZ765" s="7"/>
      <c r="EA765" s="7"/>
      <c r="EB765" s="7"/>
      <c r="EC765" s="7"/>
      <c r="ED765" s="7"/>
      <c r="EE765" s="7"/>
      <c r="EF765" s="7"/>
      <c r="EG765" s="7"/>
      <c r="EH765" s="7"/>
      <c r="EI765" s="7"/>
      <c r="EJ765" s="7"/>
      <c r="EK765" s="7"/>
      <c r="EL765" s="7"/>
      <c r="EM765" s="7"/>
      <c r="EN765" s="7"/>
      <c r="EO765" s="7"/>
      <c r="EP765" s="7"/>
      <c r="EQ765" s="7"/>
      <c r="ER765" s="7"/>
      <c r="ES765" s="7"/>
      <c r="ET765" s="7"/>
      <c r="EU765" s="7"/>
      <c r="EV765" s="7"/>
      <c r="EW765" s="7"/>
      <c r="EX765" s="7"/>
      <c r="EY765" s="7"/>
      <c r="EZ765" s="7"/>
      <c r="FA765" s="7"/>
      <c r="FB765" s="7"/>
      <c r="FC765" s="7"/>
      <c r="FD765" s="7"/>
      <c r="FE765" s="7"/>
      <c r="FF765" s="7"/>
      <c r="FG765" s="7"/>
      <c r="FH765" s="7"/>
      <c r="FI765" s="7"/>
      <c r="FJ765" s="7"/>
      <c r="FK765" s="7"/>
      <c r="FL765" s="34"/>
      <c r="FM765" s="33"/>
      <c r="FN765" s="34"/>
      <c r="FO765" s="33"/>
      <c r="FP765" s="33"/>
      <c r="FQ765" s="33"/>
      <c r="FR765" s="33"/>
      <c r="FS765" s="33"/>
      <c r="FT765" s="33"/>
      <c r="FU765" s="33"/>
      <c r="FV765" s="33"/>
      <c r="FW765" s="33"/>
      <c r="FX765" s="33"/>
      <c r="FY765" s="33"/>
      <c r="FZ765" s="33"/>
      <c r="GA765" s="33"/>
      <c r="GB765" s="33"/>
      <c r="GC765" s="33"/>
      <c r="GD765" s="33"/>
      <c r="GE765" s="33"/>
      <c r="GF765" s="33"/>
      <c r="GG765" s="7"/>
      <c r="GH765" s="7"/>
      <c r="GI765" s="7"/>
      <c r="GJ765" s="7"/>
      <c r="GK765" s="7"/>
      <c r="GL765" s="7"/>
      <c r="GM765" s="7"/>
      <c r="GN765" s="7"/>
      <c r="GO765" s="7"/>
      <c r="GP765" s="7"/>
      <c r="GQ765" s="7"/>
      <c r="GR765" s="7"/>
      <c r="GS765" s="7"/>
      <c r="GT765" s="7"/>
      <c r="GU765" s="7"/>
      <c r="GV765" s="7"/>
      <c r="GW765" s="7"/>
      <c r="GX765" s="7"/>
      <c r="GY765" s="7"/>
    </row>
    <row r="766" spans="1:207" ht="13.8">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7"/>
      <c r="CW766" s="7"/>
      <c r="CX766" s="7"/>
      <c r="CY766" s="7"/>
      <c r="CZ766" s="7"/>
      <c r="DA766" s="7"/>
      <c r="DB766" s="7"/>
      <c r="DC766" s="7"/>
      <c r="DD766" s="7"/>
      <c r="DE766" s="7"/>
      <c r="DF766" s="7"/>
      <c r="DG766" s="7"/>
      <c r="DH766" s="7"/>
      <c r="DI766" s="7"/>
      <c r="DJ766" s="7"/>
      <c r="DK766" s="7"/>
      <c r="DL766" s="7"/>
      <c r="DM766" s="7"/>
      <c r="DN766" s="7"/>
      <c r="DO766" s="7"/>
      <c r="DP766" s="7"/>
      <c r="DQ766" s="7"/>
      <c r="DR766" s="7"/>
      <c r="DS766" s="7"/>
      <c r="DT766" s="7"/>
      <c r="DU766" s="7"/>
      <c r="DV766" s="7"/>
      <c r="DW766" s="7"/>
      <c r="DX766" s="7"/>
      <c r="DY766" s="7"/>
      <c r="DZ766" s="7"/>
      <c r="EA766" s="7"/>
      <c r="EB766" s="7"/>
      <c r="EC766" s="7"/>
      <c r="ED766" s="7"/>
      <c r="EE766" s="7"/>
      <c r="EF766" s="7"/>
      <c r="EG766" s="7"/>
      <c r="EH766" s="7"/>
      <c r="EI766" s="7"/>
      <c r="EJ766" s="7"/>
      <c r="EK766" s="7"/>
      <c r="EL766" s="7"/>
      <c r="EM766" s="7"/>
      <c r="EN766" s="7"/>
      <c r="EO766" s="7"/>
      <c r="EP766" s="7"/>
      <c r="EQ766" s="7"/>
      <c r="ER766" s="7"/>
      <c r="ES766" s="7"/>
      <c r="ET766" s="7"/>
      <c r="EU766" s="7"/>
      <c r="EV766" s="7"/>
      <c r="EW766" s="7"/>
      <c r="EX766" s="7"/>
      <c r="EY766" s="7"/>
      <c r="EZ766" s="7"/>
      <c r="FA766" s="7"/>
      <c r="FB766" s="7"/>
      <c r="FC766" s="7"/>
      <c r="FD766" s="7"/>
      <c r="FE766" s="7"/>
      <c r="FF766" s="7"/>
      <c r="FG766" s="7"/>
      <c r="FH766" s="7"/>
      <c r="FI766" s="7"/>
      <c r="FJ766" s="7"/>
      <c r="FK766" s="7"/>
      <c r="FL766" s="34"/>
      <c r="FM766" s="33"/>
      <c r="FN766" s="34"/>
      <c r="FO766" s="33"/>
      <c r="FP766" s="33"/>
      <c r="FQ766" s="33"/>
      <c r="FR766" s="33"/>
      <c r="FS766" s="33"/>
      <c r="FT766" s="33"/>
      <c r="FU766" s="33"/>
      <c r="FV766" s="33"/>
      <c r="FW766" s="33"/>
      <c r="FX766" s="33"/>
      <c r="FY766" s="33"/>
      <c r="FZ766" s="33"/>
      <c r="GA766" s="33"/>
      <c r="GB766" s="33"/>
      <c r="GC766" s="33"/>
      <c r="GD766" s="33"/>
      <c r="GE766" s="33"/>
      <c r="GF766" s="33"/>
      <c r="GG766" s="7"/>
      <c r="GH766" s="7"/>
      <c r="GI766" s="7"/>
      <c r="GJ766" s="7"/>
      <c r="GK766" s="7"/>
      <c r="GL766" s="7"/>
      <c r="GM766" s="7"/>
      <c r="GN766" s="7"/>
      <c r="GO766" s="7"/>
      <c r="GP766" s="7"/>
      <c r="GQ766" s="7"/>
      <c r="GR766" s="7"/>
      <c r="GS766" s="7"/>
      <c r="GT766" s="7"/>
      <c r="GU766" s="7"/>
      <c r="GV766" s="7"/>
      <c r="GW766" s="7"/>
      <c r="GX766" s="7"/>
      <c r="GY766" s="7"/>
    </row>
    <row r="767" spans="1:207" ht="13.8">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7"/>
      <c r="CW767" s="7"/>
      <c r="CX767" s="7"/>
      <c r="CY767" s="7"/>
      <c r="CZ767" s="7"/>
      <c r="DA767" s="7"/>
      <c r="DB767" s="7"/>
      <c r="DC767" s="7"/>
      <c r="DD767" s="7"/>
      <c r="DE767" s="7"/>
      <c r="DF767" s="7"/>
      <c r="DG767" s="7"/>
      <c r="DH767" s="7"/>
      <c r="DI767" s="7"/>
      <c r="DJ767" s="7"/>
      <c r="DK767" s="7"/>
      <c r="DL767" s="7"/>
      <c r="DM767" s="7"/>
      <c r="DN767" s="7"/>
      <c r="DO767" s="7"/>
      <c r="DP767" s="7"/>
      <c r="DQ767" s="7"/>
      <c r="DR767" s="7"/>
      <c r="DS767" s="7"/>
      <c r="DT767" s="7"/>
      <c r="DU767" s="7"/>
      <c r="DV767" s="7"/>
      <c r="DW767" s="7"/>
      <c r="DX767" s="7"/>
      <c r="DY767" s="7"/>
      <c r="DZ767" s="7"/>
      <c r="EA767" s="7"/>
      <c r="EB767" s="7"/>
      <c r="EC767" s="7"/>
      <c r="ED767" s="7"/>
      <c r="EE767" s="7"/>
      <c r="EF767" s="7"/>
      <c r="EG767" s="7"/>
      <c r="EH767" s="7"/>
      <c r="EI767" s="7"/>
      <c r="EJ767" s="7"/>
      <c r="EK767" s="7"/>
      <c r="EL767" s="7"/>
      <c r="EM767" s="7"/>
      <c r="EN767" s="7"/>
      <c r="EO767" s="7"/>
      <c r="EP767" s="7"/>
      <c r="EQ767" s="7"/>
      <c r="ER767" s="7"/>
      <c r="ES767" s="7"/>
      <c r="ET767" s="7"/>
      <c r="EU767" s="7"/>
      <c r="EV767" s="7"/>
      <c r="EW767" s="7"/>
      <c r="EX767" s="7"/>
      <c r="EY767" s="7"/>
      <c r="EZ767" s="7"/>
      <c r="FA767" s="7"/>
      <c r="FB767" s="7"/>
      <c r="FC767" s="7"/>
      <c r="FD767" s="7"/>
      <c r="FE767" s="7"/>
      <c r="FF767" s="7"/>
      <c r="FG767" s="7"/>
      <c r="FH767" s="7"/>
      <c r="FI767" s="7"/>
      <c r="FJ767" s="7"/>
      <c r="FK767" s="7"/>
      <c r="FL767" s="34"/>
      <c r="FM767" s="33"/>
      <c r="FN767" s="34"/>
      <c r="FO767" s="33"/>
      <c r="FP767" s="33"/>
      <c r="FQ767" s="33"/>
      <c r="FR767" s="33"/>
      <c r="FS767" s="33"/>
      <c r="FT767" s="33"/>
      <c r="FU767" s="33"/>
      <c r="FV767" s="33"/>
      <c r="FW767" s="33"/>
      <c r="FX767" s="33"/>
      <c r="FY767" s="33"/>
      <c r="FZ767" s="33"/>
      <c r="GA767" s="33"/>
      <c r="GB767" s="33"/>
      <c r="GC767" s="33"/>
      <c r="GD767" s="33"/>
      <c r="GE767" s="33"/>
      <c r="GF767" s="33"/>
      <c r="GG767" s="7"/>
      <c r="GH767" s="7"/>
      <c r="GI767" s="7"/>
      <c r="GJ767" s="7"/>
      <c r="GK767" s="7"/>
      <c r="GL767" s="7"/>
      <c r="GM767" s="7"/>
      <c r="GN767" s="7"/>
      <c r="GO767" s="7"/>
      <c r="GP767" s="7"/>
      <c r="GQ767" s="7"/>
      <c r="GR767" s="7"/>
      <c r="GS767" s="7"/>
      <c r="GT767" s="7"/>
      <c r="GU767" s="7"/>
      <c r="GV767" s="7"/>
      <c r="GW767" s="7"/>
      <c r="GX767" s="7"/>
      <c r="GY767" s="7"/>
    </row>
    <row r="768" spans="1:207" ht="13.8">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7"/>
      <c r="CW768" s="7"/>
      <c r="CX768" s="7"/>
      <c r="CY768" s="7"/>
      <c r="CZ768" s="7"/>
      <c r="DA768" s="7"/>
      <c r="DB768" s="7"/>
      <c r="DC768" s="7"/>
      <c r="DD768" s="7"/>
      <c r="DE768" s="7"/>
      <c r="DF768" s="7"/>
      <c r="DG768" s="7"/>
      <c r="DH768" s="7"/>
      <c r="DI768" s="7"/>
      <c r="DJ768" s="7"/>
      <c r="DK768" s="7"/>
      <c r="DL768" s="7"/>
      <c r="DM768" s="7"/>
      <c r="DN768" s="7"/>
      <c r="DO768" s="7"/>
      <c r="DP768" s="7"/>
      <c r="DQ768" s="7"/>
      <c r="DR768" s="7"/>
      <c r="DS768" s="7"/>
      <c r="DT768" s="7"/>
      <c r="DU768" s="7"/>
      <c r="DV768" s="7"/>
      <c r="DW768" s="7"/>
      <c r="DX768" s="7"/>
      <c r="DY768" s="7"/>
      <c r="DZ768" s="7"/>
      <c r="EA768" s="7"/>
      <c r="EB768" s="7"/>
      <c r="EC768" s="7"/>
      <c r="ED768" s="7"/>
      <c r="EE768" s="7"/>
      <c r="EF768" s="7"/>
      <c r="EG768" s="7"/>
      <c r="EH768" s="7"/>
      <c r="EI768" s="7"/>
      <c r="EJ768" s="7"/>
      <c r="EK768" s="7"/>
      <c r="EL768" s="7"/>
      <c r="EM768" s="7"/>
      <c r="EN768" s="7"/>
      <c r="EO768" s="7"/>
      <c r="EP768" s="7"/>
      <c r="EQ768" s="7"/>
      <c r="ER768" s="7"/>
      <c r="ES768" s="7"/>
      <c r="ET768" s="7"/>
      <c r="EU768" s="7"/>
      <c r="EV768" s="7"/>
      <c r="EW768" s="7"/>
      <c r="EX768" s="7"/>
      <c r="EY768" s="7"/>
      <c r="EZ768" s="7"/>
      <c r="FA768" s="7"/>
      <c r="FB768" s="7"/>
      <c r="FC768" s="7"/>
      <c r="FD768" s="7"/>
      <c r="FE768" s="7"/>
      <c r="FF768" s="7"/>
      <c r="FG768" s="7"/>
      <c r="FH768" s="7"/>
      <c r="FI768" s="7"/>
      <c r="FJ768" s="7"/>
      <c r="FK768" s="7"/>
      <c r="FL768" s="34"/>
      <c r="FM768" s="33"/>
      <c r="FN768" s="34"/>
      <c r="FO768" s="33"/>
      <c r="FP768" s="33"/>
      <c r="FQ768" s="33"/>
      <c r="FR768" s="33"/>
      <c r="FS768" s="33"/>
      <c r="FT768" s="33"/>
      <c r="FU768" s="33"/>
      <c r="FV768" s="33"/>
      <c r="FW768" s="33"/>
      <c r="FX768" s="33"/>
      <c r="FY768" s="33"/>
      <c r="FZ768" s="33"/>
      <c r="GA768" s="33"/>
      <c r="GB768" s="33"/>
      <c r="GC768" s="33"/>
      <c r="GD768" s="33"/>
      <c r="GE768" s="33"/>
      <c r="GF768" s="33"/>
      <c r="GG768" s="7"/>
      <c r="GH768" s="7"/>
      <c r="GI768" s="7"/>
      <c r="GJ768" s="7"/>
      <c r="GK768" s="7"/>
      <c r="GL768" s="7"/>
      <c r="GM768" s="7"/>
      <c r="GN768" s="7"/>
      <c r="GO768" s="7"/>
      <c r="GP768" s="7"/>
      <c r="GQ768" s="7"/>
      <c r="GR768" s="7"/>
      <c r="GS768" s="7"/>
      <c r="GT768" s="7"/>
      <c r="GU768" s="7"/>
      <c r="GV768" s="7"/>
      <c r="GW768" s="7"/>
      <c r="GX768" s="7"/>
      <c r="GY768" s="7"/>
    </row>
    <row r="769" spans="1:207" ht="13.8">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7"/>
      <c r="CW769" s="7"/>
      <c r="CX769" s="7"/>
      <c r="CY769" s="7"/>
      <c r="CZ769" s="7"/>
      <c r="DA769" s="7"/>
      <c r="DB769" s="7"/>
      <c r="DC769" s="7"/>
      <c r="DD769" s="7"/>
      <c r="DE769" s="7"/>
      <c r="DF769" s="7"/>
      <c r="DG769" s="7"/>
      <c r="DH769" s="7"/>
      <c r="DI769" s="7"/>
      <c r="DJ769" s="7"/>
      <c r="DK769" s="7"/>
      <c r="DL769" s="7"/>
      <c r="DM769" s="7"/>
      <c r="DN769" s="7"/>
      <c r="DO769" s="7"/>
      <c r="DP769" s="7"/>
      <c r="DQ769" s="7"/>
      <c r="DR769" s="7"/>
      <c r="DS769" s="7"/>
      <c r="DT769" s="7"/>
      <c r="DU769" s="7"/>
      <c r="DV769" s="7"/>
      <c r="DW769" s="7"/>
      <c r="DX769" s="7"/>
      <c r="DY769" s="7"/>
      <c r="DZ769" s="7"/>
      <c r="EA769" s="7"/>
      <c r="EB769" s="7"/>
      <c r="EC769" s="7"/>
      <c r="ED769" s="7"/>
      <c r="EE769" s="7"/>
      <c r="EF769" s="7"/>
      <c r="EG769" s="7"/>
      <c r="EH769" s="7"/>
      <c r="EI769" s="7"/>
      <c r="EJ769" s="7"/>
      <c r="EK769" s="7"/>
      <c r="EL769" s="7"/>
      <c r="EM769" s="7"/>
      <c r="EN769" s="7"/>
      <c r="EO769" s="7"/>
      <c r="EP769" s="7"/>
      <c r="EQ769" s="7"/>
      <c r="ER769" s="7"/>
      <c r="ES769" s="7"/>
      <c r="ET769" s="7"/>
      <c r="EU769" s="7"/>
      <c r="EV769" s="7"/>
      <c r="EW769" s="7"/>
      <c r="EX769" s="7"/>
      <c r="EY769" s="7"/>
      <c r="EZ769" s="7"/>
      <c r="FA769" s="7"/>
      <c r="FB769" s="7"/>
      <c r="FC769" s="7"/>
      <c r="FD769" s="7"/>
      <c r="FE769" s="7"/>
      <c r="FF769" s="7"/>
      <c r="FG769" s="7"/>
      <c r="FH769" s="7"/>
      <c r="FI769" s="7"/>
      <c r="FJ769" s="7"/>
      <c r="FK769" s="7"/>
      <c r="FL769" s="34"/>
      <c r="FM769" s="33"/>
      <c r="FN769" s="34"/>
      <c r="FO769" s="33"/>
      <c r="FP769" s="33"/>
      <c r="FQ769" s="33"/>
      <c r="FR769" s="33"/>
      <c r="FS769" s="33"/>
      <c r="FT769" s="33"/>
      <c r="FU769" s="33"/>
      <c r="FV769" s="33"/>
      <c r="FW769" s="33"/>
      <c r="FX769" s="33"/>
      <c r="FY769" s="33"/>
      <c r="FZ769" s="33"/>
      <c r="GA769" s="33"/>
      <c r="GB769" s="33"/>
      <c r="GC769" s="33"/>
      <c r="GD769" s="33"/>
      <c r="GE769" s="33"/>
      <c r="GF769" s="33"/>
      <c r="GG769" s="7"/>
      <c r="GH769" s="7"/>
      <c r="GI769" s="7"/>
      <c r="GJ769" s="7"/>
      <c r="GK769" s="7"/>
      <c r="GL769" s="7"/>
      <c r="GM769" s="7"/>
      <c r="GN769" s="7"/>
      <c r="GO769" s="7"/>
      <c r="GP769" s="7"/>
      <c r="GQ769" s="7"/>
      <c r="GR769" s="7"/>
      <c r="GS769" s="7"/>
      <c r="GT769" s="7"/>
      <c r="GU769" s="7"/>
      <c r="GV769" s="7"/>
      <c r="GW769" s="7"/>
      <c r="GX769" s="7"/>
      <c r="GY769" s="7"/>
    </row>
    <row r="770" spans="1:207" ht="13.8">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c r="DT770" s="7"/>
      <c r="DU770" s="7"/>
      <c r="DV770" s="7"/>
      <c r="DW770" s="7"/>
      <c r="DX770" s="7"/>
      <c r="DY770" s="7"/>
      <c r="DZ770" s="7"/>
      <c r="EA770" s="7"/>
      <c r="EB770" s="7"/>
      <c r="EC770" s="7"/>
      <c r="ED770" s="7"/>
      <c r="EE770" s="7"/>
      <c r="EF770" s="7"/>
      <c r="EG770" s="7"/>
      <c r="EH770" s="7"/>
      <c r="EI770" s="7"/>
      <c r="EJ770" s="7"/>
      <c r="EK770" s="7"/>
      <c r="EL770" s="7"/>
      <c r="EM770" s="7"/>
      <c r="EN770" s="7"/>
      <c r="EO770" s="7"/>
      <c r="EP770" s="7"/>
      <c r="EQ770" s="7"/>
      <c r="ER770" s="7"/>
      <c r="ES770" s="7"/>
      <c r="ET770" s="7"/>
      <c r="EU770" s="7"/>
      <c r="EV770" s="7"/>
      <c r="EW770" s="7"/>
      <c r="EX770" s="7"/>
      <c r="EY770" s="7"/>
      <c r="EZ770" s="7"/>
      <c r="FA770" s="7"/>
      <c r="FB770" s="7"/>
      <c r="FC770" s="7"/>
      <c r="FD770" s="7"/>
      <c r="FE770" s="7"/>
      <c r="FF770" s="7"/>
      <c r="FG770" s="7"/>
      <c r="FH770" s="7"/>
      <c r="FI770" s="7"/>
      <c r="FJ770" s="7"/>
      <c r="FK770" s="7"/>
      <c r="FL770" s="34"/>
      <c r="FM770" s="33"/>
      <c r="FN770" s="34"/>
      <c r="FO770" s="33"/>
      <c r="FP770" s="33"/>
      <c r="FQ770" s="33"/>
      <c r="FR770" s="33"/>
      <c r="FS770" s="33"/>
      <c r="FT770" s="33"/>
      <c r="FU770" s="33"/>
      <c r="FV770" s="33"/>
      <c r="FW770" s="33"/>
      <c r="FX770" s="33"/>
      <c r="FY770" s="33"/>
      <c r="FZ770" s="33"/>
      <c r="GA770" s="33"/>
      <c r="GB770" s="33"/>
      <c r="GC770" s="33"/>
      <c r="GD770" s="33"/>
      <c r="GE770" s="33"/>
      <c r="GF770" s="33"/>
      <c r="GG770" s="7"/>
      <c r="GH770" s="7"/>
      <c r="GI770" s="7"/>
      <c r="GJ770" s="7"/>
      <c r="GK770" s="7"/>
      <c r="GL770" s="7"/>
      <c r="GM770" s="7"/>
      <c r="GN770" s="7"/>
      <c r="GO770" s="7"/>
      <c r="GP770" s="7"/>
      <c r="GQ770" s="7"/>
      <c r="GR770" s="7"/>
      <c r="GS770" s="7"/>
      <c r="GT770" s="7"/>
      <c r="GU770" s="7"/>
      <c r="GV770" s="7"/>
      <c r="GW770" s="7"/>
      <c r="GX770" s="7"/>
      <c r="GY770" s="7"/>
    </row>
    <row r="771" spans="1:207" ht="13.8">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c r="DN771" s="7"/>
      <c r="DO771" s="7"/>
      <c r="DP771" s="7"/>
      <c r="DQ771" s="7"/>
      <c r="DR771" s="7"/>
      <c r="DS771" s="7"/>
      <c r="DT771" s="7"/>
      <c r="DU771" s="7"/>
      <c r="DV771" s="7"/>
      <c r="DW771" s="7"/>
      <c r="DX771" s="7"/>
      <c r="DY771" s="7"/>
      <c r="DZ771" s="7"/>
      <c r="EA771" s="7"/>
      <c r="EB771" s="7"/>
      <c r="EC771" s="7"/>
      <c r="ED771" s="7"/>
      <c r="EE771" s="7"/>
      <c r="EF771" s="7"/>
      <c r="EG771" s="7"/>
      <c r="EH771" s="7"/>
      <c r="EI771" s="7"/>
      <c r="EJ771" s="7"/>
      <c r="EK771" s="7"/>
      <c r="EL771" s="7"/>
      <c r="EM771" s="7"/>
      <c r="EN771" s="7"/>
      <c r="EO771" s="7"/>
      <c r="EP771" s="7"/>
      <c r="EQ771" s="7"/>
      <c r="ER771" s="7"/>
      <c r="ES771" s="7"/>
      <c r="ET771" s="7"/>
      <c r="EU771" s="7"/>
      <c r="EV771" s="7"/>
      <c r="EW771" s="7"/>
      <c r="EX771" s="7"/>
      <c r="EY771" s="7"/>
      <c r="EZ771" s="7"/>
      <c r="FA771" s="7"/>
      <c r="FB771" s="7"/>
      <c r="FC771" s="7"/>
      <c r="FD771" s="7"/>
      <c r="FE771" s="7"/>
      <c r="FF771" s="7"/>
      <c r="FG771" s="7"/>
      <c r="FH771" s="7"/>
      <c r="FI771" s="7"/>
      <c r="FJ771" s="7"/>
      <c r="FK771" s="7"/>
      <c r="FL771" s="34"/>
      <c r="FM771" s="33"/>
      <c r="FN771" s="34"/>
      <c r="FO771" s="33"/>
      <c r="FP771" s="33"/>
      <c r="FQ771" s="33"/>
      <c r="FR771" s="33"/>
      <c r="FS771" s="33"/>
      <c r="FT771" s="33"/>
      <c r="FU771" s="33"/>
      <c r="FV771" s="33"/>
      <c r="FW771" s="33"/>
      <c r="FX771" s="33"/>
      <c r="FY771" s="33"/>
      <c r="FZ771" s="33"/>
      <c r="GA771" s="33"/>
      <c r="GB771" s="33"/>
      <c r="GC771" s="33"/>
      <c r="GD771" s="33"/>
      <c r="GE771" s="33"/>
      <c r="GF771" s="33"/>
      <c r="GG771" s="7"/>
      <c r="GH771" s="7"/>
      <c r="GI771" s="7"/>
      <c r="GJ771" s="7"/>
      <c r="GK771" s="7"/>
      <c r="GL771" s="7"/>
      <c r="GM771" s="7"/>
      <c r="GN771" s="7"/>
      <c r="GO771" s="7"/>
      <c r="GP771" s="7"/>
      <c r="GQ771" s="7"/>
      <c r="GR771" s="7"/>
      <c r="GS771" s="7"/>
      <c r="GT771" s="7"/>
      <c r="GU771" s="7"/>
      <c r="GV771" s="7"/>
      <c r="GW771" s="7"/>
      <c r="GX771" s="7"/>
      <c r="GY771" s="7"/>
    </row>
    <row r="772" spans="1:207" ht="13.8">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M772" s="7"/>
      <c r="DN772" s="7"/>
      <c r="DO772" s="7"/>
      <c r="DP772" s="7"/>
      <c r="DQ772" s="7"/>
      <c r="DR772" s="7"/>
      <c r="DS772" s="7"/>
      <c r="DT772" s="7"/>
      <c r="DU772" s="7"/>
      <c r="DV772" s="7"/>
      <c r="DW772" s="7"/>
      <c r="DX772" s="7"/>
      <c r="DY772" s="7"/>
      <c r="DZ772" s="7"/>
      <c r="EA772" s="7"/>
      <c r="EB772" s="7"/>
      <c r="EC772" s="7"/>
      <c r="ED772" s="7"/>
      <c r="EE772" s="7"/>
      <c r="EF772" s="7"/>
      <c r="EG772" s="7"/>
      <c r="EH772" s="7"/>
      <c r="EI772" s="7"/>
      <c r="EJ772" s="7"/>
      <c r="EK772" s="7"/>
      <c r="EL772" s="7"/>
      <c r="EM772" s="7"/>
      <c r="EN772" s="7"/>
      <c r="EO772" s="7"/>
      <c r="EP772" s="7"/>
      <c r="EQ772" s="7"/>
      <c r="ER772" s="7"/>
      <c r="ES772" s="7"/>
      <c r="ET772" s="7"/>
      <c r="EU772" s="7"/>
      <c r="EV772" s="7"/>
      <c r="EW772" s="7"/>
      <c r="EX772" s="7"/>
      <c r="EY772" s="7"/>
      <c r="EZ772" s="7"/>
      <c r="FA772" s="7"/>
      <c r="FB772" s="7"/>
      <c r="FC772" s="7"/>
      <c r="FD772" s="7"/>
      <c r="FE772" s="7"/>
      <c r="FF772" s="7"/>
      <c r="FG772" s="7"/>
      <c r="FH772" s="7"/>
      <c r="FI772" s="7"/>
      <c r="FJ772" s="7"/>
      <c r="FK772" s="7"/>
      <c r="FL772" s="34"/>
      <c r="FM772" s="33"/>
      <c r="FN772" s="34"/>
      <c r="FO772" s="33"/>
      <c r="FP772" s="33"/>
      <c r="FQ772" s="33"/>
      <c r="FR772" s="33"/>
      <c r="FS772" s="33"/>
      <c r="FT772" s="33"/>
      <c r="FU772" s="33"/>
      <c r="FV772" s="33"/>
      <c r="FW772" s="33"/>
      <c r="FX772" s="33"/>
      <c r="FY772" s="33"/>
      <c r="FZ772" s="33"/>
      <c r="GA772" s="33"/>
      <c r="GB772" s="33"/>
      <c r="GC772" s="33"/>
      <c r="GD772" s="33"/>
      <c r="GE772" s="33"/>
      <c r="GF772" s="33"/>
      <c r="GG772" s="7"/>
      <c r="GH772" s="7"/>
      <c r="GI772" s="7"/>
      <c r="GJ772" s="7"/>
      <c r="GK772" s="7"/>
      <c r="GL772" s="7"/>
      <c r="GM772" s="7"/>
      <c r="GN772" s="7"/>
      <c r="GO772" s="7"/>
      <c r="GP772" s="7"/>
      <c r="GQ772" s="7"/>
      <c r="GR772" s="7"/>
      <c r="GS772" s="7"/>
      <c r="GT772" s="7"/>
      <c r="GU772" s="7"/>
      <c r="GV772" s="7"/>
      <c r="GW772" s="7"/>
      <c r="GX772" s="7"/>
      <c r="GY772" s="7"/>
    </row>
    <row r="773" spans="1:207" ht="13.8">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M773" s="7"/>
      <c r="DN773" s="7"/>
      <c r="DO773" s="7"/>
      <c r="DP773" s="7"/>
      <c r="DQ773" s="7"/>
      <c r="DR773" s="7"/>
      <c r="DS773" s="7"/>
      <c r="DT773" s="7"/>
      <c r="DU773" s="7"/>
      <c r="DV773" s="7"/>
      <c r="DW773" s="7"/>
      <c r="DX773" s="7"/>
      <c r="DY773" s="7"/>
      <c r="DZ773" s="7"/>
      <c r="EA773" s="7"/>
      <c r="EB773" s="7"/>
      <c r="EC773" s="7"/>
      <c r="ED773" s="7"/>
      <c r="EE773" s="7"/>
      <c r="EF773" s="7"/>
      <c r="EG773" s="7"/>
      <c r="EH773" s="7"/>
      <c r="EI773" s="7"/>
      <c r="EJ773" s="7"/>
      <c r="EK773" s="7"/>
      <c r="EL773" s="7"/>
      <c r="EM773" s="7"/>
      <c r="EN773" s="7"/>
      <c r="EO773" s="7"/>
      <c r="EP773" s="7"/>
      <c r="EQ773" s="7"/>
      <c r="ER773" s="7"/>
      <c r="ES773" s="7"/>
      <c r="ET773" s="7"/>
      <c r="EU773" s="7"/>
      <c r="EV773" s="7"/>
      <c r="EW773" s="7"/>
      <c r="EX773" s="7"/>
      <c r="EY773" s="7"/>
      <c r="EZ773" s="7"/>
      <c r="FA773" s="7"/>
      <c r="FB773" s="7"/>
      <c r="FC773" s="7"/>
      <c r="FD773" s="7"/>
      <c r="FE773" s="7"/>
      <c r="FF773" s="7"/>
      <c r="FG773" s="7"/>
      <c r="FH773" s="7"/>
      <c r="FI773" s="7"/>
      <c r="FJ773" s="7"/>
      <c r="FK773" s="7"/>
      <c r="FL773" s="34"/>
      <c r="FM773" s="33"/>
      <c r="FN773" s="34"/>
      <c r="FO773" s="33"/>
      <c r="FP773" s="33"/>
      <c r="FQ773" s="33"/>
      <c r="FR773" s="33"/>
      <c r="FS773" s="33"/>
      <c r="FT773" s="33"/>
      <c r="FU773" s="33"/>
      <c r="FV773" s="33"/>
      <c r="FW773" s="33"/>
      <c r="FX773" s="33"/>
      <c r="FY773" s="33"/>
      <c r="FZ773" s="33"/>
      <c r="GA773" s="33"/>
      <c r="GB773" s="33"/>
      <c r="GC773" s="33"/>
      <c r="GD773" s="33"/>
      <c r="GE773" s="33"/>
      <c r="GF773" s="33"/>
      <c r="GG773" s="7"/>
      <c r="GH773" s="7"/>
      <c r="GI773" s="7"/>
      <c r="GJ773" s="7"/>
      <c r="GK773" s="7"/>
      <c r="GL773" s="7"/>
      <c r="GM773" s="7"/>
      <c r="GN773" s="7"/>
      <c r="GO773" s="7"/>
      <c r="GP773" s="7"/>
      <c r="GQ773" s="7"/>
      <c r="GR773" s="7"/>
      <c r="GS773" s="7"/>
      <c r="GT773" s="7"/>
      <c r="GU773" s="7"/>
      <c r="GV773" s="7"/>
      <c r="GW773" s="7"/>
      <c r="GX773" s="7"/>
      <c r="GY773" s="7"/>
    </row>
    <row r="774" spans="1:207" ht="13.8">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M774" s="7"/>
      <c r="DN774" s="7"/>
      <c r="DO774" s="7"/>
      <c r="DP774" s="7"/>
      <c r="DQ774" s="7"/>
      <c r="DR774" s="7"/>
      <c r="DS774" s="7"/>
      <c r="DT774" s="7"/>
      <c r="DU774" s="7"/>
      <c r="DV774" s="7"/>
      <c r="DW774" s="7"/>
      <c r="DX774" s="7"/>
      <c r="DY774" s="7"/>
      <c r="DZ774" s="7"/>
      <c r="EA774" s="7"/>
      <c r="EB774" s="7"/>
      <c r="EC774" s="7"/>
      <c r="ED774" s="7"/>
      <c r="EE774" s="7"/>
      <c r="EF774" s="7"/>
      <c r="EG774" s="7"/>
      <c r="EH774" s="7"/>
      <c r="EI774" s="7"/>
      <c r="EJ774" s="7"/>
      <c r="EK774" s="7"/>
      <c r="EL774" s="7"/>
      <c r="EM774" s="7"/>
      <c r="EN774" s="7"/>
      <c r="EO774" s="7"/>
      <c r="EP774" s="7"/>
      <c r="EQ774" s="7"/>
      <c r="ER774" s="7"/>
      <c r="ES774" s="7"/>
      <c r="ET774" s="7"/>
      <c r="EU774" s="7"/>
      <c r="EV774" s="7"/>
      <c r="EW774" s="7"/>
      <c r="EX774" s="7"/>
      <c r="EY774" s="7"/>
      <c r="EZ774" s="7"/>
      <c r="FA774" s="7"/>
      <c r="FB774" s="7"/>
      <c r="FC774" s="7"/>
      <c r="FD774" s="7"/>
      <c r="FE774" s="7"/>
      <c r="FF774" s="7"/>
      <c r="FG774" s="7"/>
      <c r="FH774" s="7"/>
      <c r="FI774" s="7"/>
      <c r="FJ774" s="7"/>
      <c r="FK774" s="7"/>
      <c r="FL774" s="34"/>
      <c r="FM774" s="33"/>
      <c r="FN774" s="34"/>
      <c r="FO774" s="33"/>
      <c r="FP774" s="33"/>
      <c r="FQ774" s="33"/>
      <c r="FR774" s="33"/>
      <c r="FS774" s="33"/>
      <c r="FT774" s="33"/>
      <c r="FU774" s="33"/>
      <c r="FV774" s="33"/>
      <c r="FW774" s="33"/>
      <c r="FX774" s="33"/>
      <c r="FY774" s="33"/>
      <c r="FZ774" s="33"/>
      <c r="GA774" s="33"/>
      <c r="GB774" s="33"/>
      <c r="GC774" s="33"/>
      <c r="GD774" s="33"/>
      <c r="GE774" s="33"/>
      <c r="GF774" s="33"/>
      <c r="GG774" s="7"/>
      <c r="GH774" s="7"/>
      <c r="GI774" s="7"/>
      <c r="GJ774" s="7"/>
      <c r="GK774" s="7"/>
      <c r="GL774" s="7"/>
      <c r="GM774" s="7"/>
      <c r="GN774" s="7"/>
      <c r="GO774" s="7"/>
      <c r="GP774" s="7"/>
      <c r="GQ774" s="7"/>
      <c r="GR774" s="7"/>
      <c r="GS774" s="7"/>
      <c r="GT774" s="7"/>
      <c r="GU774" s="7"/>
      <c r="GV774" s="7"/>
      <c r="GW774" s="7"/>
      <c r="GX774" s="7"/>
      <c r="GY774" s="7"/>
    </row>
    <row r="775" spans="1:207" ht="13.8">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c r="DL775" s="7"/>
      <c r="DM775" s="7"/>
      <c r="DN775" s="7"/>
      <c r="DO775" s="7"/>
      <c r="DP775" s="7"/>
      <c r="DQ775" s="7"/>
      <c r="DR775" s="7"/>
      <c r="DS775" s="7"/>
      <c r="DT775" s="7"/>
      <c r="DU775" s="7"/>
      <c r="DV775" s="7"/>
      <c r="DW775" s="7"/>
      <c r="DX775" s="7"/>
      <c r="DY775" s="7"/>
      <c r="DZ775" s="7"/>
      <c r="EA775" s="7"/>
      <c r="EB775" s="7"/>
      <c r="EC775" s="7"/>
      <c r="ED775" s="7"/>
      <c r="EE775" s="7"/>
      <c r="EF775" s="7"/>
      <c r="EG775" s="7"/>
      <c r="EH775" s="7"/>
      <c r="EI775" s="7"/>
      <c r="EJ775" s="7"/>
      <c r="EK775" s="7"/>
      <c r="EL775" s="7"/>
      <c r="EM775" s="7"/>
      <c r="EN775" s="7"/>
      <c r="EO775" s="7"/>
      <c r="EP775" s="7"/>
      <c r="EQ775" s="7"/>
      <c r="ER775" s="7"/>
      <c r="ES775" s="7"/>
      <c r="ET775" s="7"/>
      <c r="EU775" s="7"/>
      <c r="EV775" s="7"/>
      <c r="EW775" s="7"/>
      <c r="EX775" s="7"/>
      <c r="EY775" s="7"/>
      <c r="EZ775" s="7"/>
      <c r="FA775" s="7"/>
      <c r="FB775" s="7"/>
      <c r="FC775" s="7"/>
      <c r="FD775" s="7"/>
      <c r="FE775" s="7"/>
      <c r="FF775" s="7"/>
      <c r="FG775" s="7"/>
      <c r="FH775" s="7"/>
      <c r="FI775" s="7"/>
      <c r="FJ775" s="7"/>
      <c r="FK775" s="7"/>
      <c r="FL775" s="34"/>
      <c r="FM775" s="33"/>
      <c r="FN775" s="34"/>
      <c r="FO775" s="33"/>
      <c r="FP775" s="33"/>
      <c r="FQ775" s="33"/>
      <c r="FR775" s="33"/>
      <c r="FS775" s="33"/>
      <c r="FT775" s="33"/>
      <c r="FU775" s="33"/>
      <c r="FV775" s="33"/>
      <c r="FW775" s="33"/>
      <c r="FX775" s="33"/>
      <c r="FY775" s="33"/>
      <c r="FZ775" s="33"/>
      <c r="GA775" s="33"/>
      <c r="GB775" s="33"/>
      <c r="GC775" s="33"/>
      <c r="GD775" s="33"/>
      <c r="GE775" s="33"/>
      <c r="GF775" s="33"/>
      <c r="GG775" s="7"/>
      <c r="GH775" s="7"/>
      <c r="GI775" s="7"/>
      <c r="GJ775" s="7"/>
      <c r="GK775" s="7"/>
      <c r="GL775" s="7"/>
      <c r="GM775" s="7"/>
      <c r="GN775" s="7"/>
      <c r="GO775" s="7"/>
      <c r="GP775" s="7"/>
      <c r="GQ775" s="7"/>
      <c r="GR775" s="7"/>
      <c r="GS775" s="7"/>
      <c r="GT775" s="7"/>
      <c r="GU775" s="7"/>
      <c r="GV775" s="7"/>
      <c r="GW775" s="7"/>
      <c r="GX775" s="7"/>
      <c r="GY775" s="7"/>
    </row>
    <row r="776" spans="1:207" ht="13.8">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7"/>
      <c r="CW776" s="7"/>
      <c r="CX776" s="7"/>
      <c r="CY776" s="7"/>
      <c r="CZ776" s="7"/>
      <c r="DA776" s="7"/>
      <c r="DB776" s="7"/>
      <c r="DC776" s="7"/>
      <c r="DD776" s="7"/>
      <c r="DE776" s="7"/>
      <c r="DF776" s="7"/>
      <c r="DG776" s="7"/>
      <c r="DH776" s="7"/>
      <c r="DI776" s="7"/>
      <c r="DJ776" s="7"/>
      <c r="DK776" s="7"/>
      <c r="DL776" s="7"/>
      <c r="DM776" s="7"/>
      <c r="DN776" s="7"/>
      <c r="DO776" s="7"/>
      <c r="DP776" s="7"/>
      <c r="DQ776" s="7"/>
      <c r="DR776" s="7"/>
      <c r="DS776" s="7"/>
      <c r="DT776" s="7"/>
      <c r="DU776" s="7"/>
      <c r="DV776" s="7"/>
      <c r="DW776" s="7"/>
      <c r="DX776" s="7"/>
      <c r="DY776" s="7"/>
      <c r="DZ776" s="7"/>
      <c r="EA776" s="7"/>
      <c r="EB776" s="7"/>
      <c r="EC776" s="7"/>
      <c r="ED776" s="7"/>
      <c r="EE776" s="7"/>
      <c r="EF776" s="7"/>
      <c r="EG776" s="7"/>
      <c r="EH776" s="7"/>
      <c r="EI776" s="7"/>
      <c r="EJ776" s="7"/>
      <c r="EK776" s="7"/>
      <c r="EL776" s="7"/>
      <c r="EM776" s="7"/>
      <c r="EN776" s="7"/>
      <c r="EO776" s="7"/>
      <c r="EP776" s="7"/>
      <c r="EQ776" s="7"/>
      <c r="ER776" s="7"/>
      <c r="ES776" s="7"/>
      <c r="ET776" s="7"/>
      <c r="EU776" s="7"/>
      <c r="EV776" s="7"/>
      <c r="EW776" s="7"/>
      <c r="EX776" s="7"/>
      <c r="EY776" s="7"/>
      <c r="EZ776" s="7"/>
      <c r="FA776" s="7"/>
      <c r="FB776" s="7"/>
      <c r="FC776" s="7"/>
      <c r="FD776" s="7"/>
      <c r="FE776" s="7"/>
      <c r="FF776" s="7"/>
      <c r="FG776" s="7"/>
      <c r="FH776" s="7"/>
      <c r="FI776" s="7"/>
      <c r="FJ776" s="7"/>
      <c r="FK776" s="7"/>
      <c r="FL776" s="34"/>
      <c r="FM776" s="33"/>
      <c r="FN776" s="34"/>
      <c r="FO776" s="33"/>
      <c r="FP776" s="33"/>
      <c r="FQ776" s="33"/>
      <c r="FR776" s="33"/>
      <c r="FS776" s="33"/>
      <c r="FT776" s="33"/>
      <c r="FU776" s="33"/>
      <c r="FV776" s="33"/>
      <c r="FW776" s="33"/>
      <c r="FX776" s="33"/>
      <c r="FY776" s="33"/>
      <c r="FZ776" s="33"/>
      <c r="GA776" s="33"/>
      <c r="GB776" s="33"/>
      <c r="GC776" s="33"/>
      <c r="GD776" s="33"/>
      <c r="GE776" s="33"/>
      <c r="GF776" s="33"/>
      <c r="GG776" s="7"/>
      <c r="GH776" s="7"/>
      <c r="GI776" s="7"/>
      <c r="GJ776" s="7"/>
      <c r="GK776" s="7"/>
      <c r="GL776" s="7"/>
      <c r="GM776" s="7"/>
      <c r="GN776" s="7"/>
      <c r="GO776" s="7"/>
      <c r="GP776" s="7"/>
      <c r="GQ776" s="7"/>
      <c r="GR776" s="7"/>
      <c r="GS776" s="7"/>
      <c r="GT776" s="7"/>
      <c r="GU776" s="7"/>
      <c r="GV776" s="7"/>
      <c r="GW776" s="7"/>
      <c r="GX776" s="7"/>
      <c r="GY776" s="7"/>
    </row>
    <row r="777" spans="1:207" ht="13.8">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7"/>
      <c r="CW777" s="7"/>
      <c r="CX777" s="7"/>
      <c r="CY777" s="7"/>
      <c r="CZ777" s="7"/>
      <c r="DA777" s="7"/>
      <c r="DB777" s="7"/>
      <c r="DC777" s="7"/>
      <c r="DD777" s="7"/>
      <c r="DE777" s="7"/>
      <c r="DF777" s="7"/>
      <c r="DG777" s="7"/>
      <c r="DH777" s="7"/>
      <c r="DI777" s="7"/>
      <c r="DJ777" s="7"/>
      <c r="DK777" s="7"/>
      <c r="DL777" s="7"/>
      <c r="DM777" s="7"/>
      <c r="DN777" s="7"/>
      <c r="DO777" s="7"/>
      <c r="DP777" s="7"/>
      <c r="DQ777" s="7"/>
      <c r="DR777" s="7"/>
      <c r="DS777" s="7"/>
      <c r="DT777" s="7"/>
      <c r="DU777" s="7"/>
      <c r="DV777" s="7"/>
      <c r="DW777" s="7"/>
      <c r="DX777" s="7"/>
      <c r="DY777" s="7"/>
      <c r="DZ777" s="7"/>
      <c r="EA777" s="7"/>
      <c r="EB777" s="7"/>
      <c r="EC777" s="7"/>
      <c r="ED777" s="7"/>
      <c r="EE777" s="7"/>
      <c r="EF777" s="7"/>
      <c r="EG777" s="7"/>
      <c r="EH777" s="7"/>
      <c r="EI777" s="7"/>
      <c r="EJ777" s="7"/>
      <c r="EK777" s="7"/>
      <c r="EL777" s="7"/>
      <c r="EM777" s="7"/>
      <c r="EN777" s="7"/>
      <c r="EO777" s="7"/>
      <c r="EP777" s="7"/>
      <c r="EQ777" s="7"/>
      <c r="ER777" s="7"/>
      <c r="ES777" s="7"/>
      <c r="ET777" s="7"/>
      <c r="EU777" s="7"/>
      <c r="EV777" s="7"/>
      <c r="EW777" s="7"/>
      <c r="EX777" s="7"/>
      <c r="EY777" s="7"/>
      <c r="EZ777" s="7"/>
      <c r="FA777" s="7"/>
      <c r="FB777" s="7"/>
      <c r="FC777" s="7"/>
      <c r="FD777" s="7"/>
      <c r="FE777" s="7"/>
      <c r="FF777" s="7"/>
      <c r="FG777" s="7"/>
      <c r="FH777" s="7"/>
      <c r="FI777" s="7"/>
      <c r="FJ777" s="7"/>
      <c r="FK777" s="7"/>
      <c r="FL777" s="34"/>
      <c r="FM777" s="33"/>
      <c r="FN777" s="34"/>
      <c r="FO777" s="33"/>
      <c r="FP777" s="33"/>
      <c r="FQ777" s="33"/>
      <c r="FR777" s="33"/>
      <c r="FS777" s="33"/>
      <c r="FT777" s="33"/>
      <c r="FU777" s="33"/>
      <c r="FV777" s="33"/>
      <c r="FW777" s="33"/>
      <c r="FX777" s="33"/>
      <c r="FY777" s="33"/>
      <c r="FZ777" s="33"/>
      <c r="GA777" s="33"/>
      <c r="GB777" s="33"/>
      <c r="GC777" s="33"/>
      <c r="GD777" s="33"/>
      <c r="GE777" s="33"/>
      <c r="GF777" s="33"/>
      <c r="GG777" s="7"/>
      <c r="GH777" s="7"/>
      <c r="GI777" s="7"/>
      <c r="GJ777" s="7"/>
      <c r="GK777" s="7"/>
      <c r="GL777" s="7"/>
      <c r="GM777" s="7"/>
      <c r="GN777" s="7"/>
      <c r="GO777" s="7"/>
      <c r="GP777" s="7"/>
      <c r="GQ777" s="7"/>
      <c r="GR777" s="7"/>
      <c r="GS777" s="7"/>
      <c r="GT777" s="7"/>
      <c r="GU777" s="7"/>
      <c r="GV777" s="7"/>
      <c r="GW777" s="7"/>
      <c r="GX777" s="7"/>
      <c r="GY777" s="7"/>
    </row>
    <row r="778" spans="1:207" ht="13.8">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7"/>
      <c r="CW778" s="7"/>
      <c r="CX778" s="7"/>
      <c r="CY778" s="7"/>
      <c r="CZ778" s="7"/>
      <c r="DA778" s="7"/>
      <c r="DB778" s="7"/>
      <c r="DC778" s="7"/>
      <c r="DD778" s="7"/>
      <c r="DE778" s="7"/>
      <c r="DF778" s="7"/>
      <c r="DG778" s="7"/>
      <c r="DH778" s="7"/>
      <c r="DI778" s="7"/>
      <c r="DJ778" s="7"/>
      <c r="DK778" s="7"/>
      <c r="DL778" s="7"/>
      <c r="DM778" s="7"/>
      <c r="DN778" s="7"/>
      <c r="DO778" s="7"/>
      <c r="DP778" s="7"/>
      <c r="DQ778" s="7"/>
      <c r="DR778" s="7"/>
      <c r="DS778" s="7"/>
      <c r="DT778" s="7"/>
      <c r="DU778" s="7"/>
      <c r="DV778" s="7"/>
      <c r="DW778" s="7"/>
      <c r="DX778" s="7"/>
      <c r="DY778" s="7"/>
      <c r="DZ778" s="7"/>
      <c r="EA778" s="7"/>
      <c r="EB778" s="7"/>
      <c r="EC778" s="7"/>
      <c r="ED778" s="7"/>
      <c r="EE778" s="7"/>
      <c r="EF778" s="7"/>
      <c r="EG778" s="7"/>
      <c r="EH778" s="7"/>
      <c r="EI778" s="7"/>
      <c r="EJ778" s="7"/>
      <c r="EK778" s="7"/>
      <c r="EL778" s="7"/>
      <c r="EM778" s="7"/>
      <c r="EN778" s="7"/>
      <c r="EO778" s="7"/>
      <c r="EP778" s="7"/>
      <c r="EQ778" s="7"/>
      <c r="ER778" s="7"/>
      <c r="ES778" s="7"/>
      <c r="ET778" s="7"/>
      <c r="EU778" s="7"/>
      <c r="EV778" s="7"/>
      <c r="EW778" s="7"/>
      <c r="EX778" s="7"/>
      <c r="EY778" s="7"/>
      <c r="EZ778" s="7"/>
      <c r="FA778" s="7"/>
      <c r="FB778" s="7"/>
      <c r="FC778" s="7"/>
      <c r="FD778" s="7"/>
      <c r="FE778" s="7"/>
      <c r="FF778" s="7"/>
      <c r="FG778" s="7"/>
      <c r="FH778" s="7"/>
      <c r="FI778" s="7"/>
      <c r="FJ778" s="7"/>
      <c r="FK778" s="7"/>
      <c r="FL778" s="34"/>
      <c r="FM778" s="33"/>
      <c r="FN778" s="34"/>
      <c r="FO778" s="33"/>
      <c r="FP778" s="33"/>
      <c r="FQ778" s="33"/>
      <c r="FR778" s="33"/>
      <c r="FS778" s="33"/>
      <c r="FT778" s="33"/>
      <c r="FU778" s="33"/>
      <c r="FV778" s="33"/>
      <c r="FW778" s="33"/>
      <c r="FX778" s="33"/>
      <c r="FY778" s="33"/>
      <c r="FZ778" s="33"/>
      <c r="GA778" s="33"/>
      <c r="GB778" s="33"/>
      <c r="GC778" s="33"/>
      <c r="GD778" s="33"/>
      <c r="GE778" s="33"/>
      <c r="GF778" s="33"/>
      <c r="GG778" s="7"/>
      <c r="GH778" s="7"/>
      <c r="GI778" s="7"/>
      <c r="GJ778" s="7"/>
      <c r="GK778" s="7"/>
      <c r="GL778" s="7"/>
      <c r="GM778" s="7"/>
      <c r="GN778" s="7"/>
      <c r="GO778" s="7"/>
      <c r="GP778" s="7"/>
      <c r="GQ778" s="7"/>
      <c r="GR778" s="7"/>
      <c r="GS778" s="7"/>
      <c r="GT778" s="7"/>
      <c r="GU778" s="7"/>
      <c r="GV778" s="7"/>
      <c r="GW778" s="7"/>
      <c r="GX778" s="7"/>
      <c r="GY778" s="7"/>
    </row>
    <row r="779" spans="1:207" ht="13.8">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7"/>
      <c r="CW779" s="7"/>
      <c r="CX779" s="7"/>
      <c r="CY779" s="7"/>
      <c r="CZ779" s="7"/>
      <c r="DA779" s="7"/>
      <c r="DB779" s="7"/>
      <c r="DC779" s="7"/>
      <c r="DD779" s="7"/>
      <c r="DE779" s="7"/>
      <c r="DF779" s="7"/>
      <c r="DG779" s="7"/>
      <c r="DH779" s="7"/>
      <c r="DI779" s="7"/>
      <c r="DJ779" s="7"/>
      <c r="DK779" s="7"/>
      <c r="DL779" s="7"/>
      <c r="DM779" s="7"/>
      <c r="DN779" s="7"/>
      <c r="DO779" s="7"/>
      <c r="DP779" s="7"/>
      <c r="DQ779" s="7"/>
      <c r="DR779" s="7"/>
      <c r="DS779" s="7"/>
      <c r="DT779" s="7"/>
      <c r="DU779" s="7"/>
      <c r="DV779" s="7"/>
      <c r="DW779" s="7"/>
      <c r="DX779" s="7"/>
      <c r="DY779" s="7"/>
      <c r="DZ779" s="7"/>
      <c r="EA779" s="7"/>
      <c r="EB779" s="7"/>
      <c r="EC779" s="7"/>
      <c r="ED779" s="7"/>
      <c r="EE779" s="7"/>
      <c r="EF779" s="7"/>
      <c r="EG779" s="7"/>
      <c r="EH779" s="7"/>
      <c r="EI779" s="7"/>
      <c r="EJ779" s="7"/>
      <c r="EK779" s="7"/>
      <c r="EL779" s="7"/>
      <c r="EM779" s="7"/>
      <c r="EN779" s="7"/>
      <c r="EO779" s="7"/>
      <c r="EP779" s="7"/>
      <c r="EQ779" s="7"/>
      <c r="ER779" s="7"/>
      <c r="ES779" s="7"/>
      <c r="ET779" s="7"/>
      <c r="EU779" s="7"/>
      <c r="EV779" s="7"/>
      <c r="EW779" s="7"/>
      <c r="EX779" s="7"/>
      <c r="EY779" s="7"/>
      <c r="EZ779" s="7"/>
      <c r="FA779" s="7"/>
      <c r="FB779" s="7"/>
      <c r="FC779" s="7"/>
      <c r="FD779" s="7"/>
      <c r="FE779" s="7"/>
      <c r="FF779" s="7"/>
      <c r="FG779" s="7"/>
      <c r="FH779" s="7"/>
      <c r="FI779" s="7"/>
      <c r="FJ779" s="7"/>
      <c r="FK779" s="7"/>
      <c r="FL779" s="34"/>
      <c r="FM779" s="33"/>
      <c r="FN779" s="34"/>
      <c r="FO779" s="33"/>
      <c r="FP779" s="33"/>
      <c r="FQ779" s="33"/>
      <c r="FR779" s="33"/>
      <c r="FS779" s="33"/>
      <c r="FT779" s="33"/>
      <c r="FU779" s="33"/>
      <c r="FV779" s="33"/>
      <c r="FW779" s="33"/>
      <c r="FX779" s="33"/>
      <c r="FY779" s="33"/>
      <c r="FZ779" s="33"/>
      <c r="GA779" s="33"/>
      <c r="GB779" s="33"/>
      <c r="GC779" s="33"/>
      <c r="GD779" s="33"/>
      <c r="GE779" s="33"/>
      <c r="GF779" s="33"/>
      <c r="GG779" s="7"/>
      <c r="GH779" s="7"/>
      <c r="GI779" s="7"/>
      <c r="GJ779" s="7"/>
      <c r="GK779" s="7"/>
      <c r="GL779" s="7"/>
      <c r="GM779" s="7"/>
      <c r="GN779" s="7"/>
      <c r="GO779" s="7"/>
      <c r="GP779" s="7"/>
      <c r="GQ779" s="7"/>
      <c r="GR779" s="7"/>
      <c r="GS779" s="7"/>
      <c r="GT779" s="7"/>
      <c r="GU779" s="7"/>
      <c r="GV779" s="7"/>
      <c r="GW779" s="7"/>
      <c r="GX779" s="7"/>
      <c r="GY779" s="7"/>
    </row>
    <row r="780" spans="1:207" ht="13.8">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7"/>
      <c r="CW780" s="7"/>
      <c r="CX780" s="7"/>
      <c r="CY780" s="7"/>
      <c r="CZ780" s="7"/>
      <c r="DA780" s="7"/>
      <c r="DB780" s="7"/>
      <c r="DC780" s="7"/>
      <c r="DD780" s="7"/>
      <c r="DE780" s="7"/>
      <c r="DF780" s="7"/>
      <c r="DG780" s="7"/>
      <c r="DH780" s="7"/>
      <c r="DI780" s="7"/>
      <c r="DJ780" s="7"/>
      <c r="DK780" s="7"/>
      <c r="DL780" s="7"/>
      <c r="DM780" s="7"/>
      <c r="DN780" s="7"/>
      <c r="DO780" s="7"/>
      <c r="DP780" s="7"/>
      <c r="DQ780" s="7"/>
      <c r="DR780" s="7"/>
      <c r="DS780" s="7"/>
      <c r="DT780" s="7"/>
      <c r="DU780" s="7"/>
      <c r="DV780" s="7"/>
      <c r="DW780" s="7"/>
      <c r="DX780" s="7"/>
      <c r="DY780" s="7"/>
      <c r="DZ780" s="7"/>
      <c r="EA780" s="7"/>
      <c r="EB780" s="7"/>
      <c r="EC780" s="7"/>
      <c r="ED780" s="7"/>
      <c r="EE780" s="7"/>
      <c r="EF780" s="7"/>
      <c r="EG780" s="7"/>
      <c r="EH780" s="7"/>
      <c r="EI780" s="7"/>
      <c r="EJ780" s="7"/>
      <c r="EK780" s="7"/>
      <c r="EL780" s="7"/>
      <c r="EM780" s="7"/>
      <c r="EN780" s="7"/>
      <c r="EO780" s="7"/>
      <c r="EP780" s="7"/>
      <c r="EQ780" s="7"/>
      <c r="ER780" s="7"/>
      <c r="ES780" s="7"/>
      <c r="ET780" s="7"/>
      <c r="EU780" s="7"/>
      <c r="EV780" s="7"/>
      <c r="EW780" s="7"/>
      <c r="EX780" s="7"/>
      <c r="EY780" s="7"/>
      <c r="EZ780" s="7"/>
      <c r="FA780" s="7"/>
      <c r="FB780" s="7"/>
      <c r="FC780" s="7"/>
      <c r="FD780" s="7"/>
      <c r="FE780" s="7"/>
      <c r="FF780" s="7"/>
      <c r="FG780" s="7"/>
      <c r="FH780" s="7"/>
      <c r="FI780" s="7"/>
      <c r="FJ780" s="7"/>
      <c r="FK780" s="7"/>
      <c r="FL780" s="34"/>
      <c r="FM780" s="33"/>
      <c r="FN780" s="34"/>
      <c r="FO780" s="33"/>
      <c r="FP780" s="33"/>
      <c r="FQ780" s="33"/>
      <c r="FR780" s="33"/>
      <c r="FS780" s="33"/>
      <c r="FT780" s="33"/>
      <c r="FU780" s="33"/>
      <c r="FV780" s="33"/>
      <c r="FW780" s="33"/>
      <c r="FX780" s="33"/>
      <c r="FY780" s="33"/>
      <c r="FZ780" s="33"/>
      <c r="GA780" s="33"/>
      <c r="GB780" s="33"/>
      <c r="GC780" s="33"/>
      <c r="GD780" s="33"/>
      <c r="GE780" s="33"/>
      <c r="GF780" s="33"/>
      <c r="GG780" s="7"/>
      <c r="GH780" s="7"/>
      <c r="GI780" s="7"/>
      <c r="GJ780" s="7"/>
      <c r="GK780" s="7"/>
      <c r="GL780" s="7"/>
      <c r="GM780" s="7"/>
      <c r="GN780" s="7"/>
      <c r="GO780" s="7"/>
      <c r="GP780" s="7"/>
      <c r="GQ780" s="7"/>
      <c r="GR780" s="7"/>
      <c r="GS780" s="7"/>
      <c r="GT780" s="7"/>
      <c r="GU780" s="7"/>
      <c r="GV780" s="7"/>
      <c r="GW780" s="7"/>
      <c r="GX780" s="7"/>
      <c r="GY780" s="7"/>
    </row>
    <row r="781" spans="1:207" ht="13.8">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7"/>
      <c r="CW781" s="7"/>
      <c r="CX781" s="7"/>
      <c r="CY781" s="7"/>
      <c r="CZ781" s="7"/>
      <c r="DA781" s="7"/>
      <c r="DB781" s="7"/>
      <c r="DC781" s="7"/>
      <c r="DD781" s="7"/>
      <c r="DE781" s="7"/>
      <c r="DF781" s="7"/>
      <c r="DG781" s="7"/>
      <c r="DH781" s="7"/>
      <c r="DI781" s="7"/>
      <c r="DJ781" s="7"/>
      <c r="DK781" s="7"/>
      <c r="DL781" s="7"/>
      <c r="DM781" s="7"/>
      <c r="DN781" s="7"/>
      <c r="DO781" s="7"/>
      <c r="DP781" s="7"/>
      <c r="DQ781" s="7"/>
      <c r="DR781" s="7"/>
      <c r="DS781" s="7"/>
      <c r="DT781" s="7"/>
      <c r="DU781" s="7"/>
      <c r="DV781" s="7"/>
      <c r="DW781" s="7"/>
      <c r="DX781" s="7"/>
      <c r="DY781" s="7"/>
      <c r="DZ781" s="7"/>
      <c r="EA781" s="7"/>
      <c r="EB781" s="7"/>
      <c r="EC781" s="7"/>
      <c r="ED781" s="7"/>
      <c r="EE781" s="7"/>
      <c r="EF781" s="7"/>
      <c r="EG781" s="7"/>
      <c r="EH781" s="7"/>
      <c r="EI781" s="7"/>
      <c r="EJ781" s="7"/>
      <c r="EK781" s="7"/>
      <c r="EL781" s="7"/>
      <c r="EM781" s="7"/>
      <c r="EN781" s="7"/>
      <c r="EO781" s="7"/>
      <c r="EP781" s="7"/>
      <c r="EQ781" s="7"/>
      <c r="ER781" s="7"/>
      <c r="ES781" s="7"/>
      <c r="ET781" s="7"/>
      <c r="EU781" s="7"/>
      <c r="EV781" s="7"/>
      <c r="EW781" s="7"/>
      <c r="EX781" s="7"/>
      <c r="EY781" s="7"/>
      <c r="EZ781" s="7"/>
      <c r="FA781" s="7"/>
      <c r="FB781" s="7"/>
      <c r="FC781" s="7"/>
      <c r="FD781" s="7"/>
      <c r="FE781" s="7"/>
      <c r="FF781" s="7"/>
      <c r="FG781" s="7"/>
      <c r="FH781" s="7"/>
      <c r="FI781" s="7"/>
      <c r="FJ781" s="7"/>
      <c r="FK781" s="7"/>
      <c r="FL781" s="34"/>
      <c r="FM781" s="33"/>
      <c r="FN781" s="34"/>
      <c r="FO781" s="33"/>
      <c r="FP781" s="33"/>
      <c r="FQ781" s="33"/>
      <c r="FR781" s="33"/>
      <c r="FS781" s="33"/>
      <c r="FT781" s="33"/>
      <c r="FU781" s="33"/>
      <c r="FV781" s="33"/>
      <c r="FW781" s="33"/>
      <c r="FX781" s="33"/>
      <c r="FY781" s="33"/>
      <c r="FZ781" s="33"/>
      <c r="GA781" s="33"/>
      <c r="GB781" s="33"/>
      <c r="GC781" s="33"/>
      <c r="GD781" s="33"/>
      <c r="GE781" s="33"/>
      <c r="GF781" s="33"/>
      <c r="GG781" s="7"/>
      <c r="GH781" s="7"/>
      <c r="GI781" s="7"/>
      <c r="GJ781" s="7"/>
      <c r="GK781" s="7"/>
      <c r="GL781" s="7"/>
      <c r="GM781" s="7"/>
      <c r="GN781" s="7"/>
      <c r="GO781" s="7"/>
      <c r="GP781" s="7"/>
      <c r="GQ781" s="7"/>
      <c r="GR781" s="7"/>
      <c r="GS781" s="7"/>
      <c r="GT781" s="7"/>
      <c r="GU781" s="7"/>
      <c r="GV781" s="7"/>
      <c r="GW781" s="7"/>
      <c r="GX781" s="7"/>
      <c r="GY781" s="7"/>
    </row>
    <row r="782" spans="1:207" ht="13.8">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7"/>
      <c r="CW782" s="7"/>
      <c r="CX782" s="7"/>
      <c r="CY782" s="7"/>
      <c r="CZ782" s="7"/>
      <c r="DA782" s="7"/>
      <c r="DB782" s="7"/>
      <c r="DC782" s="7"/>
      <c r="DD782" s="7"/>
      <c r="DE782" s="7"/>
      <c r="DF782" s="7"/>
      <c r="DG782" s="7"/>
      <c r="DH782" s="7"/>
      <c r="DI782" s="7"/>
      <c r="DJ782" s="7"/>
      <c r="DK782" s="7"/>
      <c r="DL782" s="7"/>
      <c r="DM782" s="7"/>
      <c r="DN782" s="7"/>
      <c r="DO782" s="7"/>
      <c r="DP782" s="7"/>
      <c r="DQ782" s="7"/>
      <c r="DR782" s="7"/>
      <c r="DS782" s="7"/>
      <c r="DT782" s="7"/>
      <c r="DU782" s="7"/>
      <c r="DV782" s="7"/>
      <c r="DW782" s="7"/>
      <c r="DX782" s="7"/>
      <c r="DY782" s="7"/>
      <c r="DZ782" s="7"/>
      <c r="EA782" s="7"/>
      <c r="EB782" s="7"/>
      <c r="EC782" s="7"/>
      <c r="ED782" s="7"/>
      <c r="EE782" s="7"/>
      <c r="EF782" s="7"/>
      <c r="EG782" s="7"/>
      <c r="EH782" s="7"/>
      <c r="EI782" s="7"/>
      <c r="EJ782" s="7"/>
      <c r="EK782" s="7"/>
      <c r="EL782" s="7"/>
      <c r="EM782" s="7"/>
      <c r="EN782" s="7"/>
      <c r="EO782" s="7"/>
      <c r="EP782" s="7"/>
      <c r="EQ782" s="7"/>
      <c r="ER782" s="7"/>
      <c r="ES782" s="7"/>
      <c r="ET782" s="7"/>
      <c r="EU782" s="7"/>
      <c r="EV782" s="7"/>
      <c r="EW782" s="7"/>
      <c r="EX782" s="7"/>
      <c r="EY782" s="7"/>
      <c r="EZ782" s="7"/>
      <c r="FA782" s="7"/>
      <c r="FB782" s="7"/>
      <c r="FC782" s="7"/>
      <c r="FD782" s="7"/>
      <c r="FE782" s="7"/>
      <c r="FF782" s="7"/>
      <c r="FG782" s="7"/>
      <c r="FH782" s="7"/>
      <c r="FI782" s="7"/>
      <c r="FJ782" s="7"/>
      <c r="FK782" s="7"/>
      <c r="FL782" s="34"/>
      <c r="FM782" s="33"/>
      <c r="FN782" s="34"/>
      <c r="FO782" s="33"/>
      <c r="FP782" s="33"/>
      <c r="FQ782" s="33"/>
      <c r="FR782" s="33"/>
      <c r="FS782" s="33"/>
      <c r="FT782" s="33"/>
      <c r="FU782" s="33"/>
      <c r="FV782" s="33"/>
      <c r="FW782" s="33"/>
      <c r="FX782" s="33"/>
      <c r="FY782" s="33"/>
      <c r="FZ782" s="33"/>
      <c r="GA782" s="33"/>
      <c r="GB782" s="33"/>
      <c r="GC782" s="33"/>
      <c r="GD782" s="33"/>
      <c r="GE782" s="33"/>
      <c r="GF782" s="33"/>
      <c r="GG782" s="7"/>
      <c r="GH782" s="7"/>
      <c r="GI782" s="7"/>
      <c r="GJ782" s="7"/>
      <c r="GK782" s="7"/>
      <c r="GL782" s="7"/>
      <c r="GM782" s="7"/>
      <c r="GN782" s="7"/>
      <c r="GO782" s="7"/>
      <c r="GP782" s="7"/>
      <c r="GQ782" s="7"/>
      <c r="GR782" s="7"/>
      <c r="GS782" s="7"/>
      <c r="GT782" s="7"/>
      <c r="GU782" s="7"/>
      <c r="GV782" s="7"/>
      <c r="GW782" s="7"/>
      <c r="GX782" s="7"/>
      <c r="GY782" s="7"/>
    </row>
    <row r="783" spans="1:207" ht="13.8">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7"/>
      <c r="CW783" s="7"/>
      <c r="CX783" s="7"/>
      <c r="CY783" s="7"/>
      <c r="CZ783" s="7"/>
      <c r="DA783" s="7"/>
      <c r="DB783" s="7"/>
      <c r="DC783" s="7"/>
      <c r="DD783" s="7"/>
      <c r="DE783" s="7"/>
      <c r="DF783" s="7"/>
      <c r="DG783" s="7"/>
      <c r="DH783" s="7"/>
      <c r="DI783" s="7"/>
      <c r="DJ783" s="7"/>
      <c r="DK783" s="7"/>
      <c r="DL783" s="7"/>
      <c r="DM783" s="7"/>
      <c r="DN783" s="7"/>
      <c r="DO783" s="7"/>
      <c r="DP783" s="7"/>
      <c r="DQ783" s="7"/>
      <c r="DR783" s="7"/>
      <c r="DS783" s="7"/>
      <c r="DT783" s="7"/>
      <c r="DU783" s="7"/>
      <c r="DV783" s="7"/>
      <c r="DW783" s="7"/>
      <c r="DX783" s="7"/>
      <c r="DY783" s="7"/>
      <c r="DZ783" s="7"/>
      <c r="EA783" s="7"/>
      <c r="EB783" s="7"/>
      <c r="EC783" s="7"/>
      <c r="ED783" s="7"/>
      <c r="EE783" s="7"/>
      <c r="EF783" s="7"/>
      <c r="EG783" s="7"/>
      <c r="EH783" s="7"/>
      <c r="EI783" s="7"/>
      <c r="EJ783" s="7"/>
      <c r="EK783" s="7"/>
      <c r="EL783" s="7"/>
      <c r="EM783" s="7"/>
      <c r="EN783" s="7"/>
      <c r="EO783" s="7"/>
      <c r="EP783" s="7"/>
      <c r="EQ783" s="7"/>
      <c r="ER783" s="7"/>
      <c r="ES783" s="7"/>
      <c r="ET783" s="7"/>
      <c r="EU783" s="7"/>
      <c r="EV783" s="7"/>
      <c r="EW783" s="7"/>
      <c r="EX783" s="7"/>
      <c r="EY783" s="7"/>
      <c r="EZ783" s="7"/>
      <c r="FA783" s="7"/>
      <c r="FB783" s="7"/>
      <c r="FC783" s="7"/>
      <c r="FD783" s="7"/>
      <c r="FE783" s="7"/>
      <c r="FF783" s="7"/>
      <c r="FG783" s="7"/>
      <c r="FH783" s="7"/>
      <c r="FI783" s="7"/>
      <c r="FJ783" s="7"/>
      <c r="FK783" s="7"/>
      <c r="FL783" s="34"/>
      <c r="FM783" s="33"/>
      <c r="FN783" s="34"/>
      <c r="FO783" s="33"/>
      <c r="FP783" s="33"/>
      <c r="FQ783" s="33"/>
      <c r="FR783" s="33"/>
      <c r="FS783" s="33"/>
      <c r="FT783" s="33"/>
      <c r="FU783" s="33"/>
      <c r="FV783" s="33"/>
      <c r="FW783" s="33"/>
      <c r="FX783" s="33"/>
      <c r="FY783" s="33"/>
      <c r="FZ783" s="33"/>
      <c r="GA783" s="33"/>
      <c r="GB783" s="33"/>
      <c r="GC783" s="33"/>
      <c r="GD783" s="33"/>
      <c r="GE783" s="33"/>
      <c r="GF783" s="33"/>
      <c r="GG783" s="7"/>
      <c r="GH783" s="7"/>
      <c r="GI783" s="7"/>
      <c r="GJ783" s="7"/>
      <c r="GK783" s="7"/>
      <c r="GL783" s="7"/>
      <c r="GM783" s="7"/>
      <c r="GN783" s="7"/>
      <c r="GO783" s="7"/>
      <c r="GP783" s="7"/>
      <c r="GQ783" s="7"/>
      <c r="GR783" s="7"/>
      <c r="GS783" s="7"/>
      <c r="GT783" s="7"/>
      <c r="GU783" s="7"/>
      <c r="GV783" s="7"/>
      <c r="GW783" s="7"/>
      <c r="GX783" s="7"/>
      <c r="GY783" s="7"/>
    </row>
    <row r="784" spans="1:207" ht="13.8">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7"/>
      <c r="CW784" s="7"/>
      <c r="CX784" s="7"/>
      <c r="CY784" s="7"/>
      <c r="CZ784" s="7"/>
      <c r="DA784" s="7"/>
      <c r="DB784" s="7"/>
      <c r="DC784" s="7"/>
      <c r="DD784" s="7"/>
      <c r="DE784" s="7"/>
      <c r="DF784" s="7"/>
      <c r="DG784" s="7"/>
      <c r="DH784" s="7"/>
      <c r="DI784" s="7"/>
      <c r="DJ784" s="7"/>
      <c r="DK784" s="7"/>
      <c r="DL784" s="7"/>
      <c r="DM784" s="7"/>
      <c r="DN784" s="7"/>
      <c r="DO784" s="7"/>
      <c r="DP784" s="7"/>
      <c r="DQ784" s="7"/>
      <c r="DR784" s="7"/>
      <c r="DS784" s="7"/>
      <c r="DT784" s="7"/>
      <c r="DU784" s="7"/>
      <c r="DV784" s="7"/>
      <c r="DW784" s="7"/>
      <c r="DX784" s="7"/>
      <c r="DY784" s="7"/>
      <c r="DZ784" s="7"/>
      <c r="EA784" s="7"/>
      <c r="EB784" s="7"/>
      <c r="EC784" s="7"/>
      <c r="ED784" s="7"/>
      <c r="EE784" s="7"/>
      <c r="EF784" s="7"/>
      <c r="EG784" s="7"/>
      <c r="EH784" s="7"/>
      <c r="EI784" s="7"/>
      <c r="EJ784" s="7"/>
      <c r="EK784" s="7"/>
      <c r="EL784" s="7"/>
      <c r="EM784" s="7"/>
      <c r="EN784" s="7"/>
      <c r="EO784" s="7"/>
      <c r="EP784" s="7"/>
      <c r="EQ784" s="7"/>
      <c r="ER784" s="7"/>
      <c r="ES784" s="7"/>
      <c r="ET784" s="7"/>
      <c r="EU784" s="7"/>
      <c r="EV784" s="7"/>
      <c r="EW784" s="7"/>
      <c r="EX784" s="7"/>
      <c r="EY784" s="7"/>
      <c r="EZ784" s="7"/>
      <c r="FA784" s="7"/>
      <c r="FB784" s="7"/>
      <c r="FC784" s="7"/>
      <c r="FD784" s="7"/>
      <c r="FE784" s="7"/>
      <c r="FF784" s="7"/>
      <c r="FG784" s="7"/>
      <c r="FH784" s="7"/>
      <c r="FI784" s="7"/>
      <c r="FJ784" s="7"/>
      <c r="FK784" s="7"/>
      <c r="FL784" s="34"/>
      <c r="FM784" s="33"/>
      <c r="FN784" s="34"/>
      <c r="FO784" s="33"/>
      <c r="FP784" s="33"/>
      <c r="FQ784" s="33"/>
      <c r="FR784" s="33"/>
      <c r="FS784" s="33"/>
      <c r="FT784" s="33"/>
      <c r="FU784" s="33"/>
      <c r="FV784" s="33"/>
      <c r="FW784" s="33"/>
      <c r="FX784" s="33"/>
      <c r="FY784" s="33"/>
      <c r="FZ784" s="33"/>
      <c r="GA784" s="33"/>
      <c r="GB784" s="33"/>
      <c r="GC784" s="33"/>
      <c r="GD784" s="33"/>
      <c r="GE784" s="33"/>
      <c r="GF784" s="33"/>
      <c r="GG784" s="7"/>
      <c r="GH784" s="7"/>
      <c r="GI784" s="7"/>
      <c r="GJ784" s="7"/>
      <c r="GK784" s="7"/>
      <c r="GL784" s="7"/>
      <c r="GM784" s="7"/>
      <c r="GN784" s="7"/>
      <c r="GO784" s="7"/>
      <c r="GP784" s="7"/>
      <c r="GQ784" s="7"/>
      <c r="GR784" s="7"/>
      <c r="GS784" s="7"/>
      <c r="GT784" s="7"/>
      <c r="GU784" s="7"/>
      <c r="GV784" s="7"/>
      <c r="GW784" s="7"/>
      <c r="GX784" s="7"/>
      <c r="GY784" s="7"/>
    </row>
    <row r="785" spans="1:207" ht="13.8">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7"/>
      <c r="CW785" s="7"/>
      <c r="CX785" s="7"/>
      <c r="CY785" s="7"/>
      <c r="CZ785" s="7"/>
      <c r="DA785" s="7"/>
      <c r="DB785" s="7"/>
      <c r="DC785" s="7"/>
      <c r="DD785" s="7"/>
      <c r="DE785" s="7"/>
      <c r="DF785" s="7"/>
      <c r="DG785" s="7"/>
      <c r="DH785" s="7"/>
      <c r="DI785" s="7"/>
      <c r="DJ785" s="7"/>
      <c r="DK785" s="7"/>
      <c r="DL785" s="7"/>
      <c r="DM785" s="7"/>
      <c r="DN785" s="7"/>
      <c r="DO785" s="7"/>
      <c r="DP785" s="7"/>
      <c r="DQ785" s="7"/>
      <c r="DR785" s="7"/>
      <c r="DS785" s="7"/>
      <c r="DT785" s="7"/>
      <c r="DU785" s="7"/>
      <c r="DV785" s="7"/>
      <c r="DW785" s="7"/>
      <c r="DX785" s="7"/>
      <c r="DY785" s="7"/>
      <c r="DZ785" s="7"/>
      <c r="EA785" s="7"/>
      <c r="EB785" s="7"/>
      <c r="EC785" s="7"/>
      <c r="ED785" s="7"/>
      <c r="EE785" s="7"/>
      <c r="EF785" s="7"/>
      <c r="EG785" s="7"/>
      <c r="EH785" s="7"/>
      <c r="EI785" s="7"/>
      <c r="EJ785" s="7"/>
      <c r="EK785" s="7"/>
      <c r="EL785" s="7"/>
      <c r="EM785" s="7"/>
      <c r="EN785" s="7"/>
      <c r="EO785" s="7"/>
      <c r="EP785" s="7"/>
      <c r="EQ785" s="7"/>
      <c r="ER785" s="7"/>
      <c r="ES785" s="7"/>
      <c r="ET785" s="7"/>
      <c r="EU785" s="7"/>
      <c r="EV785" s="7"/>
      <c r="EW785" s="7"/>
      <c r="EX785" s="7"/>
      <c r="EY785" s="7"/>
      <c r="EZ785" s="7"/>
      <c r="FA785" s="7"/>
      <c r="FB785" s="7"/>
      <c r="FC785" s="7"/>
      <c r="FD785" s="7"/>
      <c r="FE785" s="7"/>
      <c r="FF785" s="7"/>
      <c r="FG785" s="7"/>
      <c r="FH785" s="7"/>
      <c r="FI785" s="7"/>
      <c r="FJ785" s="7"/>
      <c r="FK785" s="7"/>
      <c r="FL785" s="34"/>
      <c r="FM785" s="33"/>
      <c r="FN785" s="34"/>
      <c r="FO785" s="33"/>
      <c r="FP785" s="33"/>
      <c r="FQ785" s="33"/>
      <c r="FR785" s="33"/>
      <c r="FS785" s="33"/>
      <c r="FT785" s="33"/>
      <c r="FU785" s="33"/>
      <c r="FV785" s="33"/>
      <c r="FW785" s="33"/>
      <c r="FX785" s="33"/>
      <c r="FY785" s="33"/>
      <c r="FZ785" s="33"/>
      <c r="GA785" s="33"/>
      <c r="GB785" s="33"/>
      <c r="GC785" s="33"/>
      <c r="GD785" s="33"/>
      <c r="GE785" s="33"/>
      <c r="GF785" s="33"/>
      <c r="GG785" s="7"/>
      <c r="GH785" s="7"/>
      <c r="GI785" s="7"/>
      <c r="GJ785" s="7"/>
      <c r="GK785" s="7"/>
      <c r="GL785" s="7"/>
      <c r="GM785" s="7"/>
      <c r="GN785" s="7"/>
      <c r="GO785" s="7"/>
      <c r="GP785" s="7"/>
      <c r="GQ785" s="7"/>
      <c r="GR785" s="7"/>
      <c r="GS785" s="7"/>
      <c r="GT785" s="7"/>
      <c r="GU785" s="7"/>
      <c r="GV785" s="7"/>
      <c r="GW785" s="7"/>
      <c r="GX785" s="7"/>
      <c r="GY785" s="7"/>
    </row>
    <row r="786" spans="1:207" ht="13.8">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7"/>
      <c r="CW786" s="7"/>
      <c r="CX786" s="7"/>
      <c r="CY786" s="7"/>
      <c r="CZ786" s="7"/>
      <c r="DA786" s="7"/>
      <c r="DB786" s="7"/>
      <c r="DC786" s="7"/>
      <c r="DD786" s="7"/>
      <c r="DE786" s="7"/>
      <c r="DF786" s="7"/>
      <c r="DG786" s="7"/>
      <c r="DH786" s="7"/>
      <c r="DI786" s="7"/>
      <c r="DJ786" s="7"/>
      <c r="DK786" s="7"/>
      <c r="DL786" s="7"/>
      <c r="DM786" s="7"/>
      <c r="DN786" s="7"/>
      <c r="DO786" s="7"/>
      <c r="DP786" s="7"/>
      <c r="DQ786" s="7"/>
      <c r="DR786" s="7"/>
      <c r="DS786" s="7"/>
      <c r="DT786" s="7"/>
      <c r="DU786" s="7"/>
      <c r="DV786" s="7"/>
      <c r="DW786" s="7"/>
      <c r="DX786" s="7"/>
      <c r="DY786" s="7"/>
      <c r="DZ786" s="7"/>
      <c r="EA786" s="7"/>
      <c r="EB786" s="7"/>
      <c r="EC786" s="7"/>
      <c r="ED786" s="7"/>
      <c r="EE786" s="7"/>
      <c r="EF786" s="7"/>
      <c r="EG786" s="7"/>
      <c r="EH786" s="7"/>
      <c r="EI786" s="7"/>
      <c r="EJ786" s="7"/>
      <c r="EK786" s="7"/>
      <c r="EL786" s="7"/>
      <c r="EM786" s="7"/>
      <c r="EN786" s="7"/>
      <c r="EO786" s="7"/>
      <c r="EP786" s="7"/>
      <c r="EQ786" s="7"/>
      <c r="ER786" s="7"/>
      <c r="ES786" s="7"/>
      <c r="ET786" s="7"/>
      <c r="EU786" s="7"/>
      <c r="EV786" s="7"/>
      <c r="EW786" s="7"/>
      <c r="EX786" s="7"/>
      <c r="EY786" s="7"/>
      <c r="EZ786" s="7"/>
      <c r="FA786" s="7"/>
      <c r="FB786" s="7"/>
      <c r="FC786" s="7"/>
      <c r="FD786" s="7"/>
      <c r="FE786" s="7"/>
      <c r="FF786" s="7"/>
      <c r="FG786" s="7"/>
      <c r="FH786" s="7"/>
      <c r="FI786" s="7"/>
      <c r="FJ786" s="7"/>
      <c r="FK786" s="7"/>
      <c r="FL786" s="34"/>
      <c r="FM786" s="33"/>
      <c r="FN786" s="34"/>
      <c r="FO786" s="33"/>
      <c r="FP786" s="33"/>
      <c r="FQ786" s="33"/>
      <c r="FR786" s="33"/>
      <c r="FS786" s="33"/>
      <c r="FT786" s="33"/>
      <c r="FU786" s="33"/>
      <c r="FV786" s="33"/>
      <c r="FW786" s="33"/>
      <c r="FX786" s="33"/>
      <c r="FY786" s="33"/>
      <c r="FZ786" s="33"/>
      <c r="GA786" s="33"/>
      <c r="GB786" s="33"/>
      <c r="GC786" s="33"/>
      <c r="GD786" s="33"/>
      <c r="GE786" s="33"/>
      <c r="GF786" s="33"/>
      <c r="GG786" s="7"/>
      <c r="GH786" s="7"/>
      <c r="GI786" s="7"/>
      <c r="GJ786" s="7"/>
      <c r="GK786" s="7"/>
      <c r="GL786" s="7"/>
      <c r="GM786" s="7"/>
      <c r="GN786" s="7"/>
      <c r="GO786" s="7"/>
      <c r="GP786" s="7"/>
      <c r="GQ786" s="7"/>
      <c r="GR786" s="7"/>
      <c r="GS786" s="7"/>
      <c r="GT786" s="7"/>
      <c r="GU786" s="7"/>
      <c r="GV786" s="7"/>
      <c r="GW786" s="7"/>
      <c r="GX786" s="7"/>
      <c r="GY786" s="7"/>
    </row>
    <row r="787" spans="1:207" ht="13.8">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7"/>
      <c r="CW787" s="7"/>
      <c r="CX787" s="7"/>
      <c r="CY787" s="7"/>
      <c r="CZ787" s="7"/>
      <c r="DA787" s="7"/>
      <c r="DB787" s="7"/>
      <c r="DC787" s="7"/>
      <c r="DD787" s="7"/>
      <c r="DE787" s="7"/>
      <c r="DF787" s="7"/>
      <c r="DG787" s="7"/>
      <c r="DH787" s="7"/>
      <c r="DI787" s="7"/>
      <c r="DJ787" s="7"/>
      <c r="DK787" s="7"/>
      <c r="DL787" s="7"/>
      <c r="DM787" s="7"/>
      <c r="DN787" s="7"/>
      <c r="DO787" s="7"/>
      <c r="DP787" s="7"/>
      <c r="DQ787" s="7"/>
      <c r="DR787" s="7"/>
      <c r="DS787" s="7"/>
      <c r="DT787" s="7"/>
      <c r="DU787" s="7"/>
      <c r="DV787" s="7"/>
      <c r="DW787" s="7"/>
      <c r="DX787" s="7"/>
      <c r="DY787" s="7"/>
      <c r="DZ787" s="7"/>
      <c r="EA787" s="7"/>
      <c r="EB787" s="7"/>
      <c r="EC787" s="7"/>
      <c r="ED787" s="7"/>
      <c r="EE787" s="7"/>
      <c r="EF787" s="7"/>
      <c r="EG787" s="7"/>
      <c r="EH787" s="7"/>
      <c r="EI787" s="7"/>
      <c r="EJ787" s="7"/>
      <c r="EK787" s="7"/>
      <c r="EL787" s="7"/>
      <c r="EM787" s="7"/>
      <c r="EN787" s="7"/>
      <c r="EO787" s="7"/>
      <c r="EP787" s="7"/>
      <c r="EQ787" s="7"/>
      <c r="ER787" s="7"/>
      <c r="ES787" s="7"/>
      <c r="ET787" s="7"/>
      <c r="EU787" s="7"/>
      <c r="EV787" s="7"/>
      <c r="EW787" s="7"/>
      <c r="EX787" s="7"/>
      <c r="EY787" s="7"/>
      <c r="EZ787" s="7"/>
      <c r="FA787" s="7"/>
      <c r="FB787" s="7"/>
      <c r="FC787" s="7"/>
      <c r="FD787" s="7"/>
      <c r="FE787" s="7"/>
      <c r="FF787" s="7"/>
      <c r="FG787" s="7"/>
      <c r="FH787" s="7"/>
      <c r="FI787" s="7"/>
      <c r="FJ787" s="7"/>
      <c r="FK787" s="7"/>
      <c r="FL787" s="34"/>
      <c r="FM787" s="33"/>
      <c r="FN787" s="34"/>
      <c r="FO787" s="33"/>
      <c r="FP787" s="33"/>
      <c r="FQ787" s="33"/>
      <c r="FR787" s="33"/>
      <c r="FS787" s="33"/>
      <c r="FT787" s="33"/>
      <c r="FU787" s="33"/>
      <c r="FV787" s="33"/>
      <c r="FW787" s="33"/>
      <c r="FX787" s="33"/>
      <c r="FY787" s="33"/>
      <c r="FZ787" s="33"/>
      <c r="GA787" s="33"/>
      <c r="GB787" s="33"/>
      <c r="GC787" s="33"/>
      <c r="GD787" s="33"/>
      <c r="GE787" s="33"/>
      <c r="GF787" s="33"/>
      <c r="GG787" s="7"/>
      <c r="GH787" s="7"/>
      <c r="GI787" s="7"/>
      <c r="GJ787" s="7"/>
      <c r="GK787" s="7"/>
      <c r="GL787" s="7"/>
      <c r="GM787" s="7"/>
      <c r="GN787" s="7"/>
      <c r="GO787" s="7"/>
      <c r="GP787" s="7"/>
      <c r="GQ787" s="7"/>
      <c r="GR787" s="7"/>
      <c r="GS787" s="7"/>
      <c r="GT787" s="7"/>
      <c r="GU787" s="7"/>
      <c r="GV787" s="7"/>
      <c r="GW787" s="7"/>
      <c r="GX787" s="7"/>
      <c r="GY787" s="7"/>
    </row>
    <row r="788" spans="1:207" ht="13.8">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7"/>
      <c r="CW788" s="7"/>
      <c r="CX788" s="7"/>
      <c r="CY788" s="7"/>
      <c r="CZ788" s="7"/>
      <c r="DA788" s="7"/>
      <c r="DB788" s="7"/>
      <c r="DC788" s="7"/>
      <c r="DD788" s="7"/>
      <c r="DE788" s="7"/>
      <c r="DF788" s="7"/>
      <c r="DG788" s="7"/>
      <c r="DH788" s="7"/>
      <c r="DI788" s="7"/>
      <c r="DJ788" s="7"/>
      <c r="DK788" s="7"/>
      <c r="DL788" s="7"/>
      <c r="DM788" s="7"/>
      <c r="DN788" s="7"/>
      <c r="DO788" s="7"/>
      <c r="DP788" s="7"/>
      <c r="DQ788" s="7"/>
      <c r="DR788" s="7"/>
      <c r="DS788" s="7"/>
      <c r="DT788" s="7"/>
      <c r="DU788" s="7"/>
      <c r="DV788" s="7"/>
      <c r="DW788" s="7"/>
      <c r="DX788" s="7"/>
      <c r="DY788" s="7"/>
      <c r="DZ788" s="7"/>
      <c r="EA788" s="7"/>
      <c r="EB788" s="7"/>
      <c r="EC788" s="7"/>
      <c r="ED788" s="7"/>
      <c r="EE788" s="7"/>
      <c r="EF788" s="7"/>
      <c r="EG788" s="7"/>
      <c r="EH788" s="7"/>
      <c r="EI788" s="7"/>
      <c r="EJ788" s="7"/>
      <c r="EK788" s="7"/>
      <c r="EL788" s="7"/>
      <c r="EM788" s="7"/>
      <c r="EN788" s="7"/>
      <c r="EO788" s="7"/>
      <c r="EP788" s="7"/>
      <c r="EQ788" s="7"/>
      <c r="ER788" s="7"/>
      <c r="ES788" s="7"/>
      <c r="ET788" s="7"/>
      <c r="EU788" s="7"/>
      <c r="EV788" s="7"/>
      <c r="EW788" s="7"/>
      <c r="EX788" s="7"/>
      <c r="EY788" s="7"/>
      <c r="EZ788" s="7"/>
      <c r="FA788" s="7"/>
      <c r="FB788" s="7"/>
      <c r="FC788" s="7"/>
      <c r="FD788" s="7"/>
      <c r="FE788" s="7"/>
      <c r="FF788" s="7"/>
      <c r="FG788" s="7"/>
      <c r="FH788" s="7"/>
      <c r="FI788" s="7"/>
      <c r="FJ788" s="7"/>
      <c r="FK788" s="7"/>
      <c r="FL788" s="34"/>
      <c r="FM788" s="33"/>
      <c r="FN788" s="34"/>
      <c r="FO788" s="33"/>
      <c r="FP788" s="33"/>
      <c r="FQ788" s="33"/>
      <c r="FR788" s="33"/>
      <c r="FS788" s="33"/>
      <c r="FT788" s="33"/>
      <c r="FU788" s="33"/>
      <c r="FV788" s="33"/>
      <c r="FW788" s="33"/>
      <c r="FX788" s="33"/>
      <c r="FY788" s="33"/>
      <c r="FZ788" s="33"/>
      <c r="GA788" s="33"/>
      <c r="GB788" s="33"/>
      <c r="GC788" s="33"/>
      <c r="GD788" s="33"/>
      <c r="GE788" s="33"/>
      <c r="GF788" s="33"/>
      <c r="GG788" s="7"/>
      <c r="GH788" s="7"/>
      <c r="GI788" s="7"/>
      <c r="GJ788" s="7"/>
      <c r="GK788" s="7"/>
      <c r="GL788" s="7"/>
      <c r="GM788" s="7"/>
      <c r="GN788" s="7"/>
      <c r="GO788" s="7"/>
      <c r="GP788" s="7"/>
      <c r="GQ788" s="7"/>
      <c r="GR788" s="7"/>
      <c r="GS788" s="7"/>
      <c r="GT788" s="7"/>
      <c r="GU788" s="7"/>
      <c r="GV788" s="7"/>
      <c r="GW788" s="7"/>
      <c r="GX788" s="7"/>
      <c r="GY788" s="7"/>
    </row>
    <row r="789" spans="1:207" ht="13.8">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7"/>
      <c r="CW789" s="7"/>
      <c r="CX789" s="7"/>
      <c r="CY789" s="7"/>
      <c r="CZ789" s="7"/>
      <c r="DA789" s="7"/>
      <c r="DB789" s="7"/>
      <c r="DC789" s="7"/>
      <c r="DD789" s="7"/>
      <c r="DE789" s="7"/>
      <c r="DF789" s="7"/>
      <c r="DG789" s="7"/>
      <c r="DH789" s="7"/>
      <c r="DI789" s="7"/>
      <c r="DJ789" s="7"/>
      <c r="DK789" s="7"/>
      <c r="DL789" s="7"/>
      <c r="DM789" s="7"/>
      <c r="DN789" s="7"/>
      <c r="DO789" s="7"/>
      <c r="DP789" s="7"/>
      <c r="DQ789" s="7"/>
      <c r="DR789" s="7"/>
      <c r="DS789" s="7"/>
      <c r="DT789" s="7"/>
      <c r="DU789" s="7"/>
      <c r="DV789" s="7"/>
      <c r="DW789" s="7"/>
      <c r="DX789" s="7"/>
      <c r="DY789" s="7"/>
      <c r="DZ789" s="7"/>
      <c r="EA789" s="7"/>
      <c r="EB789" s="7"/>
      <c r="EC789" s="7"/>
      <c r="ED789" s="7"/>
      <c r="EE789" s="7"/>
      <c r="EF789" s="7"/>
      <c r="EG789" s="7"/>
      <c r="EH789" s="7"/>
      <c r="EI789" s="7"/>
      <c r="EJ789" s="7"/>
      <c r="EK789" s="7"/>
      <c r="EL789" s="7"/>
      <c r="EM789" s="7"/>
      <c r="EN789" s="7"/>
      <c r="EO789" s="7"/>
      <c r="EP789" s="7"/>
      <c r="EQ789" s="7"/>
      <c r="ER789" s="7"/>
      <c r="ES789" s="7"/>
      <c r="ET789" s="7"/>
      <c r="EU789" s="7"/>
      <c r="EV789" s="7"/>
      <c r="EW789" s="7"/>
      <c r="EX789" s="7"/>
      <c r="EY789" s="7"/>
      <c r="EZ789" s="7"/>
      <c r="FA789" s="7"/>
      <c r="FB789" s="7"/>
      <c r="FC789" s="7"/>
      <c r="FD789" s="7"/>
      <c r="FE789" s="7"/>
      <c r="FF789" s="7"/>
      <c r="FG789" s="7"/>
      <c r="FH789" s="7"/>
      <c r="FI789" s="7"/>
      <c r="FJ789" s="7"/>
      <c r="FK789" s="7"/>
      <c r="FL789" s="34"/>
      <c r="FM789" s="33"/>
      <c r="FN789" s="34"/>
      <c r="FO789" s="33"/>
      <c r="FP789" s="33"/>
      <c r="FQ789" s="33"/>
      <c r="FR789" s="33"/>
      <c r="FS789" s="33"/>
      <c r="FT789" s="33"/>
      <c r="FU789" s="33"/>
      <c r="FV789" s="33"/>
      <c r="FW789" s="33"/>
      <c r="FX789" s="33"/>
      <c r="FY789" s="33"/>
      <c r="FZ789" s="33"/>
      <c r="GA789" s="33"/>
      <c r="GB789" s="33"/>
      <c r="GC789" s="33"/>
      <c r="GD789" s="33"/>
      <c r="GE789" s="33"/>
      <c r="GF789" s="33"/>
      <c r="GG789" s="7"/>
      <c r="GH789" s="7"/>
      <c r="GI789" s="7"/>
      <c r="GJ789" s="7"/>
      <c r="GK789" s="7"/>
      <c r="GL789" s="7"/>
      <c r="GM789" s="7"/>
      <c r="GN789" s="7"/>
      <c r="GO789" s="7"/>
      <c r="GP789" s="7"/>
      <c r="GQ789" s="7"/>
      <c r="GR789" s="7"/>
      <c r="GS789" s="7"/>
      <c r="GT789" s="7"/>
      <c r="GU789" s="7"/>
      <c r="GV789" s="7"/>
      <c r="GW789" s="7"/>
      <c r="GX789" s="7"/>
      <c r="GY789" s="7"/>
    </row>
    <row r="790" spans="1:207" ht="13.8">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7"/>
      <c r="CW790" s="7"/>
      <c r="CX790" s="7"/>
      <c r="CY790" s="7"/>
      <c r="CZ790" s="7"/>
      <c r="DA790" s="7"/>
      <c r="DB790" s="7"/>
      <c r="DC790" s="7"/>
      <c r="DD790" s="7"/>
      <c r="DE790" s="7"/>
      <c r="DF790" s="7"/>
      <c r="DG790" s="7"/>
      <c r="DH790" s="7"/>
      <c r="DI790" s="7"/>
      <c r="DJ790" s="7"/>
      <c r="DK790" s="7"/>
      <c r="DL790" s="7"/>
      <c r="DM790" s="7"/>
      <c r="DN790" s="7"/>
      <c r="DO790" s="7"/>
      <c r="DP790" s="7"/>
      <c r="DQ790" s="7"/>
      <c r="DR790" s="7"/>
      <c r="DS790" s="7"/>
      <c r="DT790" s="7"/>
      <c r="DU790" s="7"/>
      <c r="DV790" s="7"/>
      <c r="DW790" s="7"/>
      <c r="DX790" s="7"/>
      <c r="DY790" s="7"/>
      <c r="DZ790" s="7"/>
      <c r="EA790" s="7"/>
      <c r="EB790" s="7"/>
      <c r="EC790" s="7"/>
      <c r="ED790" s="7"/>
      <c r="EE790" s="7"/>
      <c r="EF790" s="7"/>
      <c r="EG790" s="7"/>
      <c r="EH790" s="7"/>
      <c r="EI790" s="7"/>
      <c r="EJ790" s="7"/>
      <c r="EK790" s="7"/>
      <c r="EL790" s="7"/>
      <c r="EM790" s="7"/>
      <c r="EN790" s="7"/>
      <c r="EO790" s="7"/>
      <c r="EP790" s="7"/>
      <c r="EQ790" s="7"/>
      <c r="ER790" s="7"/>
      <c r="ES790" s="7"/>
      <c r="ET790" s="7"/>
      <c r="EU790" s="7"/>
      <c r="EV790" s="7"/>
      <c r="EW790" s="7"/>
      <c r="EX790" s="7"/>
      <c r="EY790" s="7"/>
      <c r="EZ790" s="7"/>
      <c r="FA790" s="7"/>
      <c r="FB790" s="7"/>
      <c r="FC790" s="7"/>
      <c r="FD790" s="7"/>
      <c r="FE790" s="7"/>
      <c r="FF790" s="7"/>
      <c r="FG790" s="7"/>
      <c r="FH790" s="7"/>
      <c r="FI790" s="7"/>
      <c r="FJ790" s="7"/>
      <c r="FK790" s="7"/>
      <c r="FL790" s="34"/>
      <c r="FM790" s="33"/>
      <c r="FN790" s="34"/>
      <c r="FO790" s="33"/>
      <c r="FP790" s="33"/>
      <c r="FQ790" s="33"/>
      <c r="FR790" s="33"/>
      <c r="FS790" s="33"/>
      <c r="FT790" s="33"/>
      <c r="FU790" s="33"/>
      <c r="FV790" s="33"/>
      <c r="FW790" s="33"/>
      <c r="FX790" s="33"/>
      <c r="FY790" s="33"/>
      <c r="FZ790" s="33"/>
      <c r="GA790" s="33"/>
      <c r="GB790" s="33"/>
      <c r="GC790" s="33"/>
      <c r="GD790" s="33"/>
      <c r="GE790" s="33"/>
      <c r="GF790" s="33"/>
      <c r="GG790" s="7"/>
      <c r="GH790" s="7"/>
      <c r="GI790" s="7"/>
      <c r="GJ790" s="7"/>
      <c r="GK790" s="7"/>
      <c r="GL790" s="7"/>
      <c r="GM790" s="7"/>
      <c r="GN790" s="7"/>
      <c r="GO790" s="7"/>
      <c r="GP790" s="7"/>
      <c r="GQ790" s="7"/>
      <c r="GR790" s="7"/>
      <c r="GS790" s="7"/>
      <c r="GT790" s="7"/>
      <c r="GU790" s="7"/>
      <c r="GV790" s="7"/>
      <c r="GW790" s="7"/>
      <c r="GX790" s="7"/>
      <c r="GY790" s="7"/>
    </row>
    <row r="791" spans="1:207" ht="13.8">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7"/>
      <c r="CW791" s="7"/>
      <c r="CX791" s="7"/>
      <c r="CY791" s="7"/>
      <c r="CZ791" s="7"/>
      <c r="DA791" s="7"/>
      <c r="DB791" s="7"/>
      <c r="DC791" s="7"/>
      <c r="DD791" s="7"/>
      <c r="DE791" s="7"/>
      <c r="DF791" s="7"/>
      <c r="DG791" s="7"/>
      <c r="DH791" s="7"/>
      <c r="DI791" s="7"/>
      <c r="DJ791" s="7"/>
      <c r="DK791" s="7"/>
      <c r="DL791" s="7"/>
      <c r="DM791" s="7"/>
      <c r="DN791" s="7"/>
      <c r="DO791" s="7"/>
      <c r="DP791" s="7"/>
      <c r="DQ791" s="7"/>
      <c r="DR791" s="7"/>
      <c r="DS791" s="7"/>
      <c r="DT791" s="7"/>
      <c r="DU791" s="7"/>
      <c r="DV791" s="7"/>
      <c r="DW791" s="7"/>
      <c r="DX791" s="7"/>
      <c r="DY791" s="7"/>
      <c r="DZ791" s="7"/>
      <c r="EA791" s="7"/>
      <c r="EB791" s="7"/>
      <c r="EC791" s="7"/>
      <c r="ED791" s="7"/>
      <c r="EE791" s="7"/>
      <c r="EF791" s="7"/>
      <c r="EG791" s="7"/>
      <c r="EH791" s="7"/>
      <c r="EI791" s="7"/>
      <c r="EJ791" s="7"/>
      <c r="EK791" s="7"/>
      <c r="EL791" s="7"/>
      <c r="EM791" s="7"/>
      <c r="EN791" s="7"/>
      <c r="EO791" s="7"/>
      <c r="EP791" s="7"/>
      <c r="EQ791" s="7"/>
      <c r="ER791" s="7"/>
      <c r="ES791" s="7"/>
      <c r="ET791" s="7"/>
      <c r="EU791" s="7"/>
      <c r="EV791" s="7"/>
      <c r="EW791" s="7"/>
      <c r="EX791" s="7"/>
      <c r="EY791" s="7"/>
      <c r="EZ791" s="7"/>
      <c r="FA791" s="7"/>
      <c r="FB791" s="7"/>
      <c r="FC791" s="7"/>
      <c r="FD791" s="7"/>
      <c r="FE791" s="7"/>
      <c r="FF791" s="7"/>
      <c r="FG791" s="7"/>
      <c r="FH791" s="7"/>
      <c r="FI791" s="7"/>
      <c r="FJ791" s="7"/>
      <c r="FK791" s="7"/>
      <c r="FL791" s="34"/>
      <c r="FM791" s="33"/>
      <c r="FN791" s="34"/>
      <c r="FO791" s="33"/>
      <c r="FP791" s="33"/>
      <c r="FQ791" s="33"/>
      <c r="FR791" s="33"/>
      <c r="FS791" s="33"/>
      <c r="FT791" s="33"/>
      <c r="FU791" s="33"/>
      <c r="FV791" s="33"/>
      <c r="FW791" s="33"/>
      <c r="FX791" s="33"/>
      <c r="FY791" s="33"/>
      <c r="FZ791" s="33"/>
      <c r="GA791" s="33"/>
      <c r="GB791" s="33"/>
      <c r="GC791" s="33"/>
      <c r="GD791" s="33"/>
      <c r="GE791" s="33"/>
      <c r="GF791" s="33"/>
      <c r="GG791" s="7"/>
      <c r="GH791" s="7"/>
      <c r="GI791" s="7"/>
      <c r="GJ791" s="7"/>
      <c r="GK791" s="7"/>
      <c r="GL791" s="7"/>
      <c r="GM791" s="7"/>
      <c r="GN791" s="7"/>
      <c r="GO791" s="7"/>
      <c r="GP791" s="7"/>
      <c r="GQ791" s="7"/>
      <c r="GR791" s="7"/>
      <c r="GS791" s="7"/>
      <c r="GT791" s="7"/>
      <c r="GU791" s="7"/>
      <c r="GV791" s="7"/>
      <c r="GW791" s="7"/>
      <c r="GX791" s="7"/>
      <c r="GY791" s="7"/>
    </row>
    <row r="792" spans="1:207" ht="13.8">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7"/>
      <c r="CW792" s="7"/>
      <c r="CX792" s="7"/>
      <c r="CY792" s="7"/>
      <c r="CZ792" s="7"/>
      <c r="DA792" s="7"/>
      <c r="DB792" s="7"/>
      <c r="DC792" s="7"/>
      <c r="DD792" s="7"/>
      <c r="DE792" s="7"/>
      <c r="DF792" s="7"/>
      <c r="DG792" s="7"/>
      <c r="DH792" s="7"/>
      <c r="DI792" s="7"/>
      <c r="DJ792" s="7"/>
      <c r="DK792" s="7"/>
      <c r="DL792" s="7"/>
      <c r="DM792" s="7"/>
      <c r="DN792" s="7"/>
      <c r="DO792" s="7"/>
      <c r="DP792" s="7"/>
      <c r="DQ792" s="7"/>
      <c r="DR792" s="7"/>
      <c r="DS792" s="7"/>
      <c r="DT792" s="7"/>
      <c r="DU792" s="7"/>
      <c r="DV792" s="7"/>
      <c r="DW792" s="7"/>
      <c r="DX792" s="7"/>
      <c r="DY792" s="7"/>
      <c r="DZ792" s="7"/>
      <c r="EA792" s="7"/>
      <c r="EB792" s="7"/>
      <c r="EC792" s="7"/>
      <c r="ED792" s="7"/>
      <c r="EE792" s="7"/>
      <c r="EF792" s="7"/>
      <c r="EG792" s="7"/>
      <c r="EH792" s="7"/>
      <c r="EI792" s="7"/>
      <c r="EJ792" s="7"/>
      <c r="EK792" s="7"/>
      <c r="EL792" s="7"/>
      <c r="EM792" s="7"/>
      <c r="EN792" s="7"/>
      <c r="EO792" s="7"/>
      <c r="EP792" s="7"/>
      <c r="EQ792" s="7"/>
      <c r="ER792" s="7"/>
      <c r="ES792" s="7"/>
      <c r="ET792" s="7"/>
      <c r="EU792" s="7"/>
      <c r="EV792" s="7"/>
      <c r="EW792" s="7"/>
      <c r="EX792" s="7"/>
      <c r="EY792" s="7"/>
      <c r="EZ792" s="7"/>
      <c r="FA792" s="7"/>
      <c r="FB792" s="7"/>
      <c r="FC792" s="7"/>
      <c r="FD792" s="7"/>
      <c r="FE792" s="7"/>
      <c r="FF792" s="7"/>
      <c r="FG792" s="7"/>
      <c r="FH792" s="7"/>
      <c r="FI792" s="7"/>
      <c r="FJ792" s="7"/>
      <c r="FK792" s="7"/>
      <c r="FL792" s="34"/>
      <c r="FM792" s="33"/>
      <c r="FN792" s="34"/>
      <c r="FO792" s="33"/>
      <c r="FP792" s="33"/>
      <c r="FQ792" s="33"/>
      <c r="FR792" s="33"/>
      <c r="FS792" s="33"/>
      <c r="FT792" s="33"/>
      <c r="FU792" s="33"/>
      <c r="FV792" s="33"/>
      <c r="FW792" s="33"/>
      <c r="FX792" s="33"/>
      <c r="FY792" s="33"/>
      <c r="FZ792" s="33"/>
      <c r="GA792" s="33"/>
      <c r="GB792" s="33"/>
      <c r="GC792" s="33"/>
      <c r="GD792" s="33"/>
      <c r="GE792" s="33"/>
      <c r="GF792" s="33"/>
      <c r="GG792" s="7"/>
      <c r="GH792" s="7"/>
      <c r="GI792" s="7"/>
      <c r="GJ792" s="7"/>
      <c r="GK792" s="7"/>
      <c r="GL792" s="7"/>
      <c r="GM792" s="7"/>
      <c r="GN792" s="7"/>
      <c r="GO792" s="7"/>
      <c r="GP792" s="7"/>
      <c r="GQ792" s="7"/>
      <c r="GR792" s="7"/>
      <c r="GS792" s="7"/>
      <c r="GT792" s="7"/>
      <c r="GU792" s="7"/>
      <c r="GV792" s="7"/>
      <c r="GW792" s="7"/>
      <c r="GX792" s="7"/>
      <c r="GY792" s="7"/>
    </row>
    <row r="793" spans="1:207" ht="13.8">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7"/>
      <c r="CW793" s="7"/>
      <c r="CX793" s="7"/>
      <c r="CY793" s="7"/>
      <c r="CZ793" s="7"/>
      <c r="DA793" s="7"/>
      <c r="DB793" s="7"/>
      <c r="DC793" s="7"/>
      <c r="DD793" s="7"/>
      <c r="DE793" s="7"/>
      <c r="DF793" s="7"/>
      <c r="DG793" s="7"/>
      <c r="DH793" s="7"/>
      <c r="DI793" s="7"/>
      <c r="DJ793" s="7"/>
      <c r="DK793" s="7"/>
      <c r="DL793" s="7"/>
      <c r="DM793" s="7"/>
      <c r="DN793" s="7"/>
      <c r="DO793" s="7"/>
      <c r="DP793" s="7"/>
      <c r="DQ793" s="7"/>
      <c r="DR793" s="7"/>
      <c r="DS793" s="7"/>
      <c r="DT793" s="7"/>
      <c r="DU793" s="7"/>
      <c r="DV793" s="7"/>
      <c r="DW793" s="7"/>
      <c r="DX793" s="7"/>
      <c r="DY793" s="7"/>
      <c r="DZ793" s="7"/>
      <c r="EA793" s="7"/>
      <c r="EB793" s="7"/>
      <c r="EC793" s="7"/>
      <c r="ED793" s="7"/>
      <c r="EE793" s="7"/>
      <c r="EF793" s="7"/>
      <c r="EG793" s="7"/>
      <c r="EH793" s="7"/>
      <c r="EI793" s="7"/>
      <c r="EJ793" s="7"/>
      <c r="EK793" s="7"/>
      <c r="EL793" s="7"/>
      <c r="EM793" s="7"/>
      <c r="EN793" s="7"/>
      <c r="EO793" s="7"/>
      <c r="EP793" s="7"/>
      <c r="EQ793" s="7"/>
      <c r="ER793" s="7"/>
      <c r="ES793" s="7"/>
      <c r="ET793" s="7"/>
      <c r="EU793" s="7"/>
      <c r="EV793" s="7"/>
      <c r="EW793" s="7"/>
      <c r="EX793" s="7"/>
      <c r="EY793" s="7"/>
      <c r="EZ793" s="7"/>
      <c r="FA793" s="7"/>
      <c r="FB793" s="7"/>
      <c r="FC793" s="7"/>
      <c r="FD793" s="7"/>
      <c r="FE793" s="7"/>
      <c r="FF793" s="7"/>
      <c r="FG793" s="7"/>
      <c r="FH793" s="7"/>
      <c r="FI793" s="7"/>
      <c r="FJ793" s="7"/>
      <c r="FK793" s="7"/>
      <c r="FL793" s="34"/>
      <c r="FM793" s="33"/>
      <c r="FN793" s="34"/>
      <c r="FO793" s="33"/>
      <c r="FP793" s="33"/>
      <c r="FQ793" s="33"/>
      <c r="FR793" s="33"/>
      <c r="FS793" s="33"/>
      <c r="FT793" s="33"/>
      <c r="FU793" s="33"/>
      <c r="FV793" s="33"/>
      <c r="FW793" s="33"/>
      <c r="FX793" s="33"/>
      <c r="FY793" s="33"/>
      <c r="FZ793" s="33"/>
      <c r="GA793" s="33"/>
      <c r="GB793" s="33"/>
      <c r="GC793" s="33"/>
      <c r="GD793" s="33"/>
      <c r="GE793" s="33"/>
      <c r="GF793" s="33"/>
      <c r="GG793" s="7"/>
      <c r="GH793" s="7"/>
      <c r="GI793" s="7"/>
      <c r="GJ793" s="7"/>
      <c r="GK793" s="7"/>
      <c r="GL793" s="7"/>
      <c r="GM793" s="7"/>
      <c r="GN793" s="7"/>
      <c r="GO793" s="7"/>
      <c r="GP793" s="7"/>
      <c r="GQ793" s="7"/>
      <c r="GR793" s="7"/>
      <c r="GS793" s="7"/>
      <c r="GT793" s="7"/>
      <c r="GU793" s="7"/>
      <c r="GV793" s="7"/>
      <c r="GW793" s="7"/>
      <c r="GX793" s="7"/>
      <c r="GY793" s="7"/>
    </row>
    <row r="794" spans="1:207" ht="13.8">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7"/>
      <c r="CW794" s="7"/>
      <c r="CX794" s="7"/>
      <c r="CY794" s="7"/>
      <c r="CZ794" s="7"/>
      <c r="DA794" s="7"/>
      <c r="DB794" s="7"/>
      <c r="DC794" s="7"/>
      <c r="DD794" s="7"/>
      <c r="DE794" s="7"/>
      <c r="DF794" s="7"/>
      <c r="DG794" s="7"/>
      <c r="DH794" s="7"/>
      <c r="DI794" s="7"/>
      <c r="DJ794" s="7"/>
      <c r="DK794" s="7"/>
      <c r="DL794" s="7"/>
      <c r="DM794" s="7"/>
      <c r="DN794" s="7"/>
      <c r="DO794" s="7"/>
      <c r="DP794" s="7"/>
      <c r="DQ794" s="7"/>
      <c r="DR794" s="7"/>
      <c r="DS794" s="7"/>
      <c r="DT794" s="7"/>
      <c r="DU794" s="7"/>
      <c r="DV794" s="7"/>
      <c r="DW794" s="7"/>
      <c r="DX794" s="7"/>
      <c r="DY794" s="7"/>
      <c r="DZ794" s="7"/>
      <c r="EA794" s="7"/>
      <c r="EB794" s="7"/>
      <c r="EC794" s="7"/>
      <c r="ED794" s="7"/>
      <c r="EE794" s="7"/>
      <c r="EF794" s="7"/>
      <c r="EG794" s="7"/>
      <c r="EH794" s="7"/>
      <c r="EI794" s="7"/>
      <c r="EJ794" s="7"/>
      <c r="EK794" s="7"/>
      <c r="EL794" s="7"/>
      <c r="EM794" s="7"/>
      <c r="EN794" s="7"/>
      <c r="EO794" s="7"/>
      <c r="EP794" s="7"/>
      <c r="EQ794" s="7"/>
      <c r="ER794" s="7"/>
      <c r="ES794" s="7"/>
      <c r="ET794" s="7"/>
      <c r="EU794" s="7"/>
      <c r="EV794" s="7"/>
      <c r="EW794" s="7"/>
      <c r="EX794" s="7"/>
      <c r="EY794" s="7"/>
      <c r="EZ794" s="7"/>
      <c r="FA794" s="7"/>
      <c r="FB794" s="7"/>
      <c r="FC794" s="7"/>
      <c r="FD794" s="7"/>
      <c r="FE794" s="7"/>
      <c r="FF794" s="7"/>
      <c r="FG794" s="7"/>
      <c r="FH794" s="7"/>
      <c r="FI794" s="7"/>
      <c r="FJ794" s="7"/>
      <c r="FK794" s="7"/>
      <c r="FL794" s="34"/>
      <c r="FM794" s="33"/>
      <c r="FN794" s="34"/>
      <c r="FO794" s="33"/>
      <c r="FP794" s="33"/>
      <c r="FQ794" s="33"/>
      <c r="FR794" s="33"/>
      <c r="FS794" s="33"/>
      <c r="FT794" s="33"/>
      <c r="FU794" s="33"/>
      <c r="FV794" s="33"/>
      <c r="FW794" s="33"/>
      <c r="FX794" s="33"/>
      <c r="FY794" s="33"/>
      <c r="FZ794" s="33"/>
      <c r="GA794" s="33"/>
      <c r="GB794" s="33"/>
      <c r="GC794" s="33"/>
      <c r="GD794" s="33"/>
      <c r="GE794" s="33"/>
      <c r="GF794" s="33"/>
      <c r="GG794" s="7"/>
      <c r="GH794" s="7"/>
      <c r="GI794" s="7"/>
      <c r="GJ794" s="7"/>
      <c r="GK794" s="7"/>
      <c r="GL794" s="7"/>
      <c r="GM794" s="7"/>
      <c r="GN794" s="7"/>
      <c r="GO794" s="7"/>
      <c r="GP794" s="7"/>
      <c r="GQ794" s="7"/>
      <c r="GR794" s="7"/>
      <c r="GS794" s="7"/>
      <c r="GT794" s="7"/>
      <c r="GU794" s="7"/>
      <c r="GV794" s="7"/>
      <c r="GW794" s="7"/>
      <c r="GX794" s="7"/>
      <c r="GY794" s="7"/>
    </row>
    <row r="795" spans="1:207" ht="13.8">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7"/>
      <c r="CW795" s="7"/>
      <c r="CX795" s="7"/>
      <c r="CY795" s="7"/>
      <c r="CZ795" s="7"/>
      <c r="DA795" s="7"/>
      <c r="DB795" s="7"/>
      <c r="DC795" s="7"/>
      <c r="DD795" s="7"/>
      <c r="DE795" s="7"/>
      <c r="DF795" s="7"/>
      <c r="DG795" s="7"/>
      <c r="DH795" s="7"/>
      <c r="DI795" s="7"/>
      <c r="DJ795" s="7"/>
      <c r="DK795" s="7"/>
      <c r="DL795" s="7"/>
      <c r="DM795" s="7"/>
      <c r="DN795" s="7"/>
      <c r="DO795" s="7"/>
      <c r="DP795" s="7"/>
      <c r="DQ795" s="7"/>
      <c r="DR795" s="7"/>
      <c r="DS795" s="7"/>
      <c r="DT795" s="7"/>
      <c r="DU795" s="7"/>
      <c r="DV795" s="7"/>
      <c r="DW795" s="7"/>
      <c r="DX795" s="7"/>
      <c r="DY795" s="7"/>
      <c r="DZ795" s="7"/>
      <c r="EA795" s="7"/>
      <c r="EB795" s="7"/>
      <c r="EC795" s="7"/>
      <c r="ED795" s="7"/>
      <c r="EE795" s="7"/>
      <c r="EF795" s="7"/>
      <c r="EG795" s="7"/>
      <c r="EH795" s="7"/>
      <c r="EI795" s="7"/>
      <c r="EJ795" s="7"/>
      <c r="EK795" s="7"/>
      <c r="EL795" s="7"/>
      <c r="EM795" s="7"/>
      <c r="EN795" s="7"/>
      <c r="EO795" s="7"/>
      <c r="EP795" s="7"/>
      <c r="EQ795" s="7"/>
      <c r="ER795" s="7"/>
      <c r="ES795" s="7"/>
      <c r="ET795" s="7"/>
      <c r="EU795" s="7"/>
      <c r="EV795" s="7"/>
      <c r="EW795" s="7"/>
      <c r="EX795" s="7"/>
      <c r="EY795" s="7"/>
      <c r="EZ795" s="7"/>
      <c r="FA795" s="7"/>
      <c r="FB795" s="7"/>
      <c r="FC795" s="7"/>
      <c r="FD795" s="7"/>
      <c r="FE795" s="7"/>
      <c r="FF795" s="7"/>
      <c r="FG795" s="7"/>
      <c r="FH795" s="7"/>
      <c r="FI795" s="7"/>
      <c r="FJ795" s="7"/>
      <c r="FK795" s="7"/>
      <c r="FL795" s="34"/>
      <c r="FM795" s="33"/>
      <c r="FN795" s="34"/>
      <c r="FO795" s="33"/>
      <c r="FP795" s="33"/>
      <c r="FQ795" s="33"/>
      <c r="FR795" s="33"/>
      <c r="FS795" s="33"/>
      <c r="FT795" s="33"/>
      <c r="FU795" s="33"/>
      <c r="FV795" s="33"/>
      <c r="FW795" s="33"/>
      <c r="FX795" s="33"/>
      <c r="FY795" s="33"/>
      <c r="FZ795" s="33"/>
      <c r="GA795" s="33"/>
      <c r="GB795" s="33"/>
      <c r="GC795" s="33"/>
      <c r="GD795" s="33"/>
      <c r="GE795" s="33"/>
      <c r="GF795" s="33"/>
      <c r="GG795" s="7"/>
      <c r="GH795" s="7"/>
      <c r="GI795" s="7"/>
      <c r="GJ795" s="7"/>
      <c r="GK795" s="7"/>
      <c r="GL795" s="7"/>
      <c r="GM795" s="7"/>
      <c r="GN795" s="7"/>
      <c r="GO795" s="7"/>
      <c r="GP795" s="7"/>
      <c r="GQ795" s="7"/>
      <c r="GR795" s="7"/>
      <c r="GS795" s="7"/>
      <c r="GT795" s="7"/>
      <c r="GU795" s="7"/>
      <c r="GV795" s="7"/>
      <c r="GW795" s="7"/>
      <c r="GX795" s="7"/>
      <c r="GY795" s="7"/>
    </row>
    <row r="796" spans="1:207" ht="13.8">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7"/>
      <c r="CW796" s="7"/>
      <c r="CX796" s="7"/>
      <c r="CY796" s="7"/>
      <c r="CZ796" s="7"/>
      <c r="DA796" s="7"/>
      <c r="DB796" s="7"/>
      <c r="DC796" s="7"/>
      <c r="DD796" s="7"/>
      <c r="DE796" s="7"/>
      <c r="DF796" s="7"/>
      <c r="DG796" s="7"/>
      <c r="DH796" s="7"/>
      <c r="DI796" s="7"/>
      <c r="DJ796" s="7"/>
      <c r="DK796" s="7"/>
      <c r="DL796" s="7"/>
      <c r="DM796" s="7"/>
      <c r="DN796" s="7"/>
      <c r="DO796" s="7"/>
      <c r="DP796" s="7"/>
      <c r="DQ796" s="7"/>
      <c r="DR796" s="7"/>
      <c r="DS796" s="7"/>
      <c r="DT796" s="7"/>
      <c r="DU796" s="7"/>
      <c r="DV796" s="7"/>
      <c r="DW796" s="7"/>
      <c r="DX796" s="7"/>
      <c r="DY796" s="7"/>
      <c r="DZ796" s="7"/>
      <c r="EA796" s="7"/>
      <c r="EB796" s="7"/>
      <c r="EC796" s="7"/>
      <c r="ED796" s="7"/>
      <c r="EE796" s="7"/>
      <c r="EF796" s="7"/>
      <c r="EG796" s="7"/>
      <c r="EH796" s="7"/>
      <c r="EI796" s="7"/>
      <c r="EJ796" s="7"/>
      <c r="EK796" s="7"/>
      <c r="EL796" s="7"/>
      <c r="EM796" s="7"/>
      <c r="EN796" s="7"/>
      <c r="EO796" s="7"/>
      <c r="EP796" s="7"/>
      <c r="EQ796" s="7"/>
      <c r="ER796" s="7"/>
      <c r="ES796" s="7"/>
      <c r="ET796" s="7"/>
      <c r="EU796" s="7"/>
      <c r="EV796" s="7"/>
      <c r="EW796" s="7"/>
      <c r="EX796" s="7"/>
      <c r="EY796" s="7"/>
      <c r="EZ796" s="7"/>
      <c r="FA796" s="7"/>
      <c r="FB796" s="7"/>
      <c r="FC796" s="7"/>
      <c r="FD796" s="7"/>
      <c r="FE796" s="7"/>
      <c r="FF796" s="7"/>
      <c r="FG796" s="7"/>
      <c r="FH796" s="7"/>
      <c r="FI796" s="7"/>
      <c r="FJ796" s="7"/>
      <c r="FK796" s="7"/>
      <c r="FL796" s="34"/>
      <c r="FM796" s="33"/>
      <c r="FN796" s="34"/>
      <c r="FO796" s="33"/>
      <c r="FP796" s="33"/>
      <c r="FQ796" s="33"/>
      <c r="FR796" s="33"/>
      <c r="FS796" s="33"/>
      <c r="FT796" s="33"/>
      <c r="FU796" s="33"/>
      <c r="FV796" s="33"/>
      <c r="FW796" s="33"/>
      <c r="FX796" s="33"/>
      <c r="FY796" s="33"/>
      <c r="FZ796" s="33"/>
      <c r="GA796" s="33"/>
      <c r="GB796" s="33"/>
      <c r="GC796" s="33"/>
      <c r="GD796" s="33"/>
      <c r="GE796" s="33"/>
      <c r="GF796" s="33"/>
      <c r="GG796" s="7"/>
      <c r="GH796" s="7"/>
      <c r="GI796" s="7"/>
      <c r="GJ796" s="7"/>
      <c r="GK796" s="7"/>
      <c r="GL796" s="7"/>
      <c r="GM796" s="7"/>
      <c r="GN796" s="7"/>
      <c r="GO796" s="7"/>
      <c r="GP796" s="7"/>
      <c r="GQ796" s="7"/>
      <c r="GR796" s="7"/>
      <c r="GS796" s="7"/>
      <c r="GT796" s="7"/>
      <c r="GU796" s="7"/>
      <c r="GV796" s="7"/>
      <c r="GW796" s="7"/>
      <c r="GX796" s="7"/>
      <c r="GY796" s="7"/>
    </row>
    <row r="797" spans="1:207" ht="13.8">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7"/>
      <c r="CW797" s="7"/>
      <c r="CX797" s="7"/>
      <c r="CY797" s="7"/>
      <c r="CZ797" s="7"/>
      <c r="DA797" s="7"/>
      <c r="DB797" s="7"/>
      <c r="DC797" s="7"/>
      <c r="DD797" s="7"/>
      <c r="DE797" s="7"/>
      <c r="DF797" s="7"/>
      <c r="DG797" s="7"/>
      <c r="DH797" s="7"/>
      <c r="DI797" s="7"/>
      <c r="DJ797" s="7"/>
      <c r="DK797" s="7"/>
      <c r="DL797" s="7"/>
      <c r="DM797" s="7"/>
      <c r="DN797" s="7"/>
      <c r="DO797" s="7"/>
      <c r="DP797" s="7"/>
      <c r="DQ797" s="7"/>
      <c r="DR797" s="7"/>
      <c r="DS797" s="7"/>
      <c r="DT797" s="7"/>
      <c r="DU797" s="7"/>
      <c r="DV797" s="7"/>
      <c r="DW797" s="7"/>
      <c r="DX797" s="7"/>
      <c r="DY797" s="7"/>
      <c r="DZ797" s="7"/>
      <c r="EA797" s="7"/>
      <c r="EB797" s="7"/>
      <c r="EC797" s="7"/>
      <c r="ED797" s="7"/>
      <c r="EE797" s="7"/>
      <c r="EF797" s="7"/>
      <c r="EG797" s="7"/>
      <c r="EH797" s="7"/>
      <c r="EI797" s="7"/>
      <c r="EJ797" s="7"/>
      <c r="EK797" s="7"/>
      <c r="EL797" s="7"/>
      <c r="EM797" s="7"/>
      <c r="EN797" s="7"/>
      <c r="EO797" s="7"/>
      <c r="EP797" s="7"/>
      <c r="EQ797" s="7"/>
      <c r="ER797" s="7"/>
      <c r="ES797" s="7"/>
      <c r="ET797" s="7"/>
      <c r="EU797" s="7"/>
      <c r="EV797" s="7"/>
      <c r="EW797" s="7"/>
      <c r="EX797" s="7"/>
      <c r="EY797" s="7"/>
      <c r="EZ797" s="7"/>
      <c r="FA797" s="7"/>
      <c r="FB797" s="7"/>
      <c r="FC797" s="7"/>
      <c r="FD797" s="7"/>
      <c r="FE797" s="7"/>
      <c r="FF797" s="7"/>
      <c r="FG797" s="7"/>
      <c r="FH797" s="7"/>
      <c r="FI797" s="7"/>
      <c r="FJ797" s="7"/>
      <c r="FK797" s="7"/>
      <c r="FL797" s="34"/>
      <c r="FM797" s="33"/>
      <c r="FN797" s="34"/>
      <c r="FO797" s="33"/>
      <c r="FP797" s="33"/>
      <c r="FQ797" s="33"/>
      <c r="FR797" s="33"/>
      <c r="FS797" s="33"/>
      <c r="FT797" s="33"/>
      <c r="FU797" s="33"/>
      <c r="FV797" s="33"/>
      <c r="FW797" s="33"/>
      <c r="FX797" s="33"/>
      <c r="FY797" s="33"/>
      <c r="FZ797" s="33"/>
      <c r="GA797" s="33"/>
      <c r="GB797" s="33"/>
      <c r="GC797" s="33"/>
      <c r="GD797" s="33"/>
      <c r="GE797" s="33"/>
      <c r="GF797" s="33"/>
      <c r="GG797" s="7"/>
      <c r="GH797" s="7"/>
      <c r="GI797" s="7"/>
      <c r="GJ797" s="7"/>
      <c r="GK797" s="7"/>
      <c r="GL797" s="7"/>
      <c r="GM797" s="7"/>
      <c r="GN797" s="7"/>
      <c r="GO797" s="7"/>
      <c r="GP797" s="7"/>
      <c r="GQ797" s="7"/>
      <c r="GR797" s="7"/>
      <c r="GS797" s="7"/>
      <c r="GT797" s="7"/>
      <c r="GU797" s="7"/>
      <c r="GV797" s="7"/>
      <c r="GW797" s="7"/>
      <c r="GX797" s="7"/>
      <c r="GY797" s="7"/>
    </row>
    <row r="798" spans="1:207" ht="13.8">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7"/>
      <c r="CW798" s="7"/>
      <c r="CX798" s="7"/>
      <c r="CY798" s="7"/>
      <c r="CZ798" s="7"/>
      <c r="DA798" s="7"/>
      <c r="DB798" s="7"/>
      <c r="DC798" s="7"/>
      <c r="DD798" s="7"/>
      <c r="DE798" s="7"/>
      <c r="DF798" s="7"/>
      <c r="DG798" s="7"/>
      <c r="DH798" s="7"/>
      <c r="DI798" s="7"/>
      <c r="DJ798" s="7"/>
      <c r="DK798" s="7"/>
      <c r="DL798" s="7"/>
      <c r="DM798" s="7"/>
      <c r="DN798" s="7"/>
      <c r="DO798" s="7"/>
      <c r="DP798" s="7"/>
      <c r="DQ798" s="7"/>
      <c r="DR798" s="7"/>
      <c r="DS798" s="7"/>
      <c r="DT798" s="7"/>
      <c r="DU798" s="7"/>
      <c r="DV798" s="7"/>
      <c r="DW798" s="7"/>
      <c r="DX798" s="7"/>
      <c r="DY798" s="7"/>
      <c r="DZ798" s="7"/>
      <c r="EA798" s="7"/>
      <c r="EB798" s="7"/>
      <c r="EC798" s="7"/>
      <c r="ED798" s="7"/>
      <c r="EE798" s="7"/>
      <c r="EF798" s="7"/>
      <c r="EG798" s="7"/>
      <c r="EH798" s="7"/>
      <c r="EI798" s="7"/>
      <c r="EJ798" s="7"/>
      <c r="EK798" s="7"/>
      <c r="EL798" s="7"/>
      <c r="EM798" s="7"/>
      <c r="EN798" s="7"/>
      <c r="EO798" s="7"/>
      <c r="EP798" s="7"/>
      <c r="EQ798" s="7"/>
      <c r="ER798" s="7"/>
      <c r="ES798" s="7"/>
      <c r="ET798" s="7"/>
      <c r="EU798" s="7"/>
      <c r="EV798" s="7"/>
      <c r="EW798" s="7"/>
      <c r="EX798" s="7"/>
      <c r="EY798" s="7"/>
      <c r="EZ798" s="7"/>
      <c r="FA798" s="7"/>
      <c r="FB798" s="7"/>
      <c r="FC798" s="7"/>
      <c r="FD798" s="7"/>
      <c r="FE798" s="7"/>
      <c r="FF798" s="7"/>
      <c r="FG798" s="7"/>
      <c r="FH798" s="7"/>
      <c r="FI798" s="7"/>
      <c r="FJ798" s="7"/>
      <c r="FK798" s="7"/>
      <c r="FL798" s="34"/>
      <c r="FM798" s="33"/>
      <c r="FN798" s="34"/>
      <c r="FO798" s="33"/>
      <c r="FP798" s="33"/>
      <c r="FQ798" s="33"/>
      <c r="FR798" s="33"/>
      <c r="FS798" s="33"/>
      <c r="FT798" s="33"/>
      <c r="FU798" s="33"/>
      <c r="FV798" s="33"/>
      <c r="FW798" s="33"/>
      <c r="FX798" s="33"/>
      <c r="FY798" s="33"/>
      <c r="FZ798" s="33"/>
      <c r="GA798" s="33"/>
      <c r="GB798" s="33"/>
      <c r="GC798" s="33"/>
      <c r="GD798" s="33"/>
      <c r="GE798" s="33"/>
      <c r="GF798" s="33"/>
      <c r="GG798" s="7"/>
      <c r="GH798" s="7"/>
      <c r="GI798" s="7"/>
      <c r="GJ798" s="7"/>
      <c r="GK798" s="7"/>
      <c r="GL798" s="7"/>
      <c r="GM798" s="7"/>
      <c r="GN798" s="7"/>
      <c r="GO798" s="7"/>
      <c r="GP798" s="7"/>
      <c r="GQ798" s="7"/>
      <c r="GR798" s="7"/>
      <c r="GS798" s="7"/>
      <c r="GT798" s="7"/>
      <c r="GU798" s="7"/>
      <c r="GV798" s="7"/>
      <c r="GW798" s="7"/>
      <c r="GX798" s="7"/>
      <c r="GY798" s="7"/>
    </row>
    <row r="799" spans="1:207" ht="13.8">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7"/>
      <c r="CW799" s="7"/>
      <c r="CX799" s="7"/>
      <c r="CY799" s="7"/>
      <c r="CZ799" s="7"/>
      <c r="DA799" s="7"/>
      <c r="DB799" s="7"/>
      <c r="DC799" s="7"/>
      <c r="DD799" s="7"/>
      <c r="DE799" s="7"/>
      <c r="DF799" s="7"/>
      <c r="DG799" s="7"/>
      <c r="DH799" s="7"/>
      <c r="DI799" s="7"/>
      <c r="DJ799" s="7"/>
      <c r="DK799" s="7"/>
      <c r="DL799" s="7"/>
      <c r="DM799" s="7"/>
      <c r="DN799" s="7"/>
      <c r="DO799" s="7"/>
      <c r="DP799" s="7"/>
      <c r="DQ799" s="7"/>
      <c r="DR799" s="7"/>
      <c r="DS799" s="7"/>
      <c r="DT799" s="7"/>
      <c r="DU799" s="7"/>
      <c r="DV799" s="7"/>
      <c r="DW799" s="7"/>
      <c r="DX799" s="7"/>
      <c r="DY799" s="7"/>
      <c r="DZ799" s="7"/>
      <c r="EA799" s="7"/>
      <c r="EB799" s="7"/>
      <c r="EC799" s="7"/>
      <c r="ED799" s="7"/>
      <c r="EE799" s="7"/>
      <c r="EF799" s="7"/>
      <c r="EG799" s="7"/>
      <c r="EH799" s="7"/>
      <c r="EI799" s="7"/>
      <c r="EJ799" s="7"/>
      <c r="EK799" s="7"/>
      <c r="EL799" s="7"/>
      <c r="EM799" s="7"/>
      <c r="EN799" s="7"/>
      <c r="EO799" s="7"/>
      <c r="EP799" s="7"/>
      <c r="EQ799" s="7"/>
      <c r="ER799" s="7"/>
      <c r="ES799" s="7"/>
      <c r="ET799" s="7"/>
      <c r="EU799" s="7"/>
      <c r="EV799" s="7"/>
      <c r="EW799" s="7"/>
      <c r="EX799" s="7"/>
      <c r="EY799" s="7"/>
      <c r="EZ799" s="7"/>
      <c r="FA799" s="7"/>
      <c r="FB799" s="7"/>
      <c r="FC799" s="7"/>
      <c r="FD799" s="7"/>
      <c r="FE799" s="7"/>
      <c r="FF799" s="7"/>
      <c r="FG799" s="7"/>
      <c r="FH799" s="7"/>
      <c r="FI799" s="7"/>
      <c r="FJ799" s="7"/>
      <c r="FK799" s="7"/>
      <c r="FL799" s="34"/>
      <c r="FM799" s="33"/>
      <c r="FN799" s="34"/>
      <c r="FO799" s="33"/>
      <c r="FP799" s="33"/>
      <c r="FQ799" s="33"/>
      <c r="FR799" s="33"/>
      <c r="FS799" s="33"/>
      <c r="FT799" s="33"/>
      <c r="FU799" s="33"/>
      <c r="FV799" s="33"/>
      <c r="FW799" s="33"/>
      <c r="FX799" s="33"/>
      <c r="FY799" s="33"/>
      <c r="FZ799" s="33"/>
      <c r="GA799" s="33"/>
      <c r="GB799" s="33"/>
      <c r="GC799" s="33"/>
      <c r="GD799" s="33"/>
      <c r="GE799" s="33"/>
      <c r="GF799" s="33"/>
      <c r="GG799" s="7"/>
      <c r="GH799" s="7"/>
      <c r="GI799" s="7"/>
      <c r="GJ799" s="7"/>
      <c r="GK799" s="7"/>
      <c r="GL799" s="7"/>
      <c r="GM799" s="7"/>
      <c r="GN799" s="7"/>
      <c r="GO799" s="7"/>
      <c r="GP799" s="7"/>
      <c r="GQ799" s="7"/>
      <c r="GR799" s="7"/>
      <c r="GS799" s="7"/>
      <c r="GT799" s="7"/>
      <c r="GU799" s="7"/>
      <c r="GV799" s="7"/>
      <c r="GW799" s="7"/>
      <c r="GX799" s="7"/>
      <c r="GY799" s="7"/>
    </row>
    <row r="800" spans="1:207" ht="13.8">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7"/>
      <c r="CW800" s="7"/>
      <c r="CX800" s="7"/>
      <c r="CY800" s="7"/>
      <c r="CZ800" s="7"/>
      <c r="DA800" s="7"/>
      <c r="DB800" s="7"/>
      <c r="DC800" s="7"/>
      <c r="DD800" s="7"/>
      <c r="DE800" s="7"/>
      <c r="DF800" s="7"/>
      <c r="DG800" s="7"/>
      <c r="DH800" s="7"/>
      <c r="DI800" s="7"/>
      <c r="DJ800" s="7"/>
      <c r="DK800" s="7"/>
      <c r="DL800" s="7"/>
      <c r="DM800" s="7"/>
      <c r="DN800" s="7"/>
      <c r="DO800" s="7"/>
      <c r="DP800" s="7"/>
      <c r="DQ800" s="7"/>
      <c r="DR800" s="7"/>
      <c r="DS800" s="7"/>
      <c r="DT800" s="7"/>
      <c r="DU800" s="7"/>
      <c r="DV800" s="7"/>
      <c r="DW800" s="7"/>
      <c r="DX800" s="7"/>
      <c r="DY800" s="7"/>
      <c r="DZ800" s="7"/>
      <c r="EA800" s="7"/>
      <c r="EB800" s="7"/>
      <c r="EC800" s="7"/>
      <c r="ED800" s="7"/>
      <c r="EE800" s="7"/>
      <c r="EF800" s="7"/>
      <c r="EG800" s="7"/>
      <c r="EH800" s="7"/>
      <c r="EI800" s="7"/>
      <c r="EJ800" s="7"/>
      <c r="EK800" s="7"/>
      <c r="EL800" s="7"/>
      <c r="EM800" s="7"/>
      <c r="EN800" s="7"/>
      <c r="EO800" s="7"/>
      <c r="EP800" s="7"/>
      <c r="EQ800" s="7"/>
      <c r="ER800" s="7"/>
      <c r="ES800" s="7"/>
      <c r="ET800" s="7"/>
      <c r="EU800" s="7"/>
      <c r="EV800" s="7"/>
      <c r="EW800" s="7"/>
      <c r="EX800" s="7"/>
      <c r="EY800" s="7"/>
      <c r="EZ800" s="7"/>
      <c r="FA800" s="7"/>
      <c r="FB800" s="7"/>
      <c r="FC800" s="7"/>
      <c r="FD800" s="7"/>
      <c r="FE800" s="7"/>
      <c r="FF800" s="7"/>
      <c r="FG800" s="7"/>
      <c r="FH800" s="7"/>
      <c r="FI800" s="7"/>
      <c r="FJ800" s="7"/>
      <c r="FK800" s="7"/>
      <c r="FL800" s="34"/>
      <c r="FM800" s="33"/>
      <c r="FN800" s="34"/>
      <c r="FO800" s="33"/>
      <c r="FP800" s="33"/>
      <c r="FQ800" s="33"/>
      <c r="FR800" s="33"/>
      <c r="FS800" s="33"/>
      <c r="FT800" s="33"/>
      <c r="FU800" s="33"/>
      <c r="FV800" s="33"/>
      <c r="FW800" s="33"/>
      <c r="FX800" s="33"/>
      <c r="FY800" s="33"/>
      <c r="FZ800" s="33"/>
      <c r="GA800" s="33"/>
      <c r="GB800" s="33"/>
      <c r="GC800" s="33"/>
      <c r="GD800" s="33"/>
      <c r="GE800" s="33"/>
      <c r="GF800" s="33"/>
      <c r="GG800" s="7"/>
      <c r="GH800" s="7"/>
      <c r="GI800" s="7"/>
      <c r="GJ800" s="7"/>
      <c r="GK800" s="7"/>
      <c r="GL800" s="7"/>
      <c r="GM800" s="7"/>
      <c r="GN800" s="7"/>
      <c r="GO800" s="7"/>
      <c r="GP800" s="7"/>
      <c r="GQ800" s="7"/>
      <c r="GR800" s="7"/>
      <c r="GS800" s="7"/>
      <c r="GT800" s="7"/>
      <c r="GU800" s="7"/>
      <c r="GV800" s="7"/>
      <c r="GW800" s="7"/>
      <c r="GX800" s="7"/>
      <c r="GY800" s="7"/>
    </row>
    <row r="801" spans="1:207" ht="13.8">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7"/>
      <c r="CW801" s="7"/>
      <c r="CX801" s="7"/>
      <c r="CY801" s="7"/>
      <c r="CZ801" s="7"/>
      <c r="DA801" s="7"/>
      <c r="DB801" s="7"/>
      <c r="DC801" s="7"/>
      <c r="DD801" s="7"/>
      <c r="DE801" s="7"/>
      <c r="DF801" s="7"/>
      <c r="DG801" s="7"/>
      <c r="DH801" s="7"/>
      <c r="DI801" s="7"/>
      <c r="DJ801" s="7"/>
      <c r="DK801" s="7"/>
      <c r="DL801" s="7"/>
      <c r="DM801" s="7"/>
      <c r="DN801" s="7"/>
      <c r="DO801" s="7"/>
      <c r="DP801" s="7"/>
      <c r="DQ801" s="7"/>
      <c r="DR801" s="7"/>
      <c r="DS801" s="7"/>
      <c r="DT801" s="7"/>
      <c r="DU801" s="7"/>
      <c r="DV801" s="7"/>
      <c r="DW801" s="7"/>
      <c r="DX801" s="7"/>
      <c r="DY801" s="7"/>
      <c r="DZ801" s="7"/>
      <c r="EA801" s="7"/>
      <c r="EB801" s="7"/>
      <c r="EC801" s="7"/>
      <c r="ED801" s="7"/>
      <c r="EE801" s="7"/>
      <c r="EF801" s="7"/>
      <c r="EG801" s="7"/>
      <c r="EH801" s="7"/>
      <c r="EI801" s="7"/>
      <c r="EJ801" s="7"/>
      <c r="EK801" s="7"/>
      <c r="EL801" s="7"/>
      <c r="EM801" s="7"/>
      <c r="EN801" s="7"/>
      <c r="EO801" s="7"/>
      <c r="EP801" s="7"/>
      <c r="EQ801" s="7"/>
      <c r="ER801" s="7"/>
      <c r="ES801" s="7"/>
      <c r="ET801" s="7"/>
      <c r="EU801" s="7"/>
      <c r="EV801" s="7"/>
      <c r="EW801" s="7"/>
      <c r="EX801" s="7"/>
      <c r="EY801" s="7"/>
      <c r="EZ801" s="7"/>
      <c r="FA801" s="7"/>
      <c r="FB801" s="7"/>
      <c r="FC801" s="7"/>
      <c r="FD801" s="7"/>
      <c r="FE801" s="7"/>
      <c r="FF801" s="7"/>
      <c r="FG801" s="7"/>
      <c r="FH801" s="7"/>
      <c r="FI801" s="7"/>
      <c r="FJ801" s="7"/>
      <c r="FK801" s="7"/>
      <c r="FL801" s="34"/>
      <c r="FM801" s="33"/>
      <c r="FN801" s="34"/>
      <c r="FO801" s="33"/>
      <c r="FP801" s="33"/>
      <c r="FQ801" s="33"/>
      <c r="FR801" s="33"/>
      <c r="FS801" s="33"/>
      <c r="FT801" s="33"/>
      <c r="FU801" s="33"/>
      <c r="FV801" s="33"/>
      <c r="FW801" s="33"/>
      <c r="FX801" s="33"/>
      <c r="FY801" s="33"/>
      <c r="FZ801" s="33"/>
      <c r="GA801" s="33"/>
      <c r="GB801" s="33"/>
      <c r="GC801" s="33"/>
      <c r="GD801" s="33"/>
      <c r="GE801" s="33"/>
      <c r="GF801" s="33"/>
      <c r="GG801" s="7"/>
      <c r="GH801" s="7"/>
      <c r="GI801" s="7"/>
      <c r="GJ801" s="7"/>
      <c r="GK801" s="7"/>
      <c r="GL801" s="7"/>
      <c r="GM801" s="7"/>
      <c r="GN801" s="7"/>
      <c r="GO801" s="7"/>
      <c r="GP801" s="7"/>
      <c r="GQ801" s="7"/>
      <c r="GR801" s="7"/>
      <c r="GS801" s="7"/>
      <c r="GT801" s="7"/>
      <c r="GU801" s="7"/>
      <c r="GV801" s="7"/>
      <c r="GW801" s="7"/>
      <c r="GX801" s="7"/>
      <c r="GY801" s="7"/>
    </row>
    <row r="802" spans="1:207" ht="13.8">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7"/>
      <c r="DS802" s="7"/>
      <c r="DT802" s="7"/>
      <c r="DU802" s="7"/>
      <c r="DV802" s="7"/>
      <c r="DW802" s="7"/>
      <c r="DX802" s="7"/>
      <c r="DY802" s="7"/>
      <c r="DZ802" s="7"/>
      <c r="EA802" s="7"/>
      <c r="EB802" s="7"/>
      <c r="EC802" s="7"/>
      <c r="ED802" s="7"/>
      <c r="EE802" s="7"/>
      <c r="EF802" s="7"/>
      <c r="EG802" s="7"/>
      <c r="EH802" s="7"/>
      <c r="EI802" s="7"/>
      <c r="EJ802" s="7"/>
      <c r="EK802" s="7"/>
      <c r="EL802" s="7"/>
      <c r="EM802" s="7"/>
      <c r="EN802" s="7"/>
      <c r="EO802" s="7"/>
      <c r="EP802" s="7"/>
      <c r="EQ802" s="7"/>
      <c r="ER802" s="7"/>
      <c r="ES802" s="7"/>
      <c r="ET802" s="7"/>
      <c r="EU802" s="7"/>
      <c r="EV802" s="7"/>
      <c r="EW802" s="7"/>
      <c r="EX802" s="7"/>
      <c r="EY802" s="7"/>
      <c r="EZ802" s="7"/>
      <c r="FA802" s="7"/>
      <c r="FB802" s="7"/>
      <c r="FC802" s="7"/>
      <c r="FD802" s="7"/>
      <c r="FE802" s="7"/>
      <c r="FF802" s="7"/>
      <c r="FG802" s="7"/>
      <c r="FH802" s="7"/>
      <c r="FI802" s="7"/>
      <c r="FJ802" s="7"/>
      <c r="FK802" s="7"/>
      <c r="FL802" s="34"/>
      <c r="FM802" s="33"/>
      <c r="FN802" s="34"/>
      <c r="FO802" s="33"/>
      <c r="FP802" s="33"/>
      <c r="FQ802" s="33"/>
      <c r="FR802" s="33"/>
      <c r="FS802" s="33"/>
      <c r="FT802" s="33"/>
      <c r="FU802" s="33"/>
      <c r="FV802" s="33"/>
      <c r="FW802" s="33"/>
      <c r="FX802" s="33"/>
      <c r="FY802" s="33"/>
      <c r="FZ802" s="33"/>
      <c r="GA802" s="33"/>
      <c r="GB802" s="33"/>
      <c r="GC802" s="33"/>
      <c r="GD802" s="33"/>
      <c r="GE802" s="33"/>
      <c r="GF802" s="33"/>
      <c r="GG802" s="7"/>
      <c r="GH802" s="7"/>
      <c r="GI802" s="7"/>
      <c r="GJ802" s="7"/>
      <c r="GK802" s="7"/>
      <c r="GL802" s="7"/>
      <c r="GM802" s="7"/>
      <c r="GN802" s="7"/>
      <c r="GO802" s="7"/>
      <c r="GP802" s="7"/>
      <c r="GQ802" s="7"/>
      <c r="GR802" s="7"/>
      <c r="GS802" s="7"/>
      <c r="GT802" s="7"/>
      <c r="GU802" s="7"/>
      <c r="GV802" s="7"/>
      <c r="GW802" s="7"/>
      <c r="GX802" s="7"/>
      <c r="GY802" s="7"/>
    </row>
    <row r="803" spans="1:207" ht="13.8">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7"/>
      <c r="DS803" s="7"/>
      <c r="DT803" s="7"/>
      <c r="DU803" s="7"/>
      <c r="DV803" s="7"/>
      <c r="DW803" s="7"/>
      <c r="DX803" s="7"/>
      <c r="DY803" s="7"/>
      <c r="DZ803" s="7"/>
      <c r="EA803" s="7"/>
      <c r="EB803" s="7"/>
      <c r="EC803" s="7"/>
      <c r="ED803" s="7"/>
      <c r="EE803" s="7"/>
      <c r="EF803" s="7"/>
      <c r="EG803" s="7"/>
      <c r="EH803" s="7"/>
      <c r="EI803" s="7"/>
      <c r="EJ803" s="7"/>
      <c r="EK803" s="7"/>
      <c r="EL803" s="7"/>
      <c r="EM803" s="7"/>
      <c r="EN803" s="7"/>
      <c r="EO803" s="7"/>
      <c r="EP803" s="7"/>
      <c r="EQ803" s="7"/>
      <c r="ER803" s="7"/>
      <c r="ES803" s="7"/>
      <c r="ET803" s="7"/>
      <c r="EU803" s="7"/>
      <c r="EV803" s="7"/>
      <c r="EW803" s="7"/>
      <c r="EX803" s="7"/>
      <c r="EY803" s="7"/>
      <c r="EZ803" s="7"/>
      <c r="FA803" s="7"/>
      <c r="FB803" s="7"/>
      <c r="FC803" s="7"/>
      <c r="FD803" s="7"/>
      <c r="FE803" s="7"/>
      <c r="FF803" s="7"/>
      <c r="FG803" s="7"/>
      <c r="FH803" s="7"/>
      <c r="FI803" s="7"/>
      <c r="FJ803" s="7"/>
      <c r="FK803" s="7"/>
      <c r="FL803" s="34"/>
      <c r="FM803" s="33"/>
      <c r="FN803" s="34"/>
      <c r="FO803" s="33"/>
      <c r="FP803" s="33"/>
      <c r="FQ803" s="33"/>
      <c r="FR803" s="33"/>
      <c r="FS803" s="33"/>
      <c r="FT803" s="33"/>
      <c r="FU803" s="33"/>
      <c r="FV803" s="33"/>
      <c r="FW803" s="33"/>
      <c r="FX803" s="33"/>
      <c r="FY803" s="33"/>
      <c r="FZ803" s="33"/>
      <c r="GA803" s="33"/>
      <c r="GB803" s="33"/>
      <c r="GC803" s="33"/>
      <c r="GD803" s="33"/>
      <c r="GE803" s="33"/>
      <c r="GF803" s="33"/>
      <c r="GG803" s="7"/>
      <c r="GH803" s="7"/>
      <c r="GI803" s="7"/>
      <c r="GJ803" s="7"/>
      <c r="GK803" s="7"/>
      <c r="GL803" s="7"/>
      <c r="GM803" s="7"/>
      <c r="GN803" s="7"/>
      <c r="GO803" s="7"/>
      <c r="GP803" s="7"/>
      <c r="GQ803" s="7"/>
      <c r="GR803" s="7"/>
      <c r="GS803" s="7"/>
      <c r="GT803" s="7"/>
      <c r="GU803" s="7"/>
      <c r="GV803" s="7"/>
      <c r="GW803" s="7"/>
      <c r="GX803" s="7"/>
      <c r="GY803" s="7"/>
    </row>
    <row r="804" spans="1:207" ht="13.8">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7"/>
      <c r="CW804" s="7"/>
      <c r="CX804" s="7"/>
      <c r="CY804" s="7"/>
      <c r="CZ804" s="7"/>
      <c r="DA804" s="7"/>
      <c r="DB804" s="7"/>
      <c r="DC804" s="7"/>
      <c r="DD804" s="7"/>
      <c r="DE804" s="7"/>
      <c r="DF804" s="7"/>
      <c r="DG804" s="7"/>
      <c r="DH804" s="7"/>
      <c r="DI804" s="7"/>
      <c r="DJ804" s="7"/>
      <c r="DK804" s="7"/>
      <c r="DL804" s="7"/>
      <c r="DM804" s="7"/>
      <c r="DN804" s="7"/>
      <c r="DO804" s="7"/>
      <c r="DP804" s="7"/>
      <c r="DQ804" s="7"/>
      <c r="DR804" s="7"/>
      <c r="DS804" s="7"/>
      <c r="DT804" s="7"/>
      <c r="DU804" s="7"/>
      <c r="DV804" s="7"/>
      <c r="DW804" s="7"/>
      <c r="DX804" s="7"/>
      <c r="DY804" s="7"/>
      <c r="DZ804" s="7"/>
      <c r="EA804" s="7"/>
      <c r="EB804" s="7"/>
      <c r="EC804" s="7"/>
      <c r="ED804" s="7"/>
      <c r="EE804" s="7"/>
      <c r="EF804" s="7"/>
      <c r="EG804" s="7"/>
      <c r="EH804" s="7"/>
      <c r="EI804" s="7"/>
      <c r="EJ804" s="7"/>
      <c r="EK804" s="7"/>
      <c r="EL804" s="7"/>
      <c r="EM804" s="7"/>
      <c r="EN804" s="7"/>
      <c r="EO804" s="7"/>
      <c r="EP804" s="7"/>
      <c r="EQ804" s="7"/>
      <c r="ER804" s="7"/>
      <c r="ES804" s="7"/>
      <c r="ET804" s="7"/>
      <c r="EU804" s="7"/>
      <c r="EV804" s="7"/>
      <c r="EW804" s="7"/>
      <c r="EX804" s="7"/>
      <c r="EY804" s="7"/>
      <c r="EZ804" s="7"/>
      <c r="FA804" s="7"/>
      <c r="FB804" s="7"/>
      <c r="FC804" s="7"/>
      <c r="FD804" s="7"/>
      <c r="FE804" s="7"/>
      <c r="FF804" s="7"/>
      <c r="FG804" s="7"/>
      <c r="FH804" s="7"/>
      <c r="FI804" s="7"/>
      <c r="FJ804" s="7"/>
      <c r="FK804" s="7"/>
      <c r="FL804" s="34"/>
      <c r="FM804" s="33"/>
      <c r="FN804" s="34"/>
      <c r="FO804" s="33"/>
      <c r="FP804" s="33"/>
      <c r="FQ804" s="33"/>
      <c r="FR804" s="33"/>
      <c r="FS804" s="33"/>
      <c r="FT804" s="33"/>
      <c r="FU804" s="33"/>
      <c r="FV804" s="33"/>
      <c r="FW804" s="33"/>
      <c r="FX804" s="33"/>
      <c r="FY804" s="33"/>
      <c r="FZ804" s="33"/>
      <c r="GA804" s="33"/>
      <c r="GB804" s="33"/>
      <c r="GC804" s="33"/>
      <c r="GD804" s="33"/>
      <c r="GE804" s="33"/>
      <c r="GF804" s="33"/>
      <c r="GG804" s="7"/>
      <c r="GH804" s="7"/>
      <c r="GI804" s="7"/>
      <c r="GJ804" s="7"/>
      <c r="GK804" s="7"/>
      <c r="GL804" s="7"/>
      <c r="GM804" s="7"/>
      <c r="GN804" s="7"/>
      <c r="GO804" s="7"/>
      <c r="GP804" s="7"/>
      <c r="GQ804" s="7"/>
      <c r="GR804" s="7"/>
      <c r="GS804" s="7"/>
      <c r="GT804" s="7"/>
      <c r="GU804" s="7"/>
      <c r="GV804" s="7"/>
      <c r="GW804" s="7"/>
      <c r="GX804" s="7"/>
      <c r="GY804" s="7"/>
    </row>
    <row r="805" spans="1:207" ht="13.8">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7"/>
      <c r="DQ805" s="7"/>
      <c r="DR805" s="7"/>
      <c r="DS805" s="7"/>
      <c r="DT805" s="7"/>
      <c r="DU805" s="7"/>
      <c r="DV805" s="7"/>
      <c r="DW805" s="7"/>
      <c r="DX805" s="7"/>
      <c r="DY805" s="7"/>
      <c r="DZ805" s="7"/>
      <c r="EA805" s="7"/>
      <c r="EB805" s="7"/>
      <c r="EC805" s="7"/>
      <c r="ED805" s="7"/>
      <c r="EE805" s="7"/>
      <c r="EF805" s="7"/>
      <c r="EG805" s="7"/>
      <c r="EH805" s="7"/>
      <c r="EI805" s="7"/>
      <c r="EJ805" s="7"/>
      <c r="EK805" s="7"/>
      <c r="EL805" s="7"/>
      <c r="EM805" s="7"/>
      <c r="EN805" s="7"/>
      <c r="EO805" s="7"/>
      <c r="EP805" s="7"/>
      <c r="EQ805" s="7"/>
      <c r="ER805" s="7"/>
      <c r="ES805" s="7"/>
      <c r="ET805" s="7"/>
      <c r="EU805" s="7"/>
      <c r="EV805" s="7"/>
      <c r="EW805" s="7"/>
      <c r="EX805" s="7"/>
      <c r="EY805" s="7"/>
      <c r="EZ805" s="7"/>
      <c r="FA805" s="7"/>
      <c r="FB805" s="7"/>
      <c r="FC805" s="7"/>
      <c r="FD805" s="7"/>
      <c r="FE805" s="7"/>
      <c r="FF805" s="7"/>
      <c r="FG805" s="7"/>
      <c r="FH805" s="7"/>
      <c r="FI805" s="7"/>
      <c r="FJ805" s="7"/>
      <c r="FK805" s="7"/>
      <c r="FL805" s="34"/>
      <c r="FM805" s="33"/>
      <c r="FN805" s="34"/>
      <c r="FO805" s="33"/>
      <c r="FP805" s="33"/>
      <c r="FQ805" s="33"/>
      <c r="FR805" s="33"/>
      <c r="FS805" s="33"/>
      <c r="FT805" s="33"/>
      <c r="FU805" s="33"/>
      <c r="FV805" s="33"/>
      <c r="FW805" s="33"/>
      <c r="FX805" s="33"/>
      <c r="FY805" s="33"/>
      <c r="FZ805" s="33"/>
      <c r="GA805" s="33"/>
      <c r="GB805" s="33"/>
      <c r="GC805" s="33"/>
      <c r="GD805" s="33"/>
      <c r="GE805" s="33"/>
      <c r="GF805" s="33"/>
      <c r="GG805" s="7"/>
      <c r="GH805" s="7"/>
      <c r="GI805" s="7"/>
      <c r="GJ805" s="7"/>
      <c r="GK805" s="7"/>
      <c r="GL805" s="7"/>
      <c r="GM805" s="7"/>
      <c r="GN805" s="7"/>
      <c r="GO805" s="7"/>
      <c r="GP805" s="7"/>
      <c r="GQ805" s="7"/>
      <c r="GR805" s="7"/>
      <c r="GS805" s="7"/>
      <c r="GT805" s="7"/>
      <c r="GU805" s="7"/>
      <c r="GV805" s="7"/>
      <c r="GW805" s="7"/>
      <c r="GX805" s="7"/>
      <c r="GY805" s="7"/>
    </row>
    <row r="806" spans="1:207" ht="13.8">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7"/>
      <c r="DQ806" s="7"/>
      <c r="DR806" s="7"/>
      <c r="DS806" s="7"/>
      <c r="DT806" s="7"/>
      <c r="DU806" s="7"/>
      <c r="DV806" s="7"/>
      <c r="DW806" s="7"/>
      <c r="DX806" s="7"/>
      <c r="DY806" s="7"/>
      <c r="DZ806" s="7"/>
      <c r="EA806" s="7"/>
      <c r="EB806" s="7"/>
      <c r="EC806" s="7"/>
      <c r="ED806" s="7"/>
      <c r="EE806" s="7"/>
      <c r="EF806" s="7"/>
      <c r="EG806" s="7"/>
      <c r="EH806" s="7"/>
      <c r="EI806" s="7"/>
      <c r="EJ806" s="7"/>
      <c r="EK806" s="7"/>
      <c r="EL806" s="7"/>
      <c r="EM806" s="7"/>
      <c r="EN806" s="7"/>
      <c r="EO806" s="7"/>
      <c r="EP806" s="7"/>
      <c r="EQ806" s="7"/>
      <c r="ER806" s="7"/>
      <c r="ES806" s="7"/>
      <c r="ET806" s="7"/>
      <c r="EU806" s="7"/>
      <c r="EV806" s="7"/>
      <c r="EW806" s="7"/>
      <c r="EX806" s="7"/>
      <c r="EY806" s="7"/>
      <c r="EZ806" s="7"/>
      <c r="FA806" s="7"/>
      <c r="FB806" s="7"/>
      <c r="FC806" s="7"/>
      <c r="FD806" s="7"/>
      <c r="FE806" s="7"/>
      <c r="FF806" s="7"/>
      <c r="FG806" s="7"/>
      <c r="FH806" s="7"/>
      <c r="FI806" s="7"/>
      <c r="FJ806" s="7"/>
      <c r="FK806" s="7"/>
      <c r="FL806" s="34"/>
      <c r="FM806" s="33"/>
      <c r="FN806" s="34"/>
      <c r="FO806" s="33"/>
      <c r="FP806" s="33"/>
      <c r="FQ806" s="33"/>
      <c r="FR806" s="33"/>
      <c r="FS806" s="33"/>
      <c r="FT806" s="33"/>
      <c r="FU806" s="33"/>
      <c r="FV806" s="33"/>
      <c r="FW806" s="33"/>
      <c r="FX806" s="33"/>
      <c r="FY806" s="33"/>
      <c r="FZ806" s="33"/>
      <c r="GA806" s="33"/>
      <c r="GB806" s="33"/>
      <c r="GC806" s="33"/>
      <c r="GD806" s="33"/>
      <c r="GE806" s="33"/>
      <c r="GF806" s="33"/>
      <c r="GG806" s="7"/>
      <c r="GH806" s="7"/>
      <c r="GI806" s="7"/>
      <c r="GJ806" s="7"/>
      <c r="GK806" s="7"/>
      <c r="GL806" s="7"/>
      <c r="GM806" s="7"/>
      <c r="GN806" s="7"/>
      <c r="GO806" s="7"/>
      <c r="GP806" s="7"/>
      <c r="GQ806" s="7"/>
      <c r="GR806" s="7"/>
      <c r="GS806" s="7"/>
      <c r="GT806" s="7"/>
      <c r="GU806" s="7"/>
      <c r="GV806" s="7"/>
      <c r="GW806" s="7"/>
      <c r="GX806" s="7"/>
      <c r="GY806" s="7"/>
    </row>
    <row r="807" spans="1:207" ht="13.8">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7"/>
      <c r="CW807" s="7"/>
      <c r="CX807" s="7"/>
      <c r="CY807" s="7"/>
      <c r="CZ807" s="7"/>
      <c r="DA807" s="7"/>
      <c r="DB807" s="7"/>
      <c r="DC807" s="7"/>
      <c r="DD807" s="7"/>
      <c r="DE807" s="7"/>
      <c r="DF807" s="7"/>
      <c r="DG807" s="7"/>
      <c r="DH807" s="7"/>
      <c r="DI807" s="7"/>
      <c r="DJ807" s="7"/>
      <c r="DK807" s="7"/>
      <c r="DL807" s="7"/>
      <c r="DM807" s="7"/>
      <c r="DN807" s="7"/>
      <c r="DO807" s="7"/>
      <c r="DP807" s="7"/>
      <c r="DQ807" s="7"/>
      <c r="DR807" s="7"/>
      <c r="DS807" s="7"/>
      <c r="DT807" s="7"/>
      <c r="DU807" s="7"/>
      <c r="DV807" s="7"/>
      <c r="DW807" s="7"/>
      <c r="DX807" s="7"/>
      <c r="DY807" s="7"/>
      <c r="DZ807" s="7"/>
      <c r="EA807" s="7"/>
      <c r="EB807" s="7"/>
      <c r="EC807" s="7"/>
      <c r="ED807" s="7"/>
      <c r="EE807" s="7"/>
      <c r="EF807" s="7"/>
      <c r="EG807" s="7"/>
      <c r="EH807" s="7"/>
      <c r="EI807" s="7"/>
      <c r="EJ807" s="7"/>
      <c r="EK807" s="7"/>
      <c r="EL807" s="7"/>
      <c r="EM807" s="7"/>
      <c r="EN807" s="7"/>
      <c r="EO807" s="7"/>
      <c r="EP807" s="7"/>
      <c r="EQ807" s="7"/>
      <c r="ER807" s="7"/>
      <c r="ES807" s="7"/>
      <c r="ET807" s="7"/>
      <c r="EU807" s="7"/>
      <c r="EV807" s="7"/>
      <c r="EW807" s="7"/>
      <c r="EX807" s="7"/>
      <c r="EY807" s="7"/>
      <c r="EZ807" s="7"/>
      <c r="FA807" s="7"/>
      <c r="FB807" s="7"/>
      <c r="FC807" s="7"/>
      <c r="FD807" s="7"/>
      <c r="FE807" s="7"/>
      <c r="FF807" s="7"/>
      <c r="FG807" s="7"/>
      <c r="FH807" s="7"/>
      <c r="FI807" s="7"/>
      <c r="FJ807" s="7"/>
      <c r="FK807" s="7"/>
      <c r="FL807" s="34"/>
      <c r="FM807" s="33"/>
      <c r="FN807" s="34"/>
      <c r="FO807" s="33"/>
      <c r="FP807" s="33"/>
      <c r="FQ807" s="33"/>
      <c r="FR807" s="33"/>
      <c r="FS807" s="33"/>
      <c r="FT807" s="33"/>
      <c r="FU807" s="33"/>
      <c r="FV807" s="33"/>
      <c r="FW807" s="33"/>
      <c r="FX807" s="33"/>
      <c r="FY807" s="33"/>
      <c r="FZ807" s="33"/>
      <c r="GA807" s="33"/>
      <c r="GB807" s="33"/>
      <c r="GC807" s="33"/>
      <c r="GD807" s="33"/>
      <c r="GE807" s="33"/>
      <c r="GF807" s="33"/>
      <c r="GG807" s="7"/>
      <c r="GH807" s="7"/>
      <c r="GI807" s="7"/>
      <c r="GJ807" s="7"/>
      <c r="GK807" s="7"/>
      <c r="GL807" s="7"/>
      <c r="GM807" s="7"/>
      <c r="GN807" s="7"/>
      <c r="GO807" s="7"/>
      <c r="GP807" s="7"/>
      <c r="GQ807" s="7"/>
      <c r="GR807" s="7"/>
      <c r="GS807" s="7"/>
      <c r="GT807" s="7"/>
      <c r="GU807" s="7"/>
      <c r="GV807" s="7"/>
      <c r="GW807" s="7"/>
      <c r="GX807" s="7"/>
      <c r="GY807" s="7"/>
    </row>
    <row r="808" spans="1:207" ht="13.8">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7"/>
      <c r="CW808" s="7"/>
      <c r="CX808" s="7"/>
      <c r="CY808" s="7"/>
      <c r="CZ808" s="7"/>
      <c r="DA808" s="7"/>
      <c r="DB808" s="7"/>
      <c r="DC808" s="7"/>
      <c r="DD808" s="7"/>
      <c r="DE808" s="7"/>
      <c r="DF808" s="7"/>
      <c r="DG808" s="7"/>
      <c r="DH808" s="7"/>
      <c r="DI808" s="7"/>
      <c r="DJ808" s="7"/>
      <c r="DK808" s="7"/>
      <c r="DL808" s="7"/>
      <c r="DM808" s="7"/>
      <c r="DN808" s="7"/>
      <c r="DO808" s="7"/>
      <c r="DP808" s="7"/>
      <c r="DQ808" s="7"/>
      <c r="DR808" s="7"/>
      <c r="DS808" s="7"/>
      <c r="DT808" s="7"/>
      <c r="DU808" s="7"/>
      <c r="DV808" s="7"/>
      <c r="DW808" s="7"/>
      <c r="DX808" s="7"/>
      <c r="DY808" s="7"/>
      <c r="DZ808" s="7"/>
      <c r="EA808" s="7"/>
      <c r="EB808" s="7"/>
      <c r="EC808" s="7"/>
      <c r="ED808" s="7"/>
      <c r="EE808" s="7"/>
      <c r="EF808" s="7"/>
      <c r="EG808" s="7"/>
      <c r="EH808" s="7"/>
      <c r="EI808" s="7"/>
      <c r="EJ808" s="7"/>
      <c r="EK808" s="7"/>
      <c r="EL808" s="7"/>
      <c r="EM808" s="7"/>
      <c r="EN808" s="7"/>
      <c r="EO808" s="7"/>
      <c r="EP808" s="7"/>
      <c r="EQ808" s="7"/>
      <c r="ER808" s="7"/>
      <c r="ES808" s="7"/>
      <c r="ET808" s="7"/>
      <c r="EU808" s="7"/>
      <c r="EV808" s="7"/>
      <c r="EW808" s="7"/>
      <c r="EX808" s="7"/>
      <c r="EY808" s="7"/>
      <c r="EZ808" s="7"/>
      <c r="FA808" s="7"/>
      <c r="FB808" s="7"/>
      <c r="FC808" s="7"/>
      <c r="FD808" s="7"/>
      <c r="FE808" s="7"/>
      <c r="FF808" s="7"/>
      <c r="FG808" s="7"/>
      <c r="FH808" s="7"/>
      <c r="FI808" s="7"/>
      <c r="FJ808" s="7"/>
      <c r="FK808" s="7"/>
      <c r="FL808" s="34"/>
      <c r="FM808" s="33"/>
      <c r="FN808" s="34"/>
      <c r="FO808" s="33"/>
      <c r="FP808" s="33"/>
      <c r="FQ808" s="33"/>
      <c r="FR808" s="33"/>
      <c r="FS808" s="33"/>
      <c r="FT808" s="33"/>
      <c r="FU808" s="33"/>
      <c r="FV808" s="33"/>
      <c r="FW808" s="33"/>
      <c r="FX808" s="33"/>
      <c r="FY808" s="33"/>
      <c r="FZ808" s="33"/>
      <c r="GA808" s="33"/>
      <c r="GB808" s="33"/>
      <c r="GC808" s="33"/>
      <c r="GD808" s="33"/>
      <c r="GE808" s="33"/>
      <c r="GF808" s="33"/>
      <c r="GG808" s="7"/>
      <c r="GH808" s="7"/>
      <c r="GI808" s="7"/>
      <c r="GJ808" s="7"/>
      <c r="GK808" s="7"/>
      <c r="GL808" s="7"/>
      <c r="GM808" s="7"/>
      <c r="GN808" s="7"/>
      <c r="GO808" s="7"/>
      <c r="GP808" s="7"/>
      <c r="GQ808" s="7"/>
      <c r="GR808" s="7"/>
      <c r="GS808" s="7"/>
      <c r="GT808" s="7"/>
      <c r="GU808" s="7"/>
      <c r="GV808" s="7"/>
      <c r="GW808" s="7"/>
      <c r="GX808" s="7"/>
      <c r="GY808" s="7"/>
    </row>
    <row r="809" spans="1:207" ht="13.8">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7"/>
      <c r="CW809" s="7"/>
      <c r="CX809" s="7"/>
      <c r="CY809" s="7"/>
      <c r="CZ809" s="7"/>
      <c r="DA809" s="7"/>
      <c r="DB809" s="7"/>
      <c r="DC809" s="7"/>
      <c r="DD809" s="7"/>
      <c r="DE809" s="7"/>
      <c r="DF809" s="7"/>
      <c r="DG809" s="7"/>
      <c r="DH809" s="7"/>
      <c r="DI809" s="7"/>
      <c r="DJ809" s="7"/>
      <c r="DK809" s="7"/>
      <c r="DL809" s="7"/>
      <c r="DM809" s="7"/>
      <c r="DN809" s="7"/>
      <c r="DO809" s="7"/>
      <c r="DP809" s="7"/>
      <c r="DQ809" s="7"/>
      <c r="DR809" s="7"/>
      <c r="DS809" s="7"/>
      <c r="DT809" s="7"/>
      <c r="DU809" s="7"/>
      <c r="DV809" s="7"/>
      <c r="DW809" s="7"/>
      <c r="DX809" s="7"/>
      <c r="DY809" s="7"/>
      <c r="DZ809" s="7"/>
      <c r="EA809" s="7"/>
      <c r="EB809" s="7"/>
      <c r="EC809" s="7"/>
      <c r="ED809" s="7"/>
      <c r="EE809" s="7"/>
      <c r="EF809" s="7"/>
      <c r="EG809" s="7"/>
      <c r="EH809" s="7"/>
      <c r="EI809" s="7"/>
      <c r="EJ809" s="7"/>
      <c r="EK809" s="7"/>
      <c r="EL809" s="7"/>
      <c r="EM809" s="7"/>
      <c r="EN809" s="7"/>
      <c r="EO809" s="7"/>
      <c r="EP809" s="7"/>
      <c r="EQ809" s="7"/>
      <c r="ER809" s="7"/>
      <c r="ES809" s="7"/>
      <c r="ET809" s="7"/>
      <c r="EU809" s="7"/>
      <c r="EV809" s="7"/>
      <c r="EW809" s="7"/>
      <c r="EX809" s="7"/>
      <c r="EY809" s="7"/>
      <c r="EZ809" s="7"/>
      <c r="FA809" s="7"/>
      <c r="FB809" s="7"/>
      <c r="FC809" s="7"/>
      <c r="FD809" s="7"/>
      <c r="FE809" s="7"/>
      <c r="FF809" s="7"/>
      <c r="FG809" s="7"/>
      <c r="FH809" s="7"/>
      <c r="FI809" s="7"/>
      <c r="FJ809" s="7"/>
      <c r="FK809" s="7"/>
      <c r="FL809" s="34"/>
      <c r="FM809" s="33"/>
      <c r="FN809" s="34"/>
      <c r="FO809" s="33"/>
      <c r="FP809" s="33"/>
      <c r="FQ809" s="33"/>
      <c r="FR809" s="33"/>
      <c r="FS809" s="33"/>
      <c r="FT809" s="33"/>
      <c r="FU809" s="33"/>
      <c r="FV809" s="33"/>
      <c r="FW809" s="33"/>
      <c r="FX809" s="33"/>
      <c r="FY809" s="33"/>
      <c r="FZ809" s="33"/>
      <c r="GA809" s="33"/>
      <c r="GB809" s="33"/>
      <c r="GC809" s="33"/>
      <c r="GD809" s="33"/>
      <c r="GE809" s="33"/>
      <c r="GF809" s="33"/>
      <c r="GG809" s="7"/>
      <c r="GH809" s="7"/>
      <c r="GI809" s="7"/>
      <c r="GJ809" s="7"/>
      <c r="GK809" s="7"/>
      <c r="GL809" s="7"/>
      <c r="GM809" s="7"/>
      <c r="GN809" s="7"/>
      <c r="GO809" s="7"/>
      <c r="GP809" s="7"/>
      <c r="GQ809" s="7"/>
      <c r="GR809" s="7"/>
      <c r="GS809" s="7"/>
      <c r="GT809" s="7"/>
      <c r="GU809" s="7"/>
      <c r="GV809" s="7"/>
      <c r="GW809" s="7"/>
      <c r="GX809" s="7"/>
      <c r="GY809" s="7"/>
    </row>
    <row r="810" spans="1:207" ht="13.8">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7"/>
      <c r="CW810" s="7"/>
      <c r="CX810" s="7"/>
      <c r="CY810" s="7"/>
      <c r="CZ810" s="7"/>
      <c r="DA810" s="7"/>
      <c r="DB810" s="7"/>
      <c r="DC810" s="7"/>
      <c r="DD810" s="7"/>
      <c r="DE810" s="7"/>
      <c r="DF810" s="7"/>
      <c r="DG810" s="7"/>
      <c r="DH810" s="7"/>
      <c r="DI810" s="7"/>
      <c r="DJ810" s="7"/>
      <c r="DK810" s="7"/>
      <c r="DL810" s="7"/>
      <c r="DM810" s="7"/>
      <c r="DN810" s="7"/>
      <c r="DO810" s="7"/>
      <c r="DP810" s="7"/>
      <c r="DQ810" s="7"/>
      <c r="DR810" s="7"/>
      <c r="DS810" s="7"/>
      <c r="DT810" s="7"/>
      <c r="DU810" s="7"/>
      <c r="DV810" s="7"/>
      <c r="DW810" s="7"/>
      <c r="DX810" s="7"/>
      <c r="DY810" s="7"/>
      <c r="DZ810" s="7"/>
      <c r="EA810" s="7"/>
      <c r="EB810" s="7"/>
      <c r="EC810" s="7"/>
      <c r="ED810" s="7"/>
      <c r="EE810" s="7"/>
      <c r="EF810" s="7"/>
      <c r="EG810" s="7"/>
      <c r="EH810" s="7"/>
      <c r="EI810" s="7"/>
      <c r="EJ810" s="7"/>
      <c r="EK810" s="7"/>
      <c r="EL810" s="7"/>
      <c r="EM810" s="7"/>
      <c r="EN810" s="7"/>
      <c r="EO810" s="7"/>
      <c r="EP810" s="7"/>
      <c r="EQ810" s="7"/>
      <c r="ER810" s="7"/>
      <c r="ES810" s="7"/>
      <c r="ET810" s="7"/>
      <c r="EU810" s="7"/>
      <c r="EV810" s="7"/>
      <c r="EW810" s="7"/>
      <c r="EX810" s="7"/>
      <c r="EY810" s="7"/>
      <c r="EZ810" s="7"/>
      <c r="FA810" s="7"/>
      <c r="FB810" s="7"/>
      <c r="FC810" s="7"/>
      <c r="FD810" s="7"/>
      <c r="FE810" s="7"/>
      <c r="FF810" s="7"/>
      <c r="FG810" s="7"/>
      <c r="FH810" s="7"/>
      <c r="FI810" s="7"/>
      <c r="FJ810" s="7"/>
      <c r="FK810" s="7"/>
      <c r="FL810" s="34"/>
      <c r="FM810" s="33"/>
      <c r="FN810" s="34"/>
      <c r="FO810" s="33"/>
      <c r="FP810" s="33"/>
      <c r="FQ810" s="33"/>
      <c r="FR810" s="33"/>
      <c r="FS810" s="33"/>
      <c r="FT810" s="33"/>
      <c r="FU810" s="33"/>
      <c r="FV810" s="33"/>
      <c r="FW810" s="33"/>
      <c r="FX810" s="33"/>
      <c r="FY810" s="33"/>
      <c r="FZ810" s="33"/>
      <c r="GA810" s="33"/>
      <c r="GB810" s="33"/>
      <c r="GC810" s="33"/>
      <c r="GD810" s="33"/>
      <c r="GE810" s="33"/>
      <c r="GF810" s="33"/>
      <c r="GG810" s="7"/>
      <c r="GH810" s="7"/>
      <c r="GI810" s="7"/>
      <c r="GJ810" s="7"/>
      <c r="GK810" s="7"/>
      <c r="GL810" s="7"/>
      <c r="GM810" s="7"/>
      <c r="GN810" s="7"/>
      <c r="GO810" s="7"/>
      <c r="GP810" s="7"/>
      <c r="GQ810" s="7"/>
      <c r="GR810" s="7"/>
      <c r="GS810" s="7"/>
      <c r="GT810" s="7"/>
      <c r="GU810" s="7"/>
      <c r="GV810" s="7"/>
      <c r="GW810" s="7"/>
      <c r="GX810" s="7"/>
      <c r="GY810" s="7"/>
    </row>
    <row r="811" spans="1:207" ht="13.8">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7"/>
      <c r="EE811" s="7"/>
      <c r="EF811" s="7"/>
      <c r="EG811" s="7"/>
      <c r="EH811" s="7"/>
      <c r="EI811" s="7"/>
      <c r="EJ811" s="7"/>
      <c r="EK811" s="7"/>
      <c r="EL811" s="7"/>
      <c r="EM811" s="7"/>
      <c r="EN811" s="7"/>
      <c r="EO811" s="7"/>
      <c r="EP811" s="7"/>
      <c r="EQ811" s="7"/>
      <c r="ER811" s="7"/>
      <c r="ES811" s="7"/>
      <c r="ET811" s="7"/>
      <c r="EU811" s="7"/>
      <c r="EV811" s="7"/>
      <c r="EW811" s="7"/>
      <c r="EX811" s="7"/>
      <c r="EY811" s="7"/>
      <c r="EZ811" s="7"/>
      <c r="FA811" s="7"/>
      <c r="FB811" s="7"/>
      <c r="FC811" s="7"/>
      <c r="FD811" s="7"/>
      <c r="FE811" s="7"/>
      <c r="FF811" s="7"/>
      <c r="FG811" s="7"/>
      <c r="FH811" s="7"/>
      <c r="FI811" s="7"/>
      <c r="FJ811" s="7"/>
      <c r="FK811" s="7"/>
      <c r="FL811" s="34"/>
      <c r="FM811" s="33"/>
      <c r="FN811" s="34"/>
      <c r="FO811" s="33"/>
      <c r="FP811" s="33"/>
      <c r="FQ811" s="33"/>
      <c r="FR811" s="33"/>
      <c r="FS811" s="33"/>
      <c r="FT811" s="33"/>
      <c r="FU811" s="33"/>
      <c r="FV811" s="33"/>
      <c r="FW811" s="33"/>
      <c r="FX811" s="33"/>
      <c r="FY811" s="33"/>
      <c r="FZ811" s="33"/>
      <c r="GA811" s="33"/>
      <c r="GB811" s="33"/>
      <c r="GC811" s="33"/>
      <c r="GD811" s="33"/>
      <c r="GE811" s="33"/>
      <c r="GF811" s="33"/>
      <c r="GG811" s="7"/>
      <c r="GH811" s="7"/>
      <c r="GI811" s="7"/>
      <c r="GJ811" s="7"/>
      <c r="GK811" s="7"/>
      <c r="GL811" s="7"/>
      <c r="GM811" s="7"/>
      <c r="GN811" s="7"/>
      <c r="GO811" s="7"/>
      <c r="GP811" s="7"/>
      <c r="GQ811" s="7"/>
      <c r="GR811" s="7"/>
      <c r="GS811" s="7"/>
      <c r="GT811" s="7"/>
      <c r="GU811" s="7"/>
      <c r="GV811" s="7"/>
      <c r="GW811" s="7"/>
      <c r="GX811" s="7"/>
      <c r="GY811" s="7"/>
    </row>
    <row r="812" spans="1:207" ht="13.8">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7"/>
      <c r="EE812" s="7"/>
      <c r="EF812" s="7"/>
      <c r="EG812" s="7"/>
      <c r="EH812" s="7"/>
      <c r="EI812" s="7"/>
      <c r="EJ812" s="7"/>
      <c r="EK812" s="7"/>
      <c r="EL812" s="7"/>
      <c r="EM812" s="7"/>
      <c r="EN812" s="7"/>
      <c r="EO812" s="7"/>
      <c r="EP812" s="7"/>
      <c r="EQ812" s="7"/>
      <c r="ER812" s="7"/>
      <c r="ES812" s="7"/>
      <c r="ET812" s="7"/>
      <c r="EU812" s="7"/>
      <c r="EV812" s="7"/>
      <c r="EW812" s="7"/>
      <c r="EX812" s="7"/>
      <c r="EY812" s="7"/>
      <c r="EZ812" s="7"/>
      <c r="FA812" s="7"/>
      <c r="FB812" s="7"/>
      <c r="FC812" s="7"/>
      <c r="FD812" s="7"/>
      <c r="FE812" s="7"/>
      <c r="FF812" s="7"/>
      <c r="FG812" s="7"/>
      <c r="FH812" s="7"/>
      <c r="FI812" s="7"/>
      <c r="FJ812" s="7"/>
      <c r="FK812" s="7"/>
      <c r="FL812" s="34"/>
      <c r="FM812" s="33"/>
      <c r="FN812" s="34"/>
      <c r="FO812" s="33"/>
      <c r="FP812" s="33"/>
      <c r="FQ812" s="33"/>
      <c r="FR812" s="33"/>
      <c r="FS812" s="33"/>
      <c r="FT812" s="33"/>
      <c r="FU812" s="33"/>
      <c r="FV812" s="33"/>
      <c r="FW812" s="33"/>
      <c r="FX812" s="33"/>
      <c r="FY812" s="33"/>
      <c r="FZ812" s="33"/>
      <c r="GA812" s="33"/>
      <c r="GB812" s="33"/>
      <c r="GC812" s="33"/>
      <c r="GD812" s="33"/>
      <c r="GE812" s="33"/>
      <c r="GF812" s="33"/>
      <c r="GG812" s="7"/>
      <c r="GH812" s="7"/>
      <c r="GI812" s="7"/>
      <c r="GJ812" s="7"/>
      <c r="GK812" s="7"/>
      <c r="GL812" s="7"/>
      <c r="GM812" s="7"/>
      <c r="GN812" s="7"/>
      <c r="GO812" s="7"/>
      <c r="GP812" s="7"/>
      <c r="GQ812" s="7"/>
      <c r="GR812" s="7"/>
      <c r="GS812" s="7"/>
      <c r="GT812" s="7"/>
      <c r="GU812" s="7"/>
      <c r="GV812" s="7"/>
      <c r="GW812" s="7"/>
      <c r="GX812" s="7"/>
      <c r="GY812" s="7"/>
    </row>
    <row r="813" spans="1:207" ht="13.8">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7"/>
      <c r="CW813" s="7"/>
      <c r="CX813" s="7"/>
      <c r="CY813" s="7"/>
      <c r="CZ813" s="7"/>
      <c r="DA813" s="7"/>
      <c r="DB813" s="7"/>
      <c r="DC813" s="7"/>
      <c r="DD813" s="7"/>
      <c r="DE813" s="7"/>
      <c r="DF813" s="7"/>
      <c r="DG813" s="7"/>
      <c r="DH813" s="7"/>
      <c r="DI813" s="7"/>
      <c r="DJ813" s="7"/>
      <c r="DK813" s="7"/>
      <c r="DL813" s="7"/>
      <c r="DM813" s="7"/>
      <c r="DN813" s="7"/>
      <c r="DO813" s="7"/>
      <c r="DP813" s="7"/>
      <c r="DQ813" s="7"/>
      <c r="DR813" s="7"/>
      <c r="DS813" s="7"/>
      <c r="DT813" s="7"/>
      <c r="DU813" s="7"/>
      <c r="DV813" s="7"/>
      <c r="DW813" s="7"/>
      <c r="DX813" s="7"/>
      <c r="DY813" s="7"/>
      <c r="DZ813" s="7"/>
      <c r="EA813" s="7"/>
      <c r="EB813" s="7"/>
      <c r="EC813" s="7"/>
      <c r="ED813" s="7"/>
      <c r="EE813" s="7"/>
      <c r="EF813" s="7"/>
      <c r="EG813" s="7"/>
      <c r="EH813" s="7"/>
      <c r="EI813" s="7"/>
      <c r="EJ813" s="7"/>
      <c r="EK813" s="7"/>
      <c r="EL813" s="7"/>
      <c r="EM813" s="7"/>
      <c r="EN813" s="7"/>
      <c r="EO813" s="7"/>
      <c r="EP813" s="7"/>
      <c r="EQ813" s="7"/>
      <c r="ER813" s="7"/>
      <c r="ES813" s="7"/>
      <c r="ET813" s="7"/>
      <c r="EU813" s="7"/>
      <c r="EV813" s="7"/>
      <c r="EW813" s="7"/>
      <c r="EX813" s="7"/>
      <c r="EY813" s="7"/>
      <c r="EZ813" s="7"/>
      <c r="FA813" s="7"/>
      <c r="FB813" s="7"/>
      <c r="FC813" s="7"/>
      <c r="FD813" s="7"/>
      <c r="FE813" s="7"/>
      <c r="FF813" s="7"/>
      <c r="FG813" s="7"/>
      <c r="FH813" s="7"/>
      <c r="FI813" s="7"/>
      <c r="FJ813" s="7"/>
      <c r="FK813" s="7"/>
      <c r="FL813" s="34"/>
      <c r="FM813" s="33"/>
      <c r="FN813" s="34"/>
      <c r="FO813" s="33"/>
      <c r="FP813" s="33"/>
      <c r="FQ813" s="33"/>
      <c r="FR813" s="33"/>
      <c r="FS813" s="33"/>
      <c r="FT813" s="33"/>
      <c r="FU813" s="33"/>
      <c r="FV813" s="33"/>
      <c r="FW813" s="33"/>
      <c r="FX813" s="33"/>
      <c r="FY813" s="33"/>
      <c r="FZ813" s="33"/>
      <c r="GA813" s="33"/>
      <c r="GB813" s="33"/>
      <c r="GC813" s="33"/>
      <c r="GD813" s="33"/>
      <c r="GE813" s="33"/>
      <c r="GF813" s="33"/>
      <c r="GG813" s="7"/>
      <c r="GH813" s="7"/>
      <c r="GI813" s="7"/>
      <c r="GJ813" s="7"/>
      <c r="GK813" s="7"/>
      <c r="GL813" s="7"/>
      <c r="GM813" s="7"/>
      <c r="GN813" s="7"/>
      <c r="GO813" s="7"/>
      <c r="GP813" s="7"/>
      <c r="GQ813" s="7"/>
      <c r="GR813" s="7"/>
      <c r="GS813" s="7"/>
      <c r="GT813" s="7"/>
      <c r="GU813" s="7"/>
      <c r="GV813" s="7"/>
      <c r="GW813" s="7"/>
      <c r="GX813" s="7"/>
      <c r="GY813" s="7"/>
    </row>
    <row r="814" spans="1:207" ht="13.8">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7"/>
      <c r="CW814" s="7"/>
      <c r="CX814" s="7"/>
      <c r="CY814" s="7"/>
      <c r="CZ814" s="7"/>
      <c r="DA814" s="7"/>
      <c r="DB814" s="7"/>
      <c r="DC814" s="7"/>
      <c r="DD814" s="7"/>
      <c r="DE814" s="7"/>
      <c r="DF814" s="7"/>
      <c r="DG814" s="7"/>
      <c r="DH814" s="7"/>
      <c r="DI814" s="7"/>
      <c r="DJ814" s="7"/>
      <c r="DK814" s="7"/>
      <c r="DL814" s="7"/>
      <c r="DM814" s="7"/>
      <c r="DN814" s="7"/>
      <c r="DO814" s="7"/>
      <c r="DP814" s="7"/>
      <c r="DQ814" s="7"/>
      <c r="DR814" s="7"/>
      <c r="DS814" s="7"/>
      <c r="DT814" s="7"/>
      <c r="DU814" s="7"/>
      <c r="DV814" s="7"/>
      <c r="DW814" s="7"/>
      <c r="DX814" s="7"/>
      <c r="DY814" s="7"/>
      <c r="DZ814" s="7"/>
      <c r="EA814" s="7"/>
      <c r="EB814" s="7"/>
      <c r="EC814" s="7"/>
      <c r="ED814" s="7"/>
      <c r="EE814" s="7"/>
      <c r="EF814" s="7"/>
      <c r="EG814" s="7"/>
      <c r="EH814" s="7"/>
      <c r="EI814" s="7"/>
      <c r="EJ814" s="7"/>
      <c r="EK814" s="7"/>
      <c r="EL814" s="7"/>
      <c r="EM814" s="7"/>
      <c r="EN814" s="7"/>
      <c r="EO814" s="7"/>
      <c r="EP814" s="7"/>
      <c r="EQ814" s="7"/>
      <c r="ER814" s="7"/>
      <c r="ES814" s="7"/>
      <c r="ET814" s="7"/>
      <c r="EU814" s="7"/>
      <c r="EV814" s="7"/>
      <c r="EW814" s="7"/>
      <c r="EX814" s="7"/>
      <c r="EY814" s="7"/>
      <c r="EZ814" s="7"/>
      <c r="FA814" s="7"/>
      <c r="FB814" s="7"/>
      <c r="FC814" s="7"/>
      <c r="FD814" s="7"/>
      <c r="FE814" s="7"/>
      <c r="FF814" s="7"/>
      <c r="FG814" s="7"/>
      <c r="FH814" s="7"/>
      <c r="FI814" s="7"/>
      <c r="FJ814" s="7"/>
      <c r="FK814" s="7"/>
      <c r="FL814" s="34"/>
      <c r="FM814" s="33"/>
      <c r="FN814" s="34"/>
      <c r="FO814" s="33"/>
      <c r="FP814" s="33"/>
      <c r="FQ814" s="33"/>
      <c r="FR814" s="33"/>
      <c r="FS814" s="33"/>
      <c r="FT814" s="33"/>
      <c r="FU814" s="33"/>
      <c r="FV814" s="33"/>
      <c r="FW814" s="33"/>
      <c r="FX814" s="33"/>
      <c r="FY814" s="33"/>
      <c r="FZ814" s="33"/>
      <c r="GA814" s="33"/>
      <c r="GB814" s="33"/>
      <c r="GC814" s="33"/>
      <c r="GD814" s="33"/>
      <c r="GE814" s="33"/>
      <c r="GF814" s="33"/>
      <c r="GG814" s="7"/>
      <c r="GH814" s="7"/>
      <c r="GI814" s="7"/>
      <c r="GJ814" s="7"/>
      <c r="GK814" s="7"/>
      <c r="GL814" s="7"/>
      <c r="GM814" s="7"/>
      <c r="GN814" s="7"/>
      <c r="GO814" s="7"/>
      <c r="GP814" s="7"/>
      <c r="GQ814" s="7"/>
      <c r="GR814" s="7"/>
      <c r="GS814" s="7"/>
      <c r="GT814" s="7"/>
      <c r="GU814" s="7"/>
      <c r="GV814" s="7"/>
      <c r="GW814" s="7"/>
      <c r="GX814" s="7"/>
      <c r="GY814" s="7"/>
    </row>
    <row r="815" spans="1:207" ht="13.8">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7"/>
      <c r="CW815" s="7"/>
      <c r="CX815" s="7"/>
      <c r="CY815" s="7"/>
      <c r="CZ815" s="7"/>
      <c r="DA815" s="7"/>
      <c r="DB815" s="7"/>
      <c r="DC815" s="7"/>
      <c r="DD815" s="7"/>
      <c r="DE815" s="7"/>
      <c r="DF815" s="7"/>
      <c r="DG815" s="7"/>
      <c r="DH815" s="7"/>
      <c r="DI815" s="7"/>
      <c r="DJ815" s="7"/>
      <c r="DK815" s="7"/>
      <c r="DL815" s="7"/>
      <c r="DM815" s="7"/>
      <c r="DN815" s="7"/>
      <c r="DO815" s="7"/>
      <c r="DP815" s="7"/>
      <c r="DQ815" s="7"/>
      <c r="DR815" s="7"/>
      <c r="DS815" s="7"/>
      <c r="DT815" s="7"/>
      <c r="DU815" s="7"/>
      <c r="DV815" s="7"/>
      <c r="DW815" s="7"/>
      <c r="DX815" s="7"/>
      <c r="DY815" s="7"/>
      <c r="DZ815" s="7"/>
      <c r="EA815" s="7"/>
      <c r="EB815" s="7"/>
      <c r="EC815" s="7"/>
      <c r="ED815" s="7"/>
      <c r="EE815" s="7"/>
      <c r="EF815" s="7"/>
      <c r="EG815" s="7"/>
      <c r="EH815" s="7"/>
      <c r="EI815" s="7"/>
      <c r="EJ815" s="7"/>
      <c r="EK815" s="7"/>
      <c r="EL815" s="7"/>
      <c r="EM815" s="7"/>
      <c r="EN815" s="7"/>
      <c r="EO815" s="7"/>
      <c r="EP815" s="7"/>
      <c r="EQ815" s="7"/>
      <c r="ER815" s="7"/>
      <c r="ES815" s="7"/>
      <c r="ET815" s="7"/>
      <c r="EU815" s="7"/>
      <c r="EV815" s="7"/>
      <c r="EW815" s="7"/>
      <c r="EX815" s="7"/>
      <c r="EY815" s="7"/>
      <c r="EZ815" s="7"/>
      <c r="FA815" s="7"/>
      <c r="FB815" s="7"/>
      <c r="FC815" s="7"/>
      <c r="FD815" s="7"/>
      <c r="FE815" s="7"/>
      <c r="FF815" s="7"/>
      <c r="FG815" s="7"/>
      <c r="FH815" s="7"/>
      <c r="FI815" s="7"/>
      <c r="FJ815" s="7"/>
      <c r="FK815" s="7"/>
      <c r="FL815" s="34"/>
      <c r="FM815" s="33"/>
      <c r="FN815" s="34"/>
      <c r="FO815" s="33"/>
      <c r="FP815" s="33"/>
      <c r="FQ815" s="33"/>
      <c r="FR815" s="33"/>
      <c r="FS815" s="33"/>
      <c r="FT815" s="33"/>
      <c r="FU815" s="33"/>
      <c r="FV815" s="33"/>
      <c r="FW815" s="33"/>
      <c r="FX815" s="33"/>
      <c r="FY815" s="33"/>
      <c r="FZ815" s="33"/>
      <c r="GA815" s="33"/>
      <c r="GB815" s="33"/>
      <c r="GC815" s="33"/>
      <c r="GD815" s="33"/>
      <c r="GE815" s="33"/>
      <c r="GF815" s="33"/>
      <c r="GG815" s="7"/>
      <c r="GH815" s="7"/>
      <c r="GI815" s="7"/>
      <c r="GJ815" s="7"/>
      <c r="GK815" s="7"/>
      <c r="GL815" s="7"/>
      <c r="GM815" s="7"/>
      <c r="GN815" s="7"/>
      <c r="GO815" s="7"/>
      <c r="GP815" s="7"/>
      <c r="GQ815" s="7"/>
      <c r="GR815" s="7"/>
      <c r="GS815" s="7"/>
      <c r="GT815" s="7"/>
      <c r="GU815" s="7"/>
      <c r="GV815" s="7"/>
      <c r="GW815" s="7"/>
      <c r="GX815" s="7"/>
      <c r="GY815" s="7"/>
    </row>
    <row r="816" spans="1:207" ht="13.8">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7"/>
      <c r="CW816" s="7"/>
      <c r="CX816" s="7"/>
      <c r="CY816" s="7"/>
      <c r="CZ816" s="7"/>
      <c r="DA816" s="7"/>
      <c r="DB816" s="7"/>
      <c r="DC816" s="7"/>
      <c r="DD816" s="7"/>
      <c r="DE816" s="7"/>
      <c r="DF816" s="7"/>
      <c r="DG816" s="7"/>
      <c r="DH816" s="7"/>
      <c r="DI816" s="7"/>
      <c r="DJ816" s="7"/>
      <c r="DK816" s="7"/>
      <c r="DL816" s="7"/>
      <c r="DM816" s="7"/>
      <c r="DN816" s="7"/>
      <c r="DO816" s="7"/>
      <c r="DP816" s="7"/>
      <c r="DQ816" s="7"/>
      <c r="DR816" s="7"/>
      <c r="DS816" s="7"/>
      <c r="DT816" s="7"/>
      <c r="DU816" s="7"/>
      <c r="DV816" s="7"/>
      <c r="DW816" s="7"/>
      <c r="DX816" s="7"/>
      <c r="DY816" s="7"/>
      <c r="DZ816" s="7"/>
      <c r="EA816" s="7"/>
      <c r="EB816" s="7"/>
      <c r="EC816" s="7"/>
      <c r="ED816" s="7"/>
      <c r="EE816" s="7"/>
      <c r="EF816" s="7"/>
      <c r="EG816" s="7"/>
      <c r="EH816" s="7"/>
      <c r="EI816" s="7"/>
      <c r="EJ816" s="7"/>
      <c r="EK816" s="7"/>
      <c r="EL816" s="7"/>
      <c r="EM816" s="7"/>
      <c r="EN816" s="7"/>
      <c r="EO816" s="7"/>
      <c r="EP816" s="7"/>
      <c r="EQ816" s="7"/>
      <c r="ER816" s="7"/>
      <c r="ES816" s="7"/>
      <c r="ET816" s="7"/>
      <c r="EU816" s="7"/>
      <c r="EV816" s="7"/>
      <c r="EW816" s="7"/>
      <c r="EX816" s="7"/>
      <c r="EY816" s="7"/>
      <c r="EZ816" s="7"/>
      <c r="FA816" s="7"/>
      <c r="FB816" s="7"/>
      <c r="FC816" s="7"/>
      <c r="FD816" s="7"/>
      <c r="FE816" s="7"/>
      <c r="FF816" s="7"/>
      <c r="FG816" s="7"/>
      <c r="FH816" s="7"/>
      <c r="FI816" s="7"/>
      <c r="FJ816" s="7"/>
      <c r="FK816" s="7"/>
      <c r="FL816" s="34"/>
      <c r="FM816" s="33"/>
      <c r="FN816" s="34"/>
      <c r="FO816" s="33"/>
      <c r="FP816" s="33"/>
      <c r="FQ816" s="33"/>
      <c r="FR816" s="33"/>
      <c r="FS816" s="33"/>
      <c r="FT816" s="33"/>
      <c r="FU816" s="33"/>
      <c r="FV816" s="33"/>
      <c r="FW816" s="33"/>
      <c r="FX816" s="33"/>
      <c r="FY816" s="33"/>
      <c r="FZ816" s="33"/>
      <c r="GA816" s="33"/>
      <c r="GB816" s="33"/>
      <c r="GC816" s="33"/>
      <c r="GD816" s="33"/>
      <c r="GE816" s="33"/>
      <c r="GF816" s="33"/>
      <c r="GG816" s="7"/>
      <c r="GH816" s="7"/>
      <c r="GI816" s="7"/>
      <c r="GJ816" s="7"/>
      <c r="GK816" s="7"/>
      <c r="GL816" s="7"/>
      <c r="GM816" s="7"/>
      <c r="GN816" s="7"/>
      <c r="GO816" s="7"/>
      <c r="GP816" s="7"/>
      <c r="GQ816" s="7"/>
      <c r="GR816" s="7"/>
      <c r="GS816" s="7"/>
      <c r="GT816" s="7"/>
      <c r="GU816" s="7"/>
      <c r="GV816" s="7"/>
      <c r="GW816" s="7"/>
      <c r="GX816" s="7"/>
      <c r="GY816" s="7"/>
    </row>
    <row r="817" spans="1:207" ht="13.8">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c r="DL817" s="7"/>
      <c r="DM817" s="7"/>
      <c r="DN817" s="7"/>
      <c r="DO817" s="7"/>
      <c r="DP817" s="7"/>
      <c r="DQ817" s="7"/>
      <c r="DR817" s="7"/>
      <c r="DS817" s="7"/>
      <c r="DT817" s="7"/>
      <c r="DU817" s="7"/>
      <c r="DV817" s="7"/>
      <c r="DW817" s="7"/>
      <c r="DX817" s="7"/>
      <c r="DY817" s="7"/>
      <c r="DZ817" s="7"/>
      <c r="EA817" s="7"/>
      <c r="EB817" s="7"/>
      <c r="EC817" s="7"/>
      <c r="ED817" s="7"/>
      <c r="EE817" s="7"/>
      <c r="EF817" s="7"/>
      <c r="EG817" s="7"/>
      <c r="EH817" s="7"/>
      <c r="EI817" s="7"/>
      <c r="EJ817" s="7"/>
      <c r="EK817" s="7"/>
      <c r="EL817" s="7"/>
      <c r="EM817" s="7"/>
      <c r="EN817" s="7"/>
      <c r="EO817" s="7"/>
      <c r="EP817" s="7"/>
      <c r="EQ817" s="7"/>
      <c r="ER817" s="7"/>
      <c r="ES817" s="7"/>
      <c r="ET817" s="7"/>
      <c r="EU817" s="7"/>
      <c r="EV817" s="7"/>
      <c r="EW817" s="7"/>
      <c r="EX817" s="7"/>
      <c r="EY817" s="7"/>
      <c r="EZ817" s="7"/>
      <c r="FA817" s="7"/>
      <c r="FB817" s="7"/>
      <c r="FC817" s="7"/>
      <c r="FD817" s="7"/>
      <c r="FE817" s="7"/>
      <c r="FF817" s="7"/>
      <c r="FG817" s="7"/>
      <c r="FH817" s="7"/>
      <c r="FI817" s="7"/>
      <c r="FJ817" s="7"/>
      <c r="FK817" s="7"/>
      <c r="FL817" s="34"/>
      <c r="FM817" s="33"/>
      <c r="FN817" s="34"/>
      <c r="FO817" s="33"/>
      <c r="FP817" s="33"/>
      <c r="FQ817" s="33"/>
      <c r="FR817" s="33"/>
      <c r="FS817" s="33"/>
      <c r="FT817" s="33"/>
      <c r="FU817" s="33"/>
      <c r="FV817" s="33"/>
      <c r="FW817" s="33"/>
      <c r="FX817" s="33"/>
      <c r="FY817" s="33"/>
      <c r="FZ817" s="33"/>
      <c r="GA817" s="33"/>
      <c r="GB817" s="33"/>
      <c r="GC817" s="33"/>
      <c r="GD817" s="33"/>
      <c r="GE817" s="33"/>
      <c r="GF817" s="33"/>
      <c r="GG817" s="7"/>
      <c r="GH817" s="7"/>
      <c r="GI817" s="7"/>
      <c r="GJ817" s="7"/>
      <c r="GK817" s="7"/>
      <c r="GL817" s="7"/>
      <c r="GM817" s="7"/>
      <c r="GN817" s="7"/>
      <c r="GO817" s="7"/>
      <c r="GP817" s="7"/>
      <c r="GQ817" s="7"/>
      <c r="GR817" s="7"/>
      <c r="GS817" s="7"/>
      <c r="GT817" s="7"/>
      <c r="GU817" s="7"/>
      <c r="GV817" s="7"/>
      <c r="GW817" s="7"/>
      <c r="GX817" s="7"/>
      <c r="GY817" s="7"/>
    </row>
    <row r="818" spans="1:207" ht="13.8">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7"/>
      <c r="CW818" s="7"/>
      <c r="CX818" s="7"/>
      <c r="CY818" s="7"/>
      <c r="CZ818" s="7"/>
      <c r="DA818" s="7"/>
      <c r="DB818" s="7"/>
      <c r="DC818" s="7"/>
      <c r="DD818" s="7"/>
      <c r="DE818" s="7"/>
      <c r="DF818" s="7"/>
      <c r="DG818" s="7"/>
      <c r="DH818" s="7"/>
      <c r="DI818" s="7"/>
      <c r="DJ818" s="7"/>
      <c r="DK818" s="7"/>
      <c r="DL818" s="7"/>
      <c r="DM818" s="7"/>
      <c r="DN818" s="7"/>
      <c r="DO818" s="7"/>
      <c r="DP818" s="7"/>
      <c r="DQ818" s="7"/>
      <c r="DR818" s="7"/>
      <c r="DS818" s="7"/>
      <c r="DT818" s="7"/>
      <c r="DU818" s="7"/>
      <c r="DV818" s="7"/>
      <c r="DW818" s="7"/>
      <c r="DX818" s="7"/>
      <c r="DY818" s="7"/>
      <c r="DZ818" s="7"/>
      <c r="EA818" s="7"/>
      <c r="EB818" s="7"/>
      <c r="EC818" s="7"/>
      <c r="ED818" s="7"/>
      <c r="EE818" s="7"/>
      <c r="EF818" s="7"/>
      <c r="EG818" s="7"/>
      <c r="EH818" s="7"/>
      <c r="EI818" s="7"/>
      <c r="EJ818" s="7"/>
      <c r="EK818" s="7"/>
      <c r="EL818" s="7"/>
      <c r="EM818" s="7"/>
      <c r="EN818" s="7"/>
      <c r="EO818" s="7"/>
      <c r="EP818" s="7"/>
      <c r="EQ818" s="7"/>
      <c r="ER818" s="7"/>
      <c r="ES818" s="7"/>
      <c r="ET818" s="7"/>
      <c r="EU818" s="7"/>
      <c r="EV818" s="7"/>
      <c r="EW818" s="7"/>
      <c r="EX818" s="7"/>
      <c r="EY818" s="7"/>
      <c r="EZ818" s="7"/>
      <c r="FA818" s="7"/>
      <c r="FB818" s="7"/>
      <c r="FC818" s="7"/>
      <c r="FD818" s="7"/>
      <c r="FE818" s="7"/>
      <c r="FF818" s="7"/>
      <c r="FG818" s="7"/>
      <c r="FH818" s="7"/>
      <c r="FI818" s="7"/>
      <c r="FJ818" s="7"/>
      <c r="FK818" s="7"/>
      <c r="FL818" s="34"/>
      <c r="FM818" s="33"/>
      <c r="FN818" s="34"/>
      <c r="FO818" s="33"/>
      <c r="FP818" s="33"/>
      <c r="FQ818" s="33"/>
      <c r="FR818" s="33"/>
      <c r="FS818" s="33"/>
      <c r="FT818" s="33"/>
      <c r="FU818" s="33"/>
      <c r="FV818" s="33"/>
      <c r="FW818" s="33"/>
      <c r="FX818" s="33"/>
      <c r="FY818" s="33"/>
      <c r="FZ818" s="33"/>
      <c r="GA818" s="33"/>
      <c r="GB818" s="33"/>
      <c r="GC818" s="33"/>
      <c r="GD818" s="33"/>
      <c r="GE818" s="33"/>
      <c r="GF818" s="33"/>
      <c r="GG818" s="7"/>
      <c r="GH818" s="7"/>
      <c r="GI818" s="7"/>
      <c r="GJ818" s="7"/>
      <c r="GK818" s="7"/>
      <c r="GL818" s="7"/>
      <c r="GM818" s="7"/>
      <c r="GN818" s="7"/>
      <c r="GO818" s="7"/>
      <c r="GP818" s="7"/>
      <c r="GQ818" s="7"/>
      <c r="GR818" s="7"/>
      <c r="GS818" s="7"/>
      <c r="GT818" s="7"/>
      <c r="GU818" s="7"/>
      <c r="GV818" s="7"/>
      <c r="GW818" s="7"/>
      <c r="GX818" s="7"/>
      <c r="GY818" s="7"/>
    </row>
    <row r="819" spans="1:207" ht="13.8">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7"/>
      <c r="CW819" s="7"/>
      <c r="CX819" s="7"/>
      <c r="CY819" s="7"/>
      <c r="CZ819" s="7"/>
      <c r="DA819" s="7"/>
      <c r="DB819" s="7"/>
      <c r="DC819" s="7"/>
      <c r="DD819" s="7"/>
      <c r="DE819" s="7"/>
      <c r="DF819" s="7"/>
      <c r="DG819" s="7"/>
      <c r="DH819" s="7"/>
      <c r="DI819" s="7"/>
      <c r="DJ819" s="7"/>
      <c r="DK819" s="7"/>
      <c r="DL819" s="7"/>
      <c r="DM819" s="7"/>
      <c r="DN819" s="7"/>
      <c r="DO819" s="7"/>
      <c r="DP819" s="7"/>
      <c r="DQ819" s="7"/>
      <c r="DR819" s="7"/>
      <c r="DS819" s="7"/>
      <c r="DT819" s="7"/>
      <c r="DU819" s="7"/>
      <c r="DV819" s="7"/>
      <c r="DW819" s="7"/>
      <c r="DX819" s="7"/>
      <c r="DY819" s="7"/>
      <c r="DZ819" s="7"/>
      <c r="EA819" s="7"/>
      <c r="EB819" s="7"/>
      <c r="EC819" s="7"/>
      <c r="ED819" s="7"/>
      <c r="EE819" s="7"/>
      <c r="EF819" s="7"/>
      <c r="EG819" s="7"/>
      <c r="EH819" s="7"/>
      <c r="EI819" s="7"/>
      <c r="EJ819" s="7"/>
      <c r="EK819" s="7"/>
      <c r="EL819" s="7"/>
      <c r="EM819" s="7"/>
      <c r="EN819" s="7"/>
      <c r="EO819" s="7"/>
      <c r="EP819" s="7"/>
      <c r="EQ819" s="7"/>
      <c r="ER819" s="7"/>
      <c r="ES819" s="7"/>
      <c r="ET819" s="7"/>
      <c r="EU819" s="7"/>
      <c r="EV819" s="7"/>
      <c r="EW819" s="7"/>
      <c r="EX819" s="7"/>
      <c r="EY819" s="7"/>
      <c r="EZ819" s="7"/>
      <c r="FA819" s="7"/>
      <c r="FB819" s="7"/>
      <c r="FC819" s="7"/>
      <c r="FD819" s="7"/>
      <c r="FE819" s="7"/>
      <c r="FF819" s="7"/>
      <c r="FG819" s="7"/>
      <c r="FH819" s="7"/>
      <c r="FI819" s="7"/>
      <c r="FJ819" s="7"/>
      <c r="FK819" s="7"/>
      <c r="FL819" s="34"/>
      <c r="FM819" s="33"/>
      <c r="FN819" s="34"/>
      <c r="FO819" s="33"/>
      <c r="FP819" s="33"/>
      <c r="FQ819" s="33"/>
      <c r="FR819" s="33"/>
      <c r="FS819" s="33"/>
      <c r="FT819" s="33"/>
      <c r="FU819" s="33"/>
      <c r="FV819" s="33"/>
      <c r="FW819" s="33"/>
      <c r="FX819" s="33"/>
      <c r="FY819" s="33"/>
      <c r="FZ819" s="33"/>
      <c r="GA819" s="33"/>
      <c r="GB819" s="33"/>
      <c r="GC819" s="33"/>
      <c r="GD819" s="33"/>
      <c r="GE819" s="33"/>
      <c r="GF819" s="33"/>
      <c r="GG819" s="7"/>
      <c r="GH819" s="7"/>
      <c r="GI819" s="7"/>
      <c r="GJ819" s="7"/>
      <c r="GK819" s="7"/>
      <c r="GL819" s="7"/>
      <c r="GM819" s="7"/>
      <c r="GN819" s="7"/>
      <c r="GO819" s="7"/>
      <c r="GP819" s="7"/>
      <c r="GQ819" s="7"/>
      <c r="GR819" s="7"/>
      <c r="GS819" s="7"/>
      <c r="GT819" s="7"/>
      <c r="GU819" s="7"/>
      <c r="GV819" s="7"/>
      <c r="GW819" s="7"/>
      <c r="GX819" s="7"/>
      <c r="GY819" s="7"/>
    </row>
    <row r="820" spans="1:207" ht="13.8">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7"/>
      <c r="CW820" s="7"/>
      <c r="CX820" s="7"/>
      <c r="CY820" s="7"/>
      <c r="CZ820" s="7"/>
      <c r="DA820" s="7"/>
      <c r="DB820" s="7"/>
      <c r="DC820" s="7"/>
      <c r="DD820" s="7"/>
      <c r="DE820" s="7"/>
      <c r="DF820" s="7"/>
      <c r="DG820" s="7"/>
      <c r="DH820" s="7"/>
      <c r="DI820" s="7"/>
      <c r="DJ820" s="7"/>
      <c r="DK820" s="7"/>
      <c r="DL820" s="7"/>
      <c r="DM820" s="7"/>
      <c r="DN820" s="7"/>
      <c r="DO820" s="7"/>
      <c r="DP820" s="7"/>
      <c r="DQ820" s="7"/>
      <c r="DR820" s="7"/>
      <c r="DS820" s="7"/>
      <c r="DT820" s="7"/>
      <c r="DU820" s="7"/>
      <c r="DV820" s="7"/>
      <c r="DW820" s="7"/>
      <c r="DX820" s="7"/>
      <c r="DY820" s="7"/>
      <c r="DZ820" s="7"/>
      <c r="EA820" s="7"/>
      <c r="EB820" s="7"/>
      <c r="EC820" s="7"/>
      <c r="ED820" s="7"/>
      <c r="EE820" s="7"/>
      <c r="EF820" s="7"/>
      <c r="EG820" s="7"/>
      <c r="EH820" s="7"/>
      <c r="EI820" s="7"/>
      <c r="EJ820" s="7"/>
      <c r="EK820" s="7"/>
      <c r="EL820" s="7"/>
      <c r="EM820" s="7"/>
      <c r="EN820" s="7"/>
      <c r="EO820" s="7"/>
      <c r="EP820" s="7"/>
      <c r="EQ820" s="7"/>
      <c r="ER820" s="7"/>
      <c r="ES820" s="7"/>
      <c r="ET820" s="7"/>
      <c r="EU820" s="7"/>
      <c r="EV820" s="7"/>
      <c r="EW820" s="7"/>
      <c r="EX820" s="7"/>
      <c r="EY820" s="7"/>
      <c r="EZ820" s="7"/>
      <c r="FA820" s="7"/>
      <c r="FB820" s="7"/>
      <c r="FC820" s="7"/>
      <c r="FD820" s="7"/>
      <c r="FE820" s="7"/>
      <c r="FF820" s="7"/>
      <c r="FG820" s="7"/>
      <c r="FH820" s="7"/>
      <c r="FI820" s="7"/>
      <c r="FJ820" s="7"/>
      <c r="FK820" s="7"/>
      <c r="FL820" s="34"/>
      <c r="FM820" s="33"/>
      <c r="FN820" s="34"/>
      <c r="FO820" s="33"/>
      <c r="FP820" s="33"/>
      <c r="FQ820" s="33"/>
      <c r="FR820" s="33"/>
      <c r="FS820" s="33"/>
      <c r="FT820" s="33"/>
      <c r="FU820" s="33"/>
      <c r="FV820" s="33"/>
      <c r="FW820" s="33"/>
      <c r="FX820" s="33"/>
      <c r="FY820" s="33"/>
      <c r="FZ820" s="33"/>
      <c r="GA820" s="33"/>
      <c r="GB820" s="33"/>
      <c r="GC820" s="33"/>
      <c r="GD820" s="33"/>
      <c r="GE820" s="33"/>
      <c r="GF820" s="33"/>
      <c r="GG820" s="7"/>
      <c r="GH820" s="7"/>
      <c r="GI820" s="7"/>
      <c r="GJ820" s="7"/>
      <c r="GK820" s="7"/>
      <c r="GL820" s="7"/>
      <c r="GM820" s="7"/>
      <c r="GN820" s="7"/>
      <c r="GO820" s="7"/>
      <c r="GP820" s="7"/>
      <c r="GQ820" s="7"/>
      <c r="GR820" s="7"/>
      <c r="GS820" s="7"/>
      <c r="GT820" s="7"/>
      <c r="GU820" s="7"/>
      <c r="GV820" s="7"/>
      <c r="GW820" s="7"/>
      <c r="GX820" s="7"/>
      <c r="GY820" s="7"/>
    </row>
    <row r="821" spans="1:207" ht="13.8">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7"/>
      <c r="CW821" s="7"/>
      <c r="CX821" s="7"/>
      <c r="CY821" s="7"/>
      <c r="CZ821" s="7"/>
      <c r="DA821" s="7"/>
      <c r="DB821" s="7"/>
      <c r="DC821" s="7"/>
      <c r="DD821" s="7"/>
      <c r="DE821" s="7"/>
      <c r="DF821" s="7"/>
      <c r="DG821" s="7"/>
      <c r="DH821" s="7"/>
      <c r="DI821" s="7"/>
      <c r="DJ821" s="7"/>
      <c r="DK821" s="7"/>
      <c r="DL821" s="7"/>
      <c r="DM821" s="7"/>
      <c r="DN821" s="7"/>
      <c r="DO821" s="7"/>
      <c r="DP821" s="7"/>
      <c r="DQ821" s="7"/>
      <c r="DR821" s="7"/>
      <c r="DS821" s="7"/>
      <c r="DT821" s="7"/>
      <c r="DU821" s="7"/>
      <c r="DV821" s="7"/>
      <c r="DW821" s="7"/>
      <c r="DX821" s="7"/>
      <c r="DY821" s="7"/>
      <c r="DZ821" s="7"/>
      <c r="EA821" s="7"/>
      <c r="EB821" s="7"/>
      <c r="EC821" s="7"/>
      <c r="ED821" s="7"/>
      <c r="EE821" s="7"/>
      <c r="EF821" s="7"/>
      <c r="EG821" s="7"/>
      <c r="EH821" s="7"/>
      <c r="EI821" s="7"/>
      <c r="EJ821" s="7"/>
      <c r="EK821" s="7"/>
      <c r="EL821" s="7"/>
      <c r="EM821" s="7"/>
      <c r="EN821" s="7"/>
      <c r="EO821" s="7"/>
      <c r="EP821" s="7"/>
      <c r="EQ821" s="7"/>
      <c r="ER821" s="7"/>
      <c r="ES821" s="7"/>
      <c r="ET821" s="7"/>
      <c r="EU821" s="7"/>
      <c r="EV821" s="7"/>
      <c r="EW821" s="7"/>
      <c r="EX821" s="7"/>
      <c r="EY821" s="7"/>
      <c r="EZ821" s="7"/>
      <c r="FA821" s="7"/>
      <c r="FB821" s="7"/>
      <c r="FC821" s="7"/>
      <c r="FD821" s="7"/>
      <c r="FE821" s="7"/>
      <c r="FF821" s="7"/>
      <c r="FG821" s="7"/>
      <c r="FH821" s="7"/>
      <c r="FI821" s="7"/>
      <c r="FJ821" s="7"/>
      <c r="FK821" s="7"/>
      <c r="FL821" s="34"/>
      <c r="FM821" s="33"/>
      <c r="FN821" s="34"/>
      <c r="FO821" s="33"/>
      <c r="FP821" s="33"/>
      <c r="FQ821" s="33"/>
      <c r="FR821" s="33"/>
      <c r="FS821" s="33"/>
      <c r="FT821" s="33"/>
      <c r="FU821" s="33"/>
      <c r="FV821" s="33"/>
      <c r="FW821" s="33"/>
      <c r="FX821" s="33"/>
      <c r="FY821" s="33"/>
      <c r="FZ821" s="33"/>
      <c r="GA821" s="33"/>
      <c r="GB821" s="33"/>
      <c r="GC821" s="33"/>
      <c r="GD821" s="33"/>
      <c r="GE821" s="33"/>
      <c r="GF821" s="33"/>
      <c r="GG821" s="7"/>
      <c r="GH821" s="7"/>
      <c r="GI821" s="7"/>
      <c r="GJ821" s="7"/>
      <c r="GK821" s="7"/>
      <c r="GL821" s="7"/>
      <c r="GM821" s="7"/>
      <c r="GN821" s="7"/>
      <c r="GO821" s="7"/>
      <c r="GP821" s="7"/>
      <c r="GQ821" s="7"/>
      <c r="GR821" s="7"/>
      <c r="GS821" s="7"/>
      <c r="GT821" s="7"/>
      <c r="GU821" s="7"/>
      <c r="GV821" s="7"/>
      <c r="GW821" s="7"/>
      <c r="GX821" s="7"/>
      <c r="GY821" s="7"/>
    </row>
    <row r="822" spans="1:207" ht="13.8">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7"/>
      <c r="CW822" s="7"/>
      <c r="CX822" s="7"/>
      <c r="CY822" s="7"/>
      <c r="CZ822" s="7"/>
      <c r="DA822" s="7"/>
      <c r="DB822" s="7"/>
      <c r="DC822" s="7"/>
      <c r="DD822" s="7"/>
      <c r="DE822" s="7"/>
      <c r="DF822" s="7"/>
      <c r="DG822" s="7"/>
      <c r="DH822" s="7"/>
      <c r="DI822" s="7"/>
      <c r="DJ822" s="7"/>
      <c r="DK822" s="7"/>
      <c r="DL822" s="7"/>
      <c r="DM822" s="7"/>
      <c r="DN822" s="7"/>
      <c r="DO822" s="7"/>
      <c r="DP822" s="7"/>
      <c r="DQ822" s="7"/>
      <c r="DR822" s="7"/>
      <c r="DS822" s="7"/>
      <c r="DT822" s="7"/>
      <c r="DU822" s="7"/>
      <c r="DV822" s="7"/>
      <c r="DW822" s="7"/>
      <c r="DX822" s="7"/>
      <c r="DY822" s="7"/>
      <c r="DZ822" s="7"/>
      <c r="EA822" s="7"/>
      <c r="EB822" s="7"/>
      <c r="EC822" s="7"/>
      <c r="ED822" s="7"/>
      <c r="EE822" s="7"/>
      <c r="EF822" s="7"/>
      <c r="EG822" s="7"/>
      <c r="EH822" s="7"/>
      <c r="EI822" s="7"/>
      <c r="EJ822" s="7"/>
      <c r="EK822" s="7"/>
      <c r="EL822" s="7"/>
      <c r="EM822" s="7"/>
      <c r="EN822" s="7"/>
      <c r="EO822" s="7"/>
      <c r="EP822" s="7"/>
      <c r="EQ822" s="7"/>
      <c r="ER822" s="7"/>
      <c r="ES822" s="7"/>
      <c r="ET822" s="7"/>
      <c r="EU822" s="7"/>
      <c r="EV822" s="7"/>
      <c r="EW822" s="7"/>
      <c r="EX822" s="7"/>
      <c r="EY822" s="7"/>
      <c r="EZ822" s="7"/>
      <c r="FA822" s="7"/>
      <c r="FB822" s="7"/>
      <c r="FC822" s="7"/>
      <c r="FD822" s="7"/>
      <c r="FE822" s="7"/>
      <c r="FF822" s="7"/>
      <c r="FG822" s="7"/>
      <c r="FH822" s="7"/>
      <c r="FI822" s="7"/>
      <c r="FJ822" s="7"/>
      <c r="FK822" s="7"/>
      <c r="FL822" s="34"/>
      <c r="FM822" s="33"/>
      <c r="FN822" s="34"/>
      <c r="FO822" s="33"/>
      <c r="FP822" s="33"/>
      <c r="FQ822" s="33"/>
      <c r="FR822" s="33"/>
      <c r="FS822" s="33"/>
      <c r="FT822" s="33"/>
      <c r="FU822" s="33"/>
      <c r="FV822" s="33"/>
      <c r="FW822" s="33"/>
      <c r="FX822" s="33"/>
      <c r="FY822" s="33"/>
      <c r="FZ822" s="33"/>
      <c r="GA822" s="33"/>
      <c r="GB822" s="33"/>
      <c r="GC822" s="33"/>
      <c r="GD822" s="33"/>
      <c r="GE822" s="33"/>
      <c r="GF822" s="33"/>
      <c r="GG822" s="7"/>
      <c r="GH822" s="7"/>
      <c r="GI822" s="7"/>
      <c r="GJ822" s="7"/>
      <c r="GK822" s="7"/>
      <c r="GL822" s="7"/>
      <c r="GM822" s="7"/>
      <c r="GN822" s="7"/>
      <c r="GO822" s="7"/>
      <c r="GP822" s="7"/>
      <c r="GQ822" s="7"/>
      <c r="GR822" s="7"/>
      <c r="GS822" s="7"/>
      <c r="GT822" s="7"/>
      <c r="GU822" s="7"/>
      <c r="GV822" s="7"/>
      <c r="GW822" s="7"/>
      <c r="GX822" s="7"/>
      <c r="GY822" s="7"/>
    </row>
    <row r="823" spans="1:207" ht="13.8">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7"/>
      <c r="CW823" s="7"/>
      <c r="CX823" s="7"/>
      <c r="CY823" s="7"/>
      <c r="CZ823" s="7"/>
      <c r="DA823" s="7"/>
      <c r="DB823" s="7"/>
      <c r="DC823" s="7"/>
      <c r="DD823" s="7"/>
      <c r="DE823" s="7"/>
      <c r="DF823" s="7"/>
      <c r="DG823" s="7"/>
      <c r="DH823" s="7"/>
      <c r="DI823" s="7"/>
      <c r="DJ823" s="7"/>
      <c r="DK823" s="7"/>
      <c r="DL823" s="7"/>
      <c r="DM823" s="7"/>
      <c r="DN823" s="7"/>
      <c r="DO823" s="7"/>
      <c r="DP823" s="7"/>
      <c r="DQ823" s="7"/>
      <c r="DR823" s="7"/>
      <c r="DS823" s="7"/>
      <c r="DT823" s="7"/>
      <c r="DU823" s="7"/>
      <c r="DV823" s="7"/>
      <c r="DW823" s="7"/>
      <c r="DX823" s="7"/>
      <c r="DY823" s="7"/>
      <c r="DZ823" s="7"/>
      <c r="EA823" s="7"/>
      <c r="EB823" s="7"/>
      <c r="EC823" s="7"/>
      <c r="ED823" s="7"/>
      <c r="EE823" s="7"/>
      <c r="EF823" s="7"/>
      <c r="EG823" s="7"/>
      <c r="EH823" s="7"/>
      <c r="EI823" s="7"/>
      <c r="EJ823" s="7"/>
      <c r="EK823" s="7"/>
      <c r="EL823" s="7"/>
      <c r="EM823" s="7"/>
      <c r="EN823" s="7"/>
      <c r="EO823" s="7"/>
      <c r="EP823" s="7"/>
      <c r="EQ823" s="7"/>
      <c r="ER823" s="7"/>
      <c r="ES823" s="7"/>
      <c r="ET823" s="7"/>
      <c r="EU823" s="7"/>
      <c r="EV823" s="7"/>
      <c r="EW823" s="7"/>
      <c r="EX823" s="7"/>
      <c r="EY823" s="7"/>
      <c r="EZ823" s="7"/>
      <c r="FA823" s="7"/>
      <c r="FB823" s="7"/>
      <c r="FC823" s="7"/>
      <c r="FD823" s="7"/>
      <c r="FE823" s="7"/>
      <c r="FF823" s="7"/>
      <c r="FG823" s="7"/>
      <c r="FH823" s="7"/>
      <c r="FI823" s="7"/>
      <c r="FJ823" s="7"/>
      <c r="FK823" s="7"/>
      <c r="FL823" s="34"/>
      <c r="FM823" s="33"/>
      <c r="FN823" s="34"/>
      <c r="FO823" s="33"/>
      <c r="FP823" s="33"/>
      <c r="FQ823" s="33"/>
      <c r="FR823" s="33"/>
      <c r="FS823" s="33"/>
      <c r="FT823" s="33"/>
      <c r="FU823" s="33"/>
      <c r="FV823" s="33"/>
      <c r="FW823" s="33"/>
      <c r="FX823" s="33"/>
      <c r="FY823" s="33"/>
      <c r="FZ823" s="33"/>
      <c r="GA823" s="33"/>
      <c r="GB823" s="33"/>
      <c r="GC823" s="33"/>
      <c r="GD823" s="33"/>
      <c r="GE823" s="33"/>
      <c r="GF823" s="33"/>
      <c r="GG823" s="7"/>
      <c r="GH823" s="7"/>
      <c r="GI823" s="7"/>
      <c r="GJ823" s="7"/>
      <c r="GK823" s="7"/>
      <c r="GL823" s="7"/>
      <c r="GM823" s="7"/>
      <c r="GN823" s="7"/>
      <c r="GO823" s="7"/>
      <c r="GP823" s="7"/>
      <c r="GQ823" s="7"/>
      <c r="GR823" s="7"/>
      <c r="GS823" s="7"/>
      <c r="GT823" s="7"/>
      <c r="GU823" s="7"/>
      <c r="GV823" s="7"/>
      <c r="GW823" s="7"/>
      <c r="GX823" s="7"/>
      <c r="GY823" s="7"/>
    </row>
    <row r="824" spans="1:207" ht="13.8">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7"/>
      <c r="CW824" s="7"/>
      <c r="CX824" s="7"/>
      <c r="CY824" s="7"/>
      <c r="CZ824" s="7"/>
      <c r="DA824" s="7"/>
      <c r="DB824" s="7"/>
      <c r="DC824" s="7"/>
      <c r="DD824" s="7"/>
      <c r="DE824" s="7"/>
      <c r="DF824" s="7"/>
      <c r="DG824" s="7"/>
      <c r="DH824" s="7"/>
      <c r="DI824" s="7"/>
      <c r="DJ824" s="7"/>
      <c r="DK824" s="7"/>
      <c r="DL824" s="7"/>
      <c r="DM824" s="7"/>
      <c r="DN824" s="7"/>
      <c r="DO824" s="7"/>
      <c r="DP824" s="7"/>
      <c r="DQ824" s="7"/>
      <c r="DR824" s="7"/>
      <c r="DS824" s="7"/>
      <c r="DT824" s="7"/>
      <c r="DU824" s="7"/>
      <c r="DV824" s="7"/>
      <c r="DW824" s="7"/>
      <c r="DX824" s="7"/>
      <c r="DY824" s="7"/>
      <c r="DZ824" s="7"/>
      <c r="EA824" s="7"/>
      <c r="EB824" s="7"/>
      <c r="EC824" s="7"/>
      <c r="ED824" s="7"/>
      <c r="EE824" s="7"/>
      <c r="EF824" s="7"/>
      <c r="EG824" s="7"/>
      <c r="EH824" s="7"/>
      <c r="EI824" s="7"/>
      <c r="EJ824" s="7"/>
      <c r="EK824" s="7"/>
      <c r="EL824" s="7"/>
      <c r="EM824" s="7"/>
      <c r="EN824" s="7"/>
      <c r="EO824" s="7"/>
      <c r="EP824" s="7"/>
      <c r="EQ824" s="7"/>
      <c r="ER824" s="7"/>
      <c r="ES824" s="7"/>
      <c r="ET824" s="7"/>
      <c r="EU824" s="7"/>
      <c r="EV824" s="7"/>
      <c r="EW824" s="7"/>
      <c r="EX824" s="7"/>
      <c r="EY824" s="7"/>
      <c r="EZ824" s="7"/>
      <c r="FA824" s="7"/>
      <c r="FB824" s="7"/>
      <c r="FC824" s="7"/>
      <c r="FD824" s="7"/>
      <c r="FE824" s="7"/>
      <c r="FF824" s="7"/>
      <c r="FG824" s="7"/>
      <c r="FH824" s="7"/>
      <c r="FI824" s="7"/>
      <c r="FJ824" s="7"/>
      <c r="FK824" s="7"/>
      <c r="FL824" s="34"/>
      <c r="FM824" s="33"/>
      <c r="FN824" s="34"/>
      <c r="FO824" s="33"/>
      <c r="FP824" s="33"/>
      <c r="FQ824" s="33"/>
      <c r="FR824" s="33"/>
      <c r="FS824" s="33"/>
      <c r="FT824" s="33"/>
      <c r="FU824" s="33"/>
      <c r="FV824" s="33"/>
      <c r="FW824" s="33"/>
      <c r="FX824" s="33"/>
      <c r="FY824" s="33"/>
      <c r="FZ824" s="33"/>
      <c r="GA824" s="33"/>
      <c r="GB824" s="33"/>
      <c r="GC824" s="33"/>
      <c r="GD824" s="33"/>
      <c r="GE824" s="33"/>
      <c r="GF824" s="33"/>
      <c r="GG824" s="7"/>
      <c r="GH824" s="7"/>
      <c r="GI824" s="7"/>
      <c r="GJ824" s="7"/>
      <c r="GK824" s="7"/>
      <c r="GL824" s="7"/>
      <c r="GM824" s="7"/>
      <c r="GN824" s="7"/>
      <c r="GO824" s="7"/>
      <c r="GP824" s="7"/>
      <c r="GQ824" s="7"/>
      <c r="GR824" s="7"/>
      <c r="GS824" s="7"/>
      <c r="GT824" s="7"/>
      <c r="GU824" s="7"/>
      <c r="GV824" s="7"/>
      <c r="GW824" s="7"/>
      <c r="GX824" s="7"/>
      <c r="GY824" s="7"/>
    </row>
    <row r="825" spans="1:207" ht="13.8">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7"/>
      <c r="CW825" s="7"/>
      <c r="CX825" s="7"/>
      <c r="CY825" s="7"/>
      <c r="CZ825" s="7"/>
      <c r="DA825" s="7"/>
      <c r="DB825" s="7"/>
      <c r="DC825" s="7"/>
      <c r="DD825" s="7"/>
      <c r="DE825" s="7"/>
      <c r="DF825" s="7"/>
      <c r="DG825" s="7"/>
      <c r="DH825" s="7"/>
      <c r="DI825" s="7"/>
      <c r="DJ825" s="7"/>
      <c r="DK825" s="7"/>
      <c r="DL825" s="7"/>
      <c r="DM825" s="7"/>
      <c r="DN825" s="7"/>
      <c r="DO825" s="7"/>
      <c r="DP825" s="7"/>
      <c r="DQ825" s="7"/>
      <c r="DR825" s="7"/>
      <c r="DS825" s="7"/>
      <c r="DT825" s="7"/>
      <c r="DU825" s="7"/>
      <c r="DV825" s="7"/>
      <c r="DW825" s="7"/>
      <c r="DX825" s="7"/>
      <c r="DY825" s="7"/>
      <c r="DZ825" s="7"/>
      <c r="EA825" s="7"/>
      <c r="EB825" s="7"/>
      <c r="EC825" s="7"/>
      <c r="ED825" s="7"/>
      <c r="EE825" s="7"/>
      <c r="EF825" s="7"/>
      <c r="EG825" s="7"/>
      <c r="EH825" s="7"/>
      <c r="EI825" s="7"/>
      <c r="EJ825" s="7"/>
      <c r="EK825" s="7"/>
      <c r="EL825" s="7"/>
      <c r="EM825" s="7"/>
      <c r="EN825" s="7"/>
      <c r="EO825" s="7"/>
      <c r="EP825" s="7"/>
      <c r="EQ825" s="7"/>
      <c r="ER825" s="7"/>
      <c r="ES825" s="7"/>
      <c r="ET825" s="7"/>
      <c r="EU825" s="7"/>
      <c r="EV825" s="7"/>
      <c r="EW825" s="7"/>
      <c r="EX825" s="7"/>
      <c r="EY825" s="7"/>
      <c r="EZ825" s="7"/>
      <c r="FA825" s="7"/>
      <c r="FB825" s="7"/>
      <c r="FC825" s="7"/>
      <c r="FD825" s="7"/>
      <c r="FE825" s="7"/>
      <c r="FF825" s="7"/>
      <c r="FG825" s="7"/>
      <c r="FH825" s="7"/>
      <c r="FI825" s="7"/>
      <c r="FJ825" s="7"/>
      <c r="FK825" s="7"/>
      <c r="FL825" s="34"/>
      <c r="FM825" s="33"/>
      <c r="FN825" s="34"/>
      <c r="FO825" s="33"/>
      <c r="FP825" s="33"/>
      <c r="FQ825" s="33"/>
      <c r="FR825" s="33"/>
      <c r="FS825" s="33"/>
      <c r="FT825" s="33"/>
      <c r="FU825" s="33"/>
      <c r="FV825" s="33"/>
      <c r="FW825" s="33"/>
      <c r="FX825" s="33"/>
      <c r="FY825" s="33"/>
      <c r="FZ825" s="33"/>
      <c r="GA825" s="33"/>
      <c r="GB825" s="33"/>
      <c r="GC825" s="33"/>
      <c r="GD825" s="33"/>
      <c r="GE825" s="33"/>
      <c r="GF825" s="33"/>
      <c r="GG825" s="7"/>
      <c r="GH825" s="7"/>
      <c r="GI825" s="7"/>
      <c r="GJ825" s="7"/>
      <c r="GK825" s="7"/>
      <c r="GL825" s="7"/>
      <c r="GM825" s="7"/>
      <c r="GN825" s="7"/>
      <c r="GO825" s="7"/>
      <c r="GP825" s="7"/>
      <c r="GQ825" s="7"/>
      <c r="GR825" s="7"/>
      <c r="GS825" s="7"/>
      <c r="GT825" s="7"/>
      <c r="GU825" s="7"/>
      <c r="GV825" s="7"/>
      <c r="GW825" s="7"/>
      <c r="GX825" s="7"/>
      <c r="GY825" s="7"/>
    </row>
    <row r="826" spans="1:207" ht="13.8">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7"/>
      <c r="CW826" s="7"/>
      <c r="CX826" s="7"/>
      <c r="CY826" s="7"/>
      <c r="CZ826" s="7"/>
      <c r="DA826" s="7"/>
      <c r="DB826" s="7"/>
      <c r="DC826" s="7"/>
      <c r="DD826" s="7"/>
      <c r="DE826" s="7"/>
      <c r="DF826" s="7"/>
      <c r="DG826" s="7"/>
      <c r="DH826" s="7"/>
      <c r="DI826" s="7"/>
      <c r="DJ826" s="7"/>
      <c r="DK826" s="7"/>
      <c r="DL826" s="7"/>
      <c r="DM826" s="7"/>
      <c r="DN826" s="7"/>
      <c r="DO826" s="7"/>
      <c r="DP826" s="7"/>
      <c r="DQ826" s="7"/>
      <c r="DR826" s="7"/>
      <c r="DS826" s="7"/>
      <c r="DT826" s="7"/>
      <c r="DU826" s="7"/>
      <c r="DV826" s="7"/>
      <c r="DW826" s="7"/>
      <c r="DX826" s="7"/>
      <c r="DY826" s="7"/>
      <c r="DZ826" s="7"/>
      <c r="EA826" s="7"/>
      <c r="EB826" s="7"/>
      <c r="EC826" s="7"/>
      <c r="ED826" s="7"/>
      <c r="EE826" s="7"/>
      <c r="EF826" s="7"/>
      <c r="EG826" s="7"/>
      <c r="EH826" s="7"/>
      <c r="EI826" s="7"/>
      <c r="EJ826" s="7"/>
      <c r="EK826" s="7"/>
      <c r="EL826" s="7"/>
      <c r="EM826" s="7"/>
      <c r="EN826" s="7"/>
      <c r="EO826" s="7"/>
      <c r="EP826" s="7"/>
      <c r="EQ826" s="7"/>
      <c r="ER826" s="7"/>
      <c r="ES826" s="7"/>
      <c r="ET826" s="7"/>
      <c r="EU826" s="7"/>
      <c r="EV826" s="7"/>
      <c r="EW826" s="7"/>
      <c r="EX826" s="7"/>
      <c r="EY826" s="7"/>
      <c r="EZ826" s="7"/>
      <c r="FA826" s="7"/>
      <c r="FB826" s="7"/>
      <c r="FC826" s="7"/>
      <c r="FD826" s="7"/>
      <c r="FE826" s="7"/>
      <c r="FF826" s="7"/>
      <c r="FG826" s="7"/>
      <c r="FH826" s="7"/>
      <c r="FI826" s="7"/>
      <c r="FJ826" s="7"/>
      <c r="FK826" s="7"/>
      <c r="FL826" s="34"/>
      <c r="FM826" s="33"/>
      <c r="FN826" s="34"/>
      <c r="FO826" s="33"/>
      <c r="FP826" s="33"/>
      <c r="FQ826" s="33"/>
      <c r="FR826" s="33"/>
      <c r="FS826" s="33"/>
      <c r="FT826" s="33"/>
      <c r="FU826" s="33"/>
      <c r="FV826" s="33"/>
      <c r="FW826" s="33"/>
      <c r="FX826" s="33"/>
      <c r="FY826" s="33"/>
      <c r="FZ826" s="33"/>
      <c r="GA826" s="33"/>
      <c r="GB826" s="33"/>
      <c r="GC826" s="33"/>
      <c r="GD826" s="33"/>
      <c r="GE826" s="33"/>
      <c r="GF826" s="33"/>
      <c r="GG826" s="7"/>
      <c r="GH826" s="7"/>
      <c r="GI826" s="7"/>
      <c r="GJ826" s="7"/>
      <c r="GK826" s="7"/>
      <c r="GL826" s="7"/>
      <c r="GM826" s="7"/>
      <c r="GN826" s="7"/>
      <c r="GO826" s="7"/>
      <c r="GP826" s="7"/>
      <c r="GQ826" s="7"/>
      <c r="GR826" s="7"/>
      <c r="GS826" s="7"/>
      <c r="GT826" s="7"/>
      <c r="GU826" s="7"/>
      <c r="GV826" s="7"/>
      <c r="GW826" s="7"/>
      <c r="GX826" s="7"/>
      <c r="GY826" s="7"/>
    </row>
    <row r="827" spans="1:207" ht="13.8">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7"/>
      <c r="CW827" s="7"/>
      <c r="CX827" s="7"/>
      <c r="CY827" s="7"/>
      <c r="CZ827" s="7"/>
      <c r="DA827" s="7"/>
      <c r="DB827" s="7"/>
      <c r="DC827" s="7"/>
      <c r="DD827" s="7"/>
      <c r="DE827" s="7"/>
      <c r="DF827" s="7"/>
      <c r="DG827" s="7"/>
      <c r="DH827" s="7"/>
      <c r="DI827" s="7"/>
      <c r="DJ827" s="7"/>
      <c r="DK827" s="7"/>
      <c r="DL827" s="7"/>
      <c r="DM827" s="7"/>
      <c r="DN827" s="7"/>
      <c r="DO827" s="7"/>
      <c r="DP827" s="7"/>
      <c r="DQ827" s="7"/>
      <c r="DR827" s="7"/>
      <c r="DS827" s="7"/>
      <c r="DT827" s="7"/>
      <c r="DU827" s="7"/>
      <c r="DV827" s="7"/>
      <c r="DW827" s="7"/>
      <c r="DX827" s="7"/>
      <c r="DY827" s="7"/>
      <c r="DZ827" s="7"/>
      <c r="EA827" s="7"/>
      <c r="EB827" s="7"/>
      <c r="EC827" s="7"/>
      <c r="ED827" s="7"/>
      <c r="EE827" s="7"/>
      <c r="EF827" s="7"/>
      <c r="EG827" s="7"/>
      <c r="EH827" s="7"/>
      <c r="EI827" s="7"/>
      <c r="EJ827" s="7"/>
      <c r="EK827" s="7"/>
      <c r="EL827" s="7"/>
      <c r="EM827" s="7"/>
      <c r="EN827" s="7"/>
      <c r="EO827" s="7"/>
      <c r="EP827" s="7"/>
      <c r="EQ827" s="7"/>
      <c r="ER827" s="7"/>
      <c r="ES827" s="7"/>
      <c r="ET827" s="7"/>
      <c r="EU827" s="7"/>
      <c r="EV827" s="7"/>
      <c r="EW827" s="7"/>
      <c r="EX827" s="7"/>
      <c r="EY827" s="7"/>
      <c r="EZ827" s="7"/>
      <c r="FA827" s="7"/>
      <c r="FB827" s="7"/>
      <c r="FC827" s="7"/>
      <c r="FD827" s="7"/>
      <c r="FE827" s="7"/>
      <c r="FF827" s="7"/>
      <c r="FG827" s="7"/>
      <c r="FH827" s="7"/>
      <c r="FI827" s="7"/>
      <c r="FJ827" s="7"/>
      <c r="FK827" s="7"/>
      <c r="FL827" s="34"/>
      <c r="FM827" s="33"/>
      <c r="FN827" s="34"/>
      <c r="FO827" s="33"/>
      <c r="FP827" s="33"/>
      <c r="FQ827" s="33"/>
      <c r="FR827" s="33"/>
      <c r="FS827" s="33"/>
      <c r="FT827" s="33"/>
      <c r="FU827" s="33"/>
      <c r="FV827" s="33"/>
      <c r="FW827" s="33"/>
      <c r="FX827" s="33"/>
      <c r="FY827" s="33"/>
      <c r="FZ827" s="33"/>
      <c r="GA827" s="33"/>
      <c r="GB827" s="33"/>
      <c r="GC827" s="33"/>
      <c r="GD827" s="33"/>
      <c r="GE827" s="33"/>
      <c r="GF827" s="33"/>
      <c r="GG827" s="7"/>
      <c r="GH827" s="7"/>
      <c r="GI827" s="7"/>
      <c r="GJ827" s="7"/>
      <c r="GK827" s="7"/>
      <c r="GL827" s="7"/>
      <c r="GM827" s="7"/>
      <c r="GN827" s="7"/>
      <c r="GO827" s="7"/>
      <c r="GP827" s="7"/>
      <c r="GQ827" s="7"/>
      <c r="GR827" s="7"/>
      <c r="GS827" s="7"/>
      <c r="GT827" s="7"/>
      <c r="GU827" s="7"/>
      <c r="GV827" s="7"/>
      <c r="GW827" s="7"/>
      <c r="GX827" s="7"/>
      <c r="GY827" s="7"/>
    </row>
    <row r="828" spans="1:207" ht="13.8">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7"/>
      <c r="CW828" s="7"/>
      <c r="CX828" s="7"/>
      <c r="CY828" s="7"/>
      <c r="CZ828" s="7"/>
      <c r="DA828" s="7"/>
      <c r="DB828" s="7"/>
      <c r="DC828" s="7"/>
      <c r="DD828" s="7"/>
      <c r="DE828" s="7"/>
      <c r="DF828" s="7"/>
      <c r="DG828" s="7"/>
      <c r="DH828" s="7"/>
      <c r="DI828" s="7"/>
      <c r="DJ828" s="7"/>
      <c r="DK828" s="7"/>
      <c r="DL828" s="7"/>
      <c r="DM828" s="7"/>
      <c r="DN828" s="7"/>
      <c r="DO828" s="7"/>
      <c r="DP828" s="7"/>
      <c r="DQ828" s="7"/>
      <c r="DR828" s="7"/>
      <c r="DS828" s="7"/>
      <c r="DT828" s="7"/>
      <c r="DU828" s="7"/>
      <c r="DV828" s="7"/>
      <c r="DW828" s="7"/>
      <c r="DX828" s="7"/>
      <c r="DY828" s="7"/>
      <c r="DZ828" s="7"/>
      <c r="EA828" s="7"/>
      <c r="EB828" s="7"/>
      <c r="EC828" s="7"/>
      <c r="ED828" s="7"/>
      <c r="EE828" s="7"/>
      <c r="EF828" s="7"/>
      <c r="EG828" s="7"/>
      <c r="EH828" s="7"/>
      <c r="EI828" s="7"/>
      <c r="EJ828" s="7"/>
      <c r="EK828" s="7"/>
      <c r="EL828" s="7"/>
      <c r="EM828" s="7"/>
      <c r="EN828" s="7"/>
      <c r="EO828" s="7"/>
      <c r="EP828" s="7"/>
      <c r="EQ828" s="7"/>
      <c r="ER828" s="7"/>
      <c r="ES828" s="7"/>
      <c r="ET828" s="7"/>
      <c r="EU828" s="7"/>
      <c r="EV828" s="7"/>
      <c r="EW828" s="7"/>
      <c r="EX828" s="7"/>
      <c r="EY828" s="7"/>
      <c r="EZ828" s="7"/>
      <c r="FA828" s="7"/>
      <c r="FB828" s="7"/>
      <c r="FC828" s="7"/>
      <c r="FD828" s="7"/>
      <c r="FE828" s="7"/>
      <c r="FF828" s="7"/>
      <c r="FG828" s="7"/>
      <c r="FH828" s="7"/>
      <c r="FI828" s="7"/>
      <c r="FJ828" s="7"/>
      <c r="FK828" s="7"/>
      <c r="FL828" s="34"/>
      <c r="FM828" s="33"/>
      <c r="FN828" s="34"/>
      <c r="FO828" s="33"/>
      <c r="FP828" s="33"/>
      <c r="FQ828" s="33"/>
      <c r="FR828" s="33"/>
      <c r="FS828" s="33"/>
      <c r="FT828" s="33"/>
      <c r="FU828" s="33"/>
      <c r="FV828" s="33"/>
      <c r="FW828" s="33"/>
      <c r="FX828" s="33"/>
      <c r="FY828" s="33"/>
      <c r="FZ828" s="33"/>
      <c r="GA828" s="33"/>
      <c r="GB828" s="33"/>
      <c r="GC828" s="33"/>
      <c r="GD828" s="33"/>
      <c r="GE828" s="33"/>
      <c r="GF828" s="33"/>
      <c r="GG828" s="7"/>
      <c r="GH828" s="7"/>
      <c r="GI828" s="7"/>
      <c r="GJ828" s="7"/>
      <c r="GK828" s="7"/>
      <c r="GL828" s="7"/>
      <c r="GM828" s="7"/>
      <c r="GN828" s="7"/>
      <c r="GO828" s="7"/>
      <c r="GP828" s="7"/>
      <c r="GQ828" s="7"/>
      <c r="GR828" s="7"/>
      <c r="GS828" s="7"/>
      <c r="GT828" s="7"/>
      <c r="GU828" s="7"/>
      <c r="GV828" s="7"/>
      <c r="GW828" s="7"/>
      <c r="GX828" s="7"/>
      <c r="GY828" s="7"/>
    </row>
    <row r="829" spans="1:207" ht="13.8">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7"/>
      <c r="CW829" s="7"/>
      <c r="CX829" s="7"/>
      <c r="CY829" s="7"/>
      <c r="CZ829" s="7"/>
      <c r="DA829" s="7"/>
      <c r="DB829" s="7"/>
      <c r="DC829" s="7"/>
      <c r="DD829" s="7"/>
      <c r="DE829" s="7"/>
      <c r="DF829" s="7"/>
      <c r="DG829" s="7"/>
      <c r="DH829" s="7"/>
      <c r="DI829" s="7"/>
      <c r="DJ829" s="7"/>
      <c r="DK829" s="7"/>
      <c r="DL829" s="7"/>
      <c r="DM829" s="7"/>
      <c r="DN829" s="7"/>
      <c r="DO829" s="7"/>
      <c r="DP829" s="7"/>
      <c r="DQ829" s="7"/>
      <c r="DR829" s="7"/>
      <c r="DS829" s="7"/>
      <c r="DT829" s="7"/>
      <c r="DU829" s="7"/>
      <c r="DV829" s="7"/>
      <c r="DW829" s="7"/>
      <c r="DX829" s="7"/>
      <c r="DY829" s="7"/>
      <c r="DZ829" s="7"/>
      <c r="EA829" s="7"/>
      <c r="EB829" s="7"/>
      <c r="EC829" s="7"/>
      <c r="ED829" s="7"/>
      <c r="EE829" s="7"/>
      <c r="EF829" s="7"/>
      <c r="EG829" s="7"/>
      <c r="EH829" s="7"/>
      <c r="EI829" s="7"/>
      <c r="EJ829" s="7"/>
      <c r="EK829" s="7"/>
      <c r="EL829" s="7"/>
      <c r="EM829" s="7"/>
      <c r="EN829" s="7"/>
      <c r="EO829" s="7"/>
      <c r="EP829" s="7"/>
      <c r="EQ829" s="7"/>
      <c r="ER829" s="7"/>
      <c r="ES829" s="7"/>
      <c r="ET829" s="7"/>
      <c r="EU829" s="7"/>
      <c r="EV829" s="7"/>
      <c r="EW829" s="7"/>
      <c r="EX829" s="7"/>
      <c r="EY829" s="7"/>
      <c r="EZ829" s="7"/>
      <c r="FA829" s="7"/>
      <c r="FB829" s="7"/>
      <c r="FC829" s="7"/>
      <c r="FD829" s="7"/>
      <c r="FE829" s="7"/>
      <c r="FF829" s="7"/>
      <c r="FG829" s="7"/>
      <c r="FH829" s="7"/>
      <c r="FI829" s="7"/>
      <c r="FJ829" s="7"/>
      <c r="FK829" s="7"/>
      <c r="FL829" s="34"/>
      <c r="FM829" s="33"/>
      <c r="FN829" s="34"/>
      <c r="FO829" s="33"/>
      <c r="FP829" s="33"/>
      <c r="FQ829" s="33"/>
      <c r="FR829" s="33"/>
      <c r="FS829" s="33"/>
      <c r="FT829" s="33"/>
      <c r="FU829" s="33"/>
      <c r="FV829" s="33"/>
      <c r="FW829" s="33"/>
      <c r="FX829" s="33"/>
      <c r="FY829" s="33"/>
      <c r="FZ829" s="33"/>
      <c r="GA829" s="33"/>
      <c r="GB829" s="33"/>
      <c r="GC829" s="33"/>
      <c r="GD829" s="33"/>
      <c r="GE829" s="33"/>
      <c r="GF829" s="33"/>
      <c r="GG829" s="7"/>
      <c r="GH829" s="7"/>
      <c r="GI829" s="7"/>
      <c r="GJ829" s="7"/>
      <c r="GK829" s="7"/>
      <c r="GL829" s="7"/>
      <c r="GM829" s="7"/>
      <c r="GN829" s="7"/>
      <c r="GO829" s="7"/>
      <c r="GP829" s="7"/>
      <c r="GQ829" s="7"/>
      <c r="GR829" s="7"/>
      <c r="GS829" s="7"/>
      <c r="GT829" s="7"/>
      <c r="GU829" s="7"/>
      <c r="GV829" s="7"/>
      <c r="GW829" s="7"/>
      <c r="GX829" s="7"/>
      <c r="GY829" s="7"/>
    </row>
    <row r="830" spans="1:207" ht="13.8">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7"/>
      <c r="CW830" s="7"/>
      <c r="CX830" s="7"/>
      <c r="CY830" s="7"/>
      <c r="CZ830" s="7"/>
      <c r="DA830" s="7"/>
      <c r="DB830" s="7"/>
      <c r="DC830" s="7"/>
      <c r="DD830" s="7"/>
      <c r="DE830" s="7"/>
      <c r="DF830" s="7"/>
      <c r="DG830" s="7"/>
      <c r="DH830" s="7"/>
      <c r="DI830" s="7"/>
      <c r="DJ830" s="7"/>
      <c r="DK830" s="7"/>
      <c r="DL830" s="7"/>
      <c r="DM830" s="7"/>
      <c r="DN830" s="7"/>
      <c r="DO830" s="7"/>
      <c r="DP830" s="7"/>
      <c r="DQ830" s="7"/>
      <c r="DR830" s="7"/>
      <c r="DS830" s="7"/>
      <c r="DT830" s="7"/>
      <c r="DU830" s="7"/>
      <c r="DV830" s="7"/>
      <c r="DW830" s="7"/>
      <c r="DX830" s="7"/>
      <c r="DY830" s="7"/>
      <c r="DZ830" s="7"/>
      <c r="EA830" s="7"/>
      <c r="EB830" s="7"/>
      <c r="EC830" s="7"/>
      <c r="ED830" s="7"/>
      <c r="EE830" s="7"/>
      <c r="EF830" s="7"/>
      <c r="EG830" s="7"/>
      <c r="EH830" s="7"/>
      <c r="EI830" s="7"/>
      <c r="EJ830" s="7"/>
      <c r="EK830" s="7"/>
      <c r="EL830" s="7"/>
      <c r="EM830" s="7"/>
      <c r="EN830" s="7"/>
      <c r="EO830" s="7"/>
      <c r="EP830" s="7"/>
      <c r="EQ830" s="7"/>
      <c r="ER830" s="7"/>
      <c r="ES830" s="7"/>
      <c r="ET830" s="7"/>
      <c r="EU830" s="7"/>
      <c r="EV830" s="7"/>
      <c r="EW830" s="7"/>
      <c r="EX830" s="7"/>
      <c r="EY830" s="7"/>
      <c r="EZ830" s="7"/>
      <c r="FA830" s="7"/>
      <c r="FB830" s="7"/>
      <c r="FC830" s="7"/>
      <c r="FD830" s="7"/>
      <c r="FE830" s="7"/>
      <c r="FF830" s="7"/>
      <c r="FG830" s="7"/>
      <c r="FH830" s="7"/>
      <c r="FI830" s="7"/>
      <c r="FJ830" s="7"/>
      <c r="FK830" s="7"/>
      <c r="FL830" s="34"/>
      <c r="FM830" s="33"/>
      <c r="FN830" s="34"/>
      <c r="FO830" s="33"/>
      <c r="FP830" s="33"/>
      <c r="FQ830" s="33"/>
      <c r="FR830" s="33"/>
      <c r="FS830" s="33"/>
      <c r="FT830" s="33"/>
      <c r="FU830" s="33"/>
      <c r="FV830" s="33"/>
      <c r="FW830" s="33"/>
      <c r="FX830" s="33"/>
      <c r="FY830" s="33"/>
      <c r="FZ830" s="33"/>
      <c r="GA830" s="33"/>
      <c r="GB830" s="33"/>
      <c r="GC830" s="33"/>
      <c r="GD830" s="33"/>
      <c r="GE830" s="33"/>
      <c r="GF830" s="33"/>
      <c r="GG830" s="7"/>
      <c r="GH830" s="7"/>
      <c r="GI830" s="7"/>
      <c r="GJ830" s="7"/>
      <c r="GK830" s="7"/>
      <c r="GL830" s="7"/>
      <c r="GM830" s="7"/>
      <c r="GN830" s="7"/>
      <c r="GO830" s="7"/>
      <c r="GP830" s="7"/>
      <c r="GQ830" s="7"/>
      <c r="GR830" s="7"/>
      <c r="GS830" s="7"/>
      <c r="GT830" s="7"/>
      <c r="GU830" s="7"/>
      <c r="GV830" s="7"/>
      <c r="GW830" s="7"/>
      <c r="GX830" s="7"/>
      <c r="GY830" s="7"/>
    </row>
    <row r="831" spans="1:207" ht="13.8">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7"/>
      <c r="CW831" s="7"/>
      <c r="CX831" s="7"/>
      <c r="CY831" s="7"/>
      <c r="CZ831" s="7"/>
      <c r="DA831" s="7"/>
      <c r="DB831" s="7"/>
      <c r="DC831" s="7"/>
      <c r="DD831" s="7"/>
      <c r="DE831" s="7"/>
      <c r="DF831" s="7"/>
      <c r="DG831" s="7"/>
      <c r="DH831" s="7"/>
      <c r="DI831" s="7"/>
      <c r="DJ831" s="7"/>
      <c r="DK831" s="7"/>
      <c r="DL831" s="7"/>
      <c r="DM831" s="7"/>
      <c r="DN831" s="7"/>
      <c r="DO831" s="7"/>
      <c r="DP831" s="7"/>
      <c r="DQ831" s="7"/>
      <c r="DR831" s="7"/>
      <c r="DS831" s="7"/>
      <c r="DT831" s="7"/>
      <c r="DU831" s="7"/>
      <c r="DV831" s="7"/>
      <c r="DW831" s="7"/>
      <c r="DX831" s="7"/>
      <c r="DY831" s="7"/>
      <c r="DZ831" s="7"/>
      <c r="EA831" s="7"/>
      <c r="EB831" s="7"/>
      <c r="EC831" s="7"/>
      <c r="ED831" s="7"/>
      <c r="EE831" s="7"/>
      <c r="EF831" s="7"/>
      <c r="EG831" s="7"/>
      <c r="EH831" s="7"/>
      <c r="EI831" s="7"/>
      <c r="EJ831" s="7"/>
      <c r="EK831" s="7"/>
      <c r="EL831" s="7"/>
      <c r="EM831" s="7"/>
      <c r="EN831" s="7"/>
      <c r="EO831" s="7"/>
      <c r="EP831" s="7"/>
      <c r="EQ831" s="7"/>
      <c r="ER831" s="7"/>
      <c r="ES831" s="7"/>
      <c r="ET831" s="7"/>
      <c r="EU831" s="7"/>
      <c r="EV831" s="7"/>
      <c r="EW831" s="7"/>
      <c r="EX831" s="7"/>
      <c r="EY831" s="7"/>
      <c r="EZ831" s="7"/>
      <c r="FA831" s="7"/>
      <c r="FB831" s="7"/>
      <c r="FC831" s="7"/>
      <c r="FD831" s="7"/>
      <c r="FE831" s="7"/>
      <c r="FF831" s="7"/>
      <c r="FG831" s="7"/>
      <c r="FH831" s="7"/>
      <c r="FI831" s="7"/>
      <c r="FJ831" s="7"/>
      <c r="FK831" s="7"/>
      <c r="FL831" s="34"/>
      <c r="FM831" s="33"/>
      <c r="FN831" s="34"/>
      <c r="FO831" s="33"/>
      <c r="FP831" s="33"/>
      <c r="FQ831" s="33"/>
      <c r="FR831" s="33"/>
      <c r="FS831" s="33"/>
      <c r="FT831" s="33"/>
      <c r="FU831" s="33"/>
      <c r="FV831" s="33"/>
      <c r="FW831" s="33"/>
      <c r="FX831" s="33"/>
      <c r="FY831" s="33"/>
      <c r="FZ831" s="33"/>
      <c r="GA831" s="33"/>
      <c r="GB831" s="33"/>
      <c r="GC831" s="33"/>
      <c r="GD831" s="33"/>
      <c r="GE831" s="33"/>
      <c r="GF831" s="33"/>
      <c r="GG831" s="7"/>
      <c r="GH831" s="7"/>
      <c r="GI831" s="7"/>
      <c r="GJ831" s="7"/>
      <c r="GK831" s="7"/>
      <c r="GL831" s="7"/>
      <c r="GM831" s="7"/>
      <c r="GN831" s="7"/>
      <c r="GO831" s="7"/>
      <c r="GP831" s="7"/>
      <c r="GQ831" s="7"/>
      <c r="GR831" s="7"/>
      <c r="GS831" s="7"/>
      <c r="GT831" s="7"/>
      <c r="GU831" s="7"/>
      <c r="GV831" s="7"/>
      <c r="GW831" s="7"/>
      <c r="GX831" s="7"/>
      <c r="GY831" s="7"/>
    </row>
    <row r="832" spans="1:207" ht="13.8">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7"/>
      <c r="EE832" s="7"/>
      <c r="EF832" s="7"/>
      <c r="EG832" s="7"/>
      <c r="EH832" s="7"/>
      <c r="EI832" s="7"/>
      <c r="EJ832" s="7"/>
      <c r="EK832" s="7"/>
      <c r="EL832" s="7"/>
      <c r="EM832" s="7"/>
      <c r="EN832" s="7"/>
      <c r="EO832" s="7"/>
      <c r="EP832" s="7"/>
      <c r="EQ832" s="7"/>
      <c r="ER832" s="7"/>
      <c r="ES832" s="7"/>
      <c r="ET832" s="7"/>
      <c r="EU832" s="7"/>
      <c r="EV832" s="7"/>
      <c r="EW832" s="7"/>
      <c r="EX832" s="7"/>
      <c r="EY832" s="7"/>
      <c r="EZ832" s="7"/>
      <c r="FA832" s="7"/>
      <c r="FB832" s="7"/>
      <c r="FC832" s="7"/>
      <c r="FD832" s="7"/>
      <c r="FE832" s="7"/>
      <c r="FF832" s="7"/>
      <c r="FG832" s="7"/>
      <c r="FH832" s="7"/>
      <c r="FI832" s="7"/>
      <c r="FJ832" s="7"/>
      <c r="FK832" s="7"/>
      <c r="FL832" s="34"/>
      <c r="FM832" s="33"/>
      <c r="FN832" s="34"/>
      <c r="FO832" s="33"/>
      <c r="FP832" s="33"/>
      <c r="FQ832" s="33"/>
      <c r="FR832" s="33"/>
      <c r="FS832" s="33"/>
      <c r="FT832" s="33"/>
      <c r="FU832" s="33"/>
      <c r="FV832" s="33"/>
      <c r="FW832" s="33"/>
      <c r="FX832" s="33"/>
      <c r="FY832" s="33"/>
      <c r="FZ832" s="33"/>
      <c r="GA832" s="33"/>
      <c r="GB832" s="33"/>
      <c r="GC832" s="33"/>
      <c r="GD832" s="33"/>
      <c r="GE832" s="33"/>
      <c r="GF832" s="33"/>
      <c r="GG832" s="7"/>
      <c r="GH832" s="7"/>
      <c r="GI832" s="7"/>
      <c r="GJ832" s="7"/>
      <c r="GK832" s="7"/>
      <c r="GL832" s="7"/>
      <c r="GM832" s="7"/>
      <c r="GN832" s="7"/>
      <c r="GO832" s="7"/>
      <c r="GP832" s="7"/>
      <c r="GQ832" s="7"/>
      <c r="GR832" s="7"/>
      <c r="GS832" s="7"/>
      <c r="GT832" s="7"/>
      <c r="GU832" s="7"/>
      <c r="GV832" s="7"/>
      <c r="GW832" s="7"/>
      <c r="GX832" s="7"/>
      <c r="GY832" s="7"/>
    </row>
    <row r="833" spans="1:207" ht="13.8">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7"/>
      <c r="EE833" s="7"/>
      <c r="EF833" s="7"/>
      <c r="EG833" s="7"/>
      <c r="EH833" s="7"/>
      <c r="EI833" s="7"/>
      <c r="EJ833" s="7"/>
      <c r="EK833" s="7"/>
      <c r="EL833" s="7"/>
      <c r="EM833" s="7"/>
      <c r="EN833" s="7"/>
      <c r="EO833" s="7"/>
      <c r="EP833" s="7"/>
      <c r="EQ833" s="7"/>
      <c r="ER833" s="7"/>
      <c r="ES833" s="7"/>
      <c r="ET833" s="7"/>
      <c r="EU833" s="7"/>
      <c r="EV833" s="7"/>
      <c r="EW833" s="7"/>
      <c r="EX833" s="7"/>
      <c r="EY833" s="7"/>
      <c r="EZ833" s="7"/>
      <c r="FA833" s="7"/>
      <c r="FB833" s="7"/>
      <c r="FC833" s="7"/>
      <c r="FD833" s="7"/>
      <c r="FE833" s="7"/>
      <c r="FF833" s="7"/>
      <c r="FG833" s="7"/>
      <c r="FH833" s="7"/>
      <c r="FI833" s="7"/>
      <c r="FJ833" s="7"/>
      <c r="FK833" s="7"/>
      <c r="FL833" s="34"/>
      <c r="FM833" s="33"/>
      <c r="FN833" s="34"/>
      <c r="FO833" s="33"/>
      <c r="FP833" s="33"/>
      <c r="FQ833" s="33"/>
      <c r="FR833" s="33"/>
      <c r="FS833" s="33"/>
      <c r="FT833" s="33"/>
      <c r="FU833" s="33"/>
      <c r="FV833" s="33"/>
      <c r="FW833" s="33"/>
      <c r="FX833" s="33"/>
      <c r="FY833" s="33"/>
      <c r="FZ833" s="33"/>
      <c r="GA833" s="33"/>
      <c r="GB833" s="33"/>
      <c r="GC833" s="33"/>
      <c r="GD833" s="33"/>
      <c r="GE833" s="33"/>
      <c r="GF833" s="33"/>
      <c r="GG833" s="7"/>
      <c r="GH833" s="7"/>
      <c r="GI833" s="7"/>
      <c r="GJ833" s="7"/>
      <c r="GK833" s="7"/>
      <c r="GL833" s="7"/>
      <c r="GM833" s="7"/>
      <c r="GN833" s="7"/>
      <c r="GO833" s="7"/>
      <c r="GP833" s="7"/>
      <c r="GQ833" s="7"/>
      <c r="GR833" s="7"/>
      <c r="GS833" s="7"/>
      <c r="GT833" s="7"/>
      <c r="GU833" s="7"/>
      <c r="GV833" s="7"/>
      <c r="GW833" s="7"/>
      <c r="GX833" s="7"/>
      <c r="GY833" s="7"/>
    </row>
    <row r="834" spans="1:207" ht="13.8">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7"/>
      <c r="CW834" s="7"/>
      <c r="CX834" s="7"/>
      <c r="CY834" s="7"/>
      <c r="CZ834" s="7"/>
      <c r="DA834" s="7"/>
      <c r="DB834" s="7"/>
      <c r="DC834" s="7"/>
      <c r="DD834" s="7"/>
      <c r="DE834" s="7"/>
      <c r="DF834" s="7"/>
      <c r="DG834" s="7"/>
      <c r="DH834" s="7"/>
      <c r="DI834" s="7"/>
      <c r="DJ834" s="7"/>
      <c r="DK834" s="7"/>
      <c r="DL834" s="7"/>
      <c r="DM834" s="7"/>
      <c r="DN834" s="7"/>
      <c r="DO834" s="7"/>
      <c r="DP834" s="7"/>
      <c r="DQ834" s="7"/>
      <c r="DR834" s="7"/>
      <c r="DS834" s="7"/>
      <c r="DT834" s="7"/>
      <c r="DU834" s="7"/>
      <c r="DV834" s="7"/>
      <c r="DW834" s="7"/>
      <c r="DX834" s="7"/>
      <c r="DY834" s="7"/>
      <c r="DZ834" s="7"/>
      <c r="EA834" s="7"/>
      <c r="EB834" s="7"/>
      <c r="EC834" s="7"/>
      <c r="ED834" s="7"/>
      <c r="EE834" s="7"/>
      <c r="EF834" s="7"/>
      <c r="EG834" s="7"/>
      <c r="EH834" s="7"/>
      <c r="EI834" s="7"/>
      <c r="EJ834" s="7"/>
      <c r="EK834" s="7"/>
      <c r="EL834" s="7"/>
      <c r="EM834" s="7"/>
      <c r="EN834" s="7"/>
      <c r="EO834" s="7"/>
      <c r="EP834" s="7"/>
      <c r="EQ834" s="7"/>
      <c r="ER834" s="7"/>
      <c r="ES834" s="7"/>
      <c r="ET834" s="7"/>
      <c r="EU834" s="7"/>
      <c r="EV834" s="7"/>
      <c r="EW834" s="7"/>
      <c r="EX834" s="7"/>
      <c r="EY834" s="7"/>
      <c r="EZ834" s="7"/>
      <c r="FA834" s="7"/>
      <c r="FB834" s="7"/>
      <c r="FC834" s="7"/>
      <c r="FD834" s="7"/>
      <c r="FE834" s="7"/>
      <c r="FF834" s="7"/>
      <c r="FG834" s="7"/>
      <c r="FH834" s="7"/>
      <c r="FI834" s="7"/>
      <c r="FJ834" s="7"/>
      <c r="FK834" s="7"/>
      <c r="FL834" s="34"/>
      <c r="FM834" s="33"/>
      <c r="FN834" s="34"/>
      <c r="FO834" s="33"/>
      <c r="FP834" s="33"/>
      <c r="FQ834" s="33"/>
      <c r="FR834" s="33"/>
      <c r="FS834" s="33"/>
      <c r="FT834" s="33"/>
      <c r="FU834" s="33"/>
      <c r="FV834" s="33"/>
      <c r="FW834" s="33"/>
      <c r="FX834" s="33"/>
      <c r="FY834" s="33"/>
      <c r="FZ834" s="33"/>
      <c r="GA834" s="33"/>
      <c r="GB834" s="33"/>
      <c r="GC834" s="33"/>
      <c r="GD834" s="33"/>
      <c r="GE834" s="33"/>
      <c r="GF834" s="33"/>
      <c r="GG834" s="7"/>
      <c r="GH834" s="7"/>
      <c r="GI834" s="7"/>
      <c r="GJ834" s="7"/>
      <c r="GK834" s="7"/>
      <c r="GL834" s="7"/>
      <c r="GM834" s="7"/>
      <c r="GN834" s="7"/>
      <c r="GO834" s="7"/>
      <c r="GP834" s="7"/>
      <c r="GQ834" s="7"/>
      <c r="GR834" s="7"/>
      <c r="GS834" s="7"/>
      <c r="GT834" s="7"/>
      <c r="GU834" s="7"/>
      <c r="GV834" s="7"/>
      <c r="GW834" s="7"/>
      <c r="GX834" s="7"/>
      <c r="GY834" s="7"/>
    </row>
    <row r="835" spans="1:207" ht="13.8">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7"/>
      <c r="CW835" s="7"/>
      <c r="CX835" s="7"/>
      <c r="CY835" s="7"/>
      <c r="CZ835" s="7"/>
      <c r="DA835" s="7"/>
      <c r="DB835" s="7"/>
      <c r="DC835" s="7"/>
      <c r="DD835" s="7"/>
      <c r="DE835" s="7"/>
      <c r="DF835" s="7"/>
      <c r="DG835" s="7"/>
      <c r="DH835" s="7"/>
      <c r="DI835" s="7"/>
      <c r="DJ835" s="7"/>
      <c r="DK835" s="7"/>
      <c r="DL835" s="7"/>
      <c r="DM835" s="7"/>
      <c r="DN835" s="7"/>
      <c r="DO835" s="7"/>
      <c r="DP835" s="7"/>
      <c r="DQ835" s="7"/>
      <c r="DR835" s="7"/>
      <c r="DS835" s="7"/>
      <c r="DT835" s="7"/>
      <c r="DU835" s="7"/>
      <c r="DV835" s="7"/>
      <c r="DW835" s="7"/>
      <c r="DX835" s="7"/>
      <c r="DY835" s="7"/>
      <c r="DZ835" s="7"/>
      <c r="EA835" s="7"/>
      <c r="EB835" s="7"/>
      <c r="EC835" s="7"/>
      <c r="ED835" s="7"/>
      <c r="EE835" s="7"/>
      <c r="EF835" s="7"/>
      <c r="EG835" s="7"/>
      <c r="EH835" s="7"/>
      <c r="EI835" s="7"/>
      <c r="EJ835" s="7"/>
      <c r="EK835" s="7"/>
      <c r="EL835" s="7"/>
      <c r="EM835" s="7"/>
      <c r="EN835" s="7"/>
      <c r="EO835" s="7"/>
      <c r="EP835" s="7"/>
      <c r="EQ835" s="7"/>
      <c r="ER835" s="7"/>
      <c r="ES835" s="7"/>
      <c r="ET835" s="7"/>
      <c r="EU835" s="7"/>
      <c r="EV835" s="7"/>
      <c r="EW835" s="7"/>
      <c r="EX835" s="7"/>
      <c r="EY835" s="7"/>
      <c r="EZ835" s="7"/>
      <c r="FA835" s="7"/>
      <c r="FB835" s="7"/>
      <c r="FC835" s="7"/>
      <c r="FD835" s="7"/>
      <c r="FE835" s="7"/>
      <c r="FF835" s="7"/>
      <c r="FG835" s="7"/>
      <c r="FH835" s="7"/>
      <c r="FI835" s="7"/>
      <c r="FJ835" s="7"/>
      <c r="FK835" s="7"/>
      <c r="FL835" s="34"/>
      <c r="FM835" s="33"/>
      <c r="FN835" s="34"/>
      <c r="FO835" s="33"/>
      <c r="FP835" s="33"/>
      <c r="FQ835" s="33"/>
      <c r="FR835" s="33"/>
      <c r="FS835" s="33"/>
      <c r="FT835" s="33"/>
      <c r="FU835" s="33"/>
      <c r="FV835" s="33"/>
      <c r="FW835" s="33"/>
      <c r="FX835" s="33"/>
      <c r="FY835" s="33"/>
      <c r="FZ835" s="33"/>
      <c r="GA835" s="33"/>
      <c r="GB835" s="33"/>
      <c r="GC835" s="33"/>
      <c r="GD835" s="33"/>
      <c r="GE835" s="33"/>
      <c r="GF835" s="33"/>
      <c r="GG835" s="7"/>
      <c r="GH835" s="7"/>
      <c r="GI835" s="7"/>
      <c r="GJ835" s="7"/>
      <c r="GK835" s="7"/>
      <c r="GL835" s="7"/>
      <c r="GM835" s="7"/>
      <c r="GN835" s="7"/>
      <c r="GO835" s="7"/>
      <c r="GP835" s="7"/>
      <c r="GQ835" s="7"/>
      <c r="GR835" s="7"/>
      <c r="GS835" s="7"/>
      <c r="GT835" s="7"/>
      <c r="GU835" s="7"/>
      <c r="GV835" s="7"/>
      <c r="GW835" s="7"/>
      <c r="GX835" s="7"/>
      <c r="GY835" s="7"/>
    </row>
    <row r="836" spans="1:207" ht="13.8">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7"/>
      <c r="CW836" s="7"/>
      <c r="CX836" s="7"/>
      <c r="CY836" s="7"/>
      <c r="CZ836" s="7"/>
      <c r="DA836" s="7"/>
      <c r="DB836" s="7"/>
      <c r="DC836" s="7"/>
      <c r="DD836" s="7"/>
      <c r="DE836" s="7"/>
      <c r="DF836" s="7"/>
      <c r="DG836" s="7"/>
      <c r="DH836" s="7"/>
      <c r="DI836" s="7"/>
      <c r="DJ836" s="7"/>
      <c r="DK836" s="7"/>
      <c r="DL836" s="7"/>
      <c r="DM836" s="7"/>
      <c r="DN836" s="7"/>
      <c r="DO836" s="7"/>
      <c r="DP836" s="7"/>
      <c r="DQ836" s="7"/>
      <c r="DR836" s="7"/>
      <c r="DS836" s="7"/>
      <c r="DT836" s="7"/>
      <c r="DU836" s="7"/>
      <c r="DV836" s="7"/>
      <c r="DW836" s="7"/>
      <c r="DX836" s="7"/>
      <c r="DY836" s="7"/>
      <c r="DZ836" s="7"/>
      <c r="EA836" s="7"/>
      <c r="EB836" s="7"/>
      <c r="EC836" s="7"/>
      <c r="ED836" s="7"/>
      <c r="EE836" s="7"/>
      <c r="EF836" s="7"/>
      <c r="EG836" s="7"/>
      <c r="EH836" s="7"/>
      <c r="EI836" s="7"/>
      <c r="EJ836" s="7"/>
      <c r="EK836" s="7"/>
      <c r="EL836" s="7"/>
      <c r="EM836" s="7"/>
      <c r="EN836" s="7"/>
      <c r="EO836" s="7"/>
      <c r="EP836" s="7"/>
      <c r="EQ836" s="7"/>
      <c r="ER836" s="7"/>
      <c r="ES836" s="7"/>
      <c r="ET836" s="7"/>
      <c r="EU836" s="7"/>
      <c r="EV836" s="7"/>
      <c r="EW836" s="7"/>
      <c r="EX836" s="7"/>
      <c r="EY836" s="7"/>
      <c r="EZ836" s="7"/>
      <c r="FA836" s="7"/>
      <c r="FB836" s="7"/>
      <c r="FC836" s="7"/>
      <c r="FD836" s="7"/>
      <c r="FE836" s="7"/>
      <c r="FF836" s="7"/>
      <c r="FG836" s="7"/>
      <c r="FH836" s="7"/>
      <c r="FI836" s="7"/>
      <c r="FJ836" s="7"/>
      <c r="FK836" s="7"/>
      <c r="FL836" s="34"/>
      <c r="FM836" s="33"/>
      <c r="FN836" s="34"/>
      <c r="FO836" s="33"/>
      <c r="FP836" s="33"/>
      <c r="FQ836" s="33"/>
      <c r="FR836" s="33"/>
      <c r="FS836" s="33"/>
      <c r="FT836" s="33"/>
      <c r="FU836" s="33"/>
      <c r="FV836" s="33"/>
      <c r="FW836" s="33"/>
      <c r="FX836" s="33"/>
      <c r="FY836" s="33"/>
      <c r="FZ836" s="33"/>
      <c r="GA836" s="33"/>
      <c r="GB836" s="33"/>
      <c r="GC836" s="33"/>
      <c r="GD836" s="33"/>
      <c r="GE836" s="33"/>
      <c r="GF836" s="33"/>
      <c r="GG836" s="7"/>
      <c r="GH836" s="7"/>
      <c r="GI836" s="7"/>
      <c r="GJ836" s="7"/>
      <c r="GK836" s="7"/>
      <c r="GL836" s="7"/>
      <c r="GM836" s="7"/>
      <c r="GN836" s="7"/>
      <c r="GO836" s="7"/>
      <c r="GP836" s="7"/>
      <c r="GQ836" s="7"/>
      <c r="GR836" s="7"/>
      <c r="GS836" s="7"/>
      <c r="GT836" s="7"/>
      <c r="GU836" s="7"/>
      <c r="GV836" s="7"/>
      <c r="GW836" s="7"/>
      <c r="GX836" s="7"/>
      <c r="GY836" s="7"/>
    </row>
    <row r="837" spans="1:207" ht="13.8">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7"/>
      <c r="CW837" s="7"/>
      <c r="CX837" s="7"/>
      <c r="CY837" s="7"/>
      <c r="CZ837" s="7"/>
      <c r="DA837" s="7"/>
      <c r="DB837" s="7"/>
      <c r="DC837" s="7"/>
      <c r="DD837" s="7"/>
      <c r="DE837" s="7"/>
      <c r="DF837" s="7"/>
      <c r="DG837" s="7"/>
      <c r="DH837" s="7"/>
      <c r="DI837" s="7"/>
      <c r="DJ837" s="7"/>
      <c r="DK837" s="7"/>
      <c r="DL837" s="7"/>
      <c r="DM837" s="7"/>
      <c r="DN837" s="7"/>
      <c r="DO837" s="7"/>
      <c r="DP837" s="7"/>
      <c r="DQ837" s="7"/>
      <c r="DR837" s="7"/>
      <c r="DS837" s="7"/>
      <c r="DT837" s="7"/>
      <c r="DU837" s="7"/>
      <c r="DV837" s="7"/>
      <c r="DW837" s="7"/>
      <c r="DX837" s="7"/>
      <c r="DY837" s="7"/>
      <c r="DZ837" s="7"/>
      <c r="EA837" s="7"/>
      <c r="EB837" s="7"/>
      <c r="EC837" s="7"/>
      <c r="ED837" s="7"/>
      <c r="EE837" s="7"/>
      <c r="EF837" s="7"/>
      <c r="EG837" s="7"/>
      <c r="EH837" s="7"/>
      <c r="EI837" s="7"/>
      <c r="EJ837" s="7"/>
      <c r="EK837" s="7"/>
      <c r="EL837" s="7"/>
      <c r="EM837" s="7"/>
      <c r="EN837" s="7"/>
      <c r="EO837" s="7"/>
      <c r="EP837" s="7"/>
      <c r="EQ837" s="7"/>
      <c r="ER837" s="7"/>
      <c r="ES837" s="7"/>
      <c r="ET837" s="7"/>
      <c r="EU837" s="7"/>
      <c r="EV837" s="7"/>
      <c r="EW837" s="7"/>
      <c r="EX837" s="7"/>
      <c r="EY837" s="7"/>
      <c r="EZ837" s="7"/>
      <c r="FA837" s="7"/>
      <c r="FB837" s="7"/>
      <c r="FC837" s="7"/>
      <c r="FD837" s="7"/>
      <c r="FE837" s="7"/>
      <c r="FF837" s="7"/>
      <c r="FG837" s="7"/>
      <c r="FH837" s="7"/>
      <c r="FI837" s="7"/>
      <c r="FJ837" s="7"/>
      <c r="FK837" s="7"/>
      <c r="FL837" s="34"/>
      <c r="FM837" s="33"/>
      <c r="FN837" s="34"/>
      <c r="FO837" s="33"/>
      <c r="FP837" s="33"/>
      <c r="FQ837" s="33"/>
      <c r="FR837" s="33"/>
      <c r="FS837" s="33"/>
      <c r="FT837" s="33"/>
      <c r="FU837" s="33"/>
      <c r="FV837" s="33"/>
      <c r="FW837" s="33"/>
      <c r="FX837" s="33"/>
      <c r="FY837" s="33"/>
      <c r="FZ837" s="33"/>
      <c r="GA837" s="33"/>
      <c r="GB837" s="33"/>
      <c r="GC837" s="33"/>
      <c r="GD837" s="33"/>
      <c r="GE837" s="33"/>
      <c r="GF837" s="33"/>
      <c r="GG837" s="7"/>
      <c r="GH837" s="7"/>
      <c r="GI837" s="7"/>
      <c r="GJ837" s="7"/>
      <c r="GK837" s="7"/>
      <c r="GL837" s="7"/>
      <c r="GM837" s="7"/>
      <c r="GN837" s="7"/>
      <c r="GO837" s="7"/>
      <c r="GP837" s="7"/>
      <c r="GQ837" s="7"/>
      <c r="GR837" s="7"/>
      <c r="GS837" s="7"/>
      <c r="GT837" s="7"/>
      <c r="GU837" s="7"/>
      <c r="GV837" s="7"/>
      <c r="GW837" s="7"/>
      <c r="GX837" s="7"/>
      <c r="GY837" s="7"/>
    </row>
    <row r="838" spans="1:207" ht="13.8">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7"/>
      <c r="CW838" s="7"/>
      <c r="CX838" s="7"/>
      <c r="CY838" s="7"/>
      <c r="CZ838" s="7"/>
      <c r="DA838" s="7"/>
      <c r="DB838" s="7"/>
      <c r="DC838" s="7"/>
      <c r="DD838" s="7"/>
      <c r="DE838" s="7"/>
      <c r="DF838" s="7"/>
      <c r="DG838" s="7"/>
      <c r="DH838" s="7"/>
      <c r="DI838" s="7"/>
      <c r="DJ838" s="7"/>
      <c r="DK838" s="7"/>
      <c r="DL838" s="7"/>
      <c r="DM838" s="7"/>
      <c r="DN838" s="7"/>
      <c r="DO838" s="7"/>
      <c r="DP838" s="7"/>
      <c r="DQ838" s="7"/>
      <c r="DR838" s="7"/>
      <c r="DS838" s="7"/>
      <c r="DT838" s="7"/>
      <c r="DU838" s="7"/>
      <c r="DV838" s="7"/>
      <c r="DW838" s="7"/>
      <c r="DX838" s="7"/>
      <c r="DY838" s="7"/>
      <c r="DZ838" s="7"/>
      <c r="EA838" s="7"/>
      <c r="EB838" s="7"/>
      <c r="EC838" s="7"/>
      <c r="ED838" s="7"/>
      <c r="EE838" s="7"/>
      <c r="EF838" s="7"/>
      <c r="EG838" s="7"/>
      <c r="EH838" s="7"/>
      <c r="EI838" s="7"/>
      <c r="EJ838" s="7"/>
      <c r="EK838" s="7"/>
      <c r="EL838" s="7"/>
      <c r="EM838" s="7"/>
      <c r="EN838" s="7"/>
      <c r="EO838" s="7"/>
      <c r="EP838" s="7"/>
      <c r="EQ838" s="7"/>
      <c r="ER838" s="7"/>
      <c r="ES838" s="7"/>
      <c r="ET838" s="7"/>
      <c r="EU838" s="7"/>
      <c r="EV838" s="7"/>
      <c r="EW838" s="7"/>
      <c r="EX838" s="7"/>
      <c r="EY838" s="7"/>
      <c r="EZ838" s="7"/>
      <c r="FA838" s="7"/>
      <c r="FB838" s="7"/>
      <c r="FC838" s="7"/>
      <c r="FD838" s="7"/>
      <c r="FE838" s="7"/>
      <c r="FF838" s="7"/>
      <c r="FG838" s="7"/>
      <c r="FH838" s="7"/>
      <c r="FI838" s="7"/>
      <c r="FJ838" s="7"/>
      <c r="FK838" s="7"/>
      <c r="FL838" s="34"/>
      <c r="FM838" s="33"/>
      <c r="FN838" s="34"/>
      <c r="FO838" s="33"/>
      <c r="FP838" s="33"/>
      <c r="FQ838" s="33"/>
      <c r="FR838" s="33"/>
      <c r="FS838" s="33"/>
      <c r="FT838" s="33"/>
      <c r="FU838" s="33"/>
      <c r="FV838" s="33"/>
      <c r="FW838" s="33"/>
      <c r="FX838" s="33"/>
      <c r="FY838" s="33"/>
      <c r="FZ838" s="33"/>
      <c r="GA838" s="33"/>
      <c r="GB838" s="33"/>
      <c r="GC838" s="33"/>
      <c r="GD838" s="33"/>
      <c r="GE838" s="33"/>
      <c r="GF838" s="33"/>
      <c r="GG838" s="7"/>
      <c r="GH838" s="7"/>
      <c r="GI838" s="7"/>
      <c r="GJ838" s="7"/>
      <c r="GK838" s="7"/>
      <c r="GL838" s="7"/>
      <c r="GM838" s="7"/>
      <c r="GN838" s="7"/>
      <c r="GO838" s="7"/>
      <c r="GP838" s="7"/>
      <c r="GQ838" s="7"/>
      <c r="GR838" s="7"/>
      <c r="GS838" s="7"/>
      <c r="GT838" s="7"/>
      <c r="GU838" s="7"/>
      <c r="GV838" s="7"/>
      <c r="GW838" s="7"/>
      <c r="GX838" s="7"/>
      <c r="GY838" s="7"/>
    </row>
    <row r="839" spans="1:207" ht="13.8">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7"/>
      <c r="CW839" s="7"/>
      <c r="CX839" s="7"/>
      <c r="CY839" s="7"/>
      <c r="CZ839" s="7"/>
      <c r="DA839" s="7"/>
      <c r="DB839" s="7"/>
      <c r="DC839" s="7"/>
      <c r="DD839" s="7"/>
      <c r="DE839" s="7"/>
      <c r="DF839" s="7"/>
      <c r="DG839" s="7"/>
      <c r="DH839" s="7"/>
      <c r="DI839" s="7"/>
      <c r="DJ839" s="7"/>
      <c r="DK839" s="7"/>
      <c r="DL839" s="7"/>
      <c r="DM839" s="7"/>
      <c r="DN839" s="7"/>
      <c r="DO839" s="7"/>
      <c r="DP839" s="7"/>
      <c r="DQ839" s="7"/>
      <c r="DR839" s="7"/>
      <c r="DS839" s="7"/>
      <c r="DT839" s="7"/>
      <c r="DU839" s="7"/>
      <c r="DV839" s="7"/>
      <c r="DW839" s="7"/>
      <c r="DX839" s="7"/>
      <c r="DY839" s="7"/>
      <c r="DZ839" s="7"/>
      <c r="EA839" s="7"/>
      <c r="EB839" s="7"/>
      <c r="EC839" s="7"/>
      <c r="ED839" s="7"/>
      <c r="EE839" s="7"/>
      <c r="EF839" s="7"/>
      <c r="EG839" s="7"/>
      <c r="EH839" s="7"/>
      <c r="EI839" s="7"/>
      <c r="EJ839" s="7"/>
      <c r="EK839" s="7"/>
      <c r="EL839" s="7"/>
      <c r="EM839" s="7"/>
      <c r="EN839" s="7"/>
      <c r="EO839" s="7"/>
      <c r="EP839" s="7"/>
      <c r="EQ839" s="7"/>
      <c r="ER839" s="7"/>
      <c r="ES839" s="7"/>
      <c r="ET839" s="7"/>
      <c r="EU839" s="7"/>
      <c r="EV839" s="7"/>
      <c r="EW839" s="7"/>
      <c r="EX839" s="7"/>
      <c r="EY839" s="7"/>
      <c r="EZ839" s="7"/>
      <c r="FA839" s="7"/>
      <c r="FB839" s="7"/>
      <c r="FC839" s="7"/>
      <c r="FD839" s="7"/>
      <c r="FE839" s="7"/>
      <c r="FF839" s="7"/>
      <c r="FG839" s="7"/>
      <c r="FH839" s="7"/>
      <c r="FI839" s="7"/>
      <c r="FJ839" s="7"/>
      <c r="FK839" s="7"/>
      <c r="FL839" s="34"/>
      <c r="FM839" s="33"/>
      <c r="FN839" s="34"/>
      <c r="FO839" s="33"/>
      <c r="FP839" s="33"/>
      <c r="FQ839" s="33"/>
      <c r="FR839" s="33"/>
      <c r="FS839" s="33"/>
      <c r="FT839" s="33"/>
      <c r="FU839" s="33"/>
      <c r="FV839" s="33"/>
      <c r="FW839" s="33"/>
      <c r="FX839" s="33"/>
      <c r="FY839" s="33"/>
      <c r="FZ839" s="33"/>
      <c r="GA839" s="33"/>
      <c r="GB839" s="33"/>
      <c r="GC839" s="33"/>
      <c r="GD839" s="33"/>
      <c r="GE839" s="33"/>
      <c r="GF839" s="33"/>
      <c r="GG839" s="7"/>
      <c r="GH839" s="7"/>
      <c r="GI839" s="7"/>
      <c r="GJ839" s="7"/>
      <c r="GK839" s="7"/>
      <c r="GL839" s="7"/>
      <c r="GM839" s="7"/>
      <c r="GN839" s="7"/>
      <c r="GO839" s="7"/>
      <c r="GP839" s="7"/>
      <c r="GQ839" s="7"/>
      <c r="GR839" s="7"/>
      <c r="GS839" s="7"/>
      <c r="GT839" s="7"/>
      <c r="GU839" s="7"/>
      <c r="GV839" s="7"/>
      <c r="GW839" s="7"/>
      <c r="GX839" s="7"/>
      <c r="GY839" s="7"/>
    </row>
    <row r="840" spans="1:207" ht="13.8">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7"/>
      <c r="CW840" s="7"/>
      <c r="CX840" s="7"/>
      <c r="CY840" s="7"/>
      <c r="CZ840" s="7"/>
      <c r="DA840" s="7"/>
      <c r="DB840" s="7"/>
      <c r="DC840" s="7"/>
      <c r="DD840" s="7"/>
      <c r="DE840" s="7"/>
      <c r="DF840" s="7"/>
      <c r="DG840" s="7"/>
      <c r="DH840" s="7"/>
      <c r="DI840" s="7"/>
      <c r="DJ840" s="7"/>
      <c r="DK840" s="7"/>
      <c r="DL840" s="7"/>
      <c r="DM840" s="7"/>
      <c r="DN840" s="7"/>
      <c r="DO840" s="7"/>
      <c r="DP840" s="7"/>
      <c r="DQ840" s="7"/>
      <c r="DR840" s="7"/>
      <c r="DS840" s="7"/>
      <c r="DT840" s="7"/>
      <c r="DU840" s="7"/>
      <c r="DV840" s="7"/>
      <c r="DW840" s="7"/>
      <c r="DX840" s="7"/>
      <c r="DY840" s="7"/>
      <c r="DZ840" s="7"/>
      <c r="EA840" s="7"/>
      <c r="EB840" s="7"/>
      <c r="EC840" s="7"/>
      <c r="ED840" s="7"/>
      <c r="EE840" s="7"/>
      <c r="EF840" s="7"/>
      <c r="EG840" s="7"/>
      <c r="EH840" s="7"/>
      <c r="EI840" s="7"/>
      <c r="EJ840" s="7"/>
      <c r="EK840" s="7"/>
      <c r="EL840" s="7"/>
      <c r="EM840" s="7"/>
      <c r="EN840" s="7"/>
      <c r="EO840" s="7"/>
      <c r="EP840" s="7"/>
      <c r="EQ840" s="7"/>
      <c r="ER840" s="7"/>
      <c r="ES840" s="7"/>
      <c r="ET840" s="7"/>
      <c r="EU840" s="7"/>
      <c r="EV840" s="7"/>
      <c r="EW840" s="7"/>
      <c r="EX840" s="7"/>
      <c r="EY840" s="7"/>
      <c r="EZ840" s="7"/>
      <c r="FA840" s="7"/>
      <c r="FB840" s="7"/>
      <c r="FC840" s="7"/>
      <c r="FD840" s="7"/>
      <c r="FE840" s="7"/>
      <c r="FF840" s="7"/>
      <c r="FG840" s="7"/>
      <c r="FH840" s="7"/>
      <c r="FI840" s="7"/>
      <c r="FJ840" s="7"/>
      <c r="FK840" s="7"/>
      <c r="FL840" s="34"/>
      <c r="FM840" s="33"/>
      <c r="FN840" s="34"/>
      <c r="FO840" s="33"/>
      <c r="FP840" s="33"/>
      <c r="FQ840" s="33"/>
      <c r="FR840" s="33"/>
      <c r="FS840" s="33"/>
      <c r="FT840" s="33"/>
      <c r="FU840" s="33"/>
      <c r="FV840" s="33"/>
      <c r="FW840" s="33"/>
      <c r="FX840" s="33"/>
      <c r="FY840" s="33"/>
      <c r="FZ840" s="33"/>
      <c r="GA840" s="33"/>
      <c r="GB840" s="33"/>
      <c r="GC840" s="33"/>
      <c r="GD840" s="33"/>
      <c r="GE840" s="33"/>
      <c r="GF840" s="33"/>
      <c r="GG840" s="7"/>
      <c r="GH840" s="7"/>
      <c r="GI840" s="7"/>
      <c r="GJ840" s="7"/>
      <c r="GK840" s="7"/>
      <c r="GL840" s="7"/>
      <c r="GM840" s="7"/>
      <c r="GN840" s="7"/>
      <c r="GO840" s="7"/>
      <c r="GP840" s="7"/>
      <c r="GQ840" s="7"/>
      <c r="GR840" s="7"/>
      <c r="GS840" s="7"/>
      <c r="GT840" s="7"/>
      <c r="GU840" s="7"/>
      <c r="GV840" s="7"/>
      <c r="GW840" s="7"/>
      <c r="GX840" s="7"/>
      <c r="GY840" s="7"/>
    </row>
    <row r="841" spans="1:207" ht="13.8">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7"/>
      <c r="CW841" s="7"/>
      <c r="CX841" s="7"/>
      <c r="CY841" s="7"/>
      <c r="CZ841" s="7"/>
      <c r="DA841" s="7"/>
      <c r="DB841" s="7"/>
      <c r="DC841" s="7"/>
      <c r="DD841" s="7"/>
      <c r="DE841" s="7"/>
      <c r="DF841" s="7"/>
      <c r="DG841" s="7"/>
      <c r="DH841" s="7"/>
      <c r="DI841" s="7"/>
      <c r="DJ841" s="7"/>
      <c r="DK841" s="7"/>
      <c r="DL841" s="7"/>
      <c r="DM841" s="7"/>
      <c r="DN841" s="7"/>
      <c r="DO841" s="7"/>
      <c r="DP841" s="7"/>
      <c r="DQ841" s="7"/>
      <c r="DR841" s="7"/>
      <c r="DS841" s="7"/>
      <c r="DT841" s="7"/>
      <c r="DU841" s="7"/>
      <c r="DV841" s="7"/>
      <c r="DW841" s="7"/>
      <c r="DX841" s="7"/>
      <c r="DY841" s="7"/>
      <c r="DZ841" s="7"/>
      <c r="EA841" s="7"/>
      <c r="EB841" s="7"/>
      <c r="EC841" s="7"/>
      <c r="ED841" s="7"/>
      <c r="EE841" s="7"/>
      <c r="EF841" s="7"/>
      <c r="EG841" s="7"/>
      <c r="EH841" s="7"/>
      <c r="EI841" s="7"/>
      <c r="EJ841" s="7"/>
      <c r="EK841" s="7"/>
      <c r="EL841" s="7"/>
      <c r="EM841" s="7"/>
      <c r="EN841" s="7"/>
      <c r="EO841" s="7"/>
      <c r="EP841" s="7"/>
      <c r="EQ841" s="7"/>
      <c r="ER841" s="7"/>
      <c r="ES841" s="7"/>
      <c r="ET841" s="7"/>
      <c r="EU841" s="7"/>
      <c r="EV841" s="7"/>
      <c r="EW841" s="7"/>
      <c r="EX841" s="7"/>
      <c r="EY841" s="7"/>
      <c r="EZ841" s="7"/>
      <c r="FA841" s="7"/>
      <c r="FB841" s="7"/>
      <c r="FC841" s="7"/>
      <c r="FD841" s="7"/>
      <c r="FE841" s="7"/>
      <c r="FF841" s="7"/>
      <c r="FG841" s="7"/>
      <c r="FH841" s="7"/>
      <c r="FI841" s="7"/>
      <c r="FJ841" s="7"/>
      <c r="FK841" s="7"/>
      <c r="FL841" s="34"/>
      <c r="FM841" s="33"/>
      <c r="FN841" s="34"/>
      <c r="FO841" s="33"/>
      <c r="FP841" s="33"/>
      <c r="FQ841" s="33"/>
      <c r="FR841" s="33"/>
      <c r="FS841" s="33"/>
      <c r="FT841" s="33"/>
      <c r="FU841" s="33"/>
      <c r="FV841" s="33"/>
      <c r="FW841" s="33"/>
      <c r="FX841" s="33"/>
      <c r="FY841" s="33"/>
      <c r="FZ841" s="33"/>
      <c r="GA841" s="33"/>
      <c r="GB841" s="33"/>
      <c r="GC841" s="33"/>
      <c r="GD841" s="33"/>
      <c r="GE841" s="33"/>
      <c r="GF841" s="33"/>
      <c r="GG841" s="7"/>
      <c r="GH841" s="7"/>
      <c r="GI841" s="7"/>
      <c r="GJ841" s="7"/>
      <c r="GK841" s="7"/>
      <c r="GL841" s="7"/>
      <c r="GM841" s="7"/>
      <c r="GN841" s="7"/>
      <c r="GO841" s="7"/>
      <c r="GP841" s="7"/>
      <c r="GQ841" s="7"/>
      <c r="GR841" s="7"/>
      <c r="GS841" s="7"/>
      <c r="GT841" s="7"/>
      <c r="GU841" s="7"/>
      <c r="GV841" s="7"/>
      <c r="GW841" s="7"/>
      <c r="GX841" s="7"/>
      <c r="GY841" s="7"/>
    </row>
    <row r="842" spans="1:207" ht="13.8">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7"/>
      <c r="CW842" s="7"/>
      <c r="CX842" s="7"/>
      <c r="CY842" s="7"/>
      <c r="CZ842" s="7"/>
      <c r="DA842" s="7"/>
      <c r="DB842" s="7"/>
      <c r="DC842" s="7"/>
      <c r="DD842" s="7"/>
      <c r="DE842" s="7"/>
      <c r="DF842" s="7"/>
      <c r="DG842" s="7"/>
      <c r="DH842" s="7"/>
      <c r="DI842" s="7"/>
      <c r="DJ842" s="7"/>
      <c r="DK842" s="7"/>
      <c r="DL842" s="7"/>
      <c r="DM842" s="7"/>
      <c r="DN842" s="7"/>
      <c r="DO842" s="7"/>
      <c r="DP842" s="7"/>
      <c r="DQ842" s="7"/>
      <c r="DR842" s="7"/>
      <c r="DS842" s="7"/>
      <c r="DT842" s="7"/>
      <c r="DU842" s="7"/>
      <c r="DV842" s="7"/>
      <c r="DW842" s="7"/>
      <c r="DX842" s="7"/>
      <c r="DY842" s="7"/>
      <c r="DZ842" s="7"/>
      <c r="EA842" s="7"/>
      <c r="EB842" s="7"/>
      <c r="EC842" s="7"/>
      <c r="ED842" s="7"/>
      <c r="EE842" s="7"/>
      <c r="EF842" s="7"/>
      <c r="EG842" s="7"/>
      <c r="EH842" s="7"/>
      <c r="EI842" s="7"/>
      <c r="EJ842" s="7"/>
      <c r="EK842" s="7"/>
      <c r="EL842" s="7"/>
      <c r="EM842" s="7"/>
      <c r="EN842" s="7"/>
      <c r="EO842" s="7"/>
      <c r="EP842" s="7"/>
      <c r="EQ842" s="7"/>
      <c r="ER842" s="7"/>
      <c r="ES842" s="7"/>
      <c r="ET842" s="7"/>
      <c r="EU842" s="7"/>
      <c r="EV842" s="7"/>
      <c r="EW842" s="7"/>
      <c r="EX842" s="7"/>
      <c r="EY842" s="7"/>
      <c r="EZ842" s="7"/>
      <c r="FA842" s="7"/>
      <c r="FB842" s="7"/>
      <c r="FC842" s="7"/>
      <c r="FD842" s="7"/>
      <c r="FE842" s="7"/>
      <c r="FF842" s="7"/>
      <c r="FG842" s="7"/>
      <c r="FH842" s="7"/>
      <c r="FI842" s="7"/>
      <c r="FJ842" s="7"/>
      <c r="FK842" s="7"/>
      <c r="FL842" s="34"/>
      <c r="FM842" s="33"/>
      <c r="FN842" s="34"/>
      <c r="FO842" s="33"/>
      <c r="FP842" s="33"/>
      <c r="FQ842" s="33"/>
      <c r="FR842" s="33"/>
      <c r="FS842" s="33"/>
      <c r="FT842" s="33"/>
      <c r="FU842" s="33"/>
      <c r="FV842" s="33"/>
      <c r="FW842" s="33"/>
      <c r="FX842" s="33"/>
      <c r="FY842" s="33"/>
      <c r="FZ842" s="33"/>
      <c r="GA842" s="33"/>
      <c r="GB842" s="33"/>
      <c r="GC842" s="33"/>
      <c r="GD842" s="33"/>
      <c r="GE842" s="33"/>
      <c r="GF842" s="33"/>
      <c r="GG842" s="7"/>
      <c r="GH842" s="7"/>
      <c r="GI842" s="7"/>
      <c r="GJ842" s="7"/>
      <c r="GK842" s="7"/>
      <c r="GL842" s="7"/>
      <c r="GM842" s="7"/>
      <c r="GN842" s="7"/>
      <c r="GO842" s="7"/>
      <c r="GP842" s="7"/>
      <c r="GQ842" s="7"/>
      <c r="GR842" s="7"/>
      <c r="GS842" s="7"/>
      <c r="GT842" s="7"/>
      <c r="GU842" s="7"/>
      <c r="GV842" s="7"/>
      <c r="GW842" s="7"/>
      <c r="GX842" s="7"/>
      <c r="GY842" s="7"/>
    </row>
    <row r="843" spans="1:207" ht="13.8">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7"/>
      <c r="CW843" s="7"/>
      <c r="CX843" s="7"/>
      <c r="CY843" s="7"/>
      <c r="CZ843" s="7"/>
      <c r="DA843" s="7"/>
      <c r="DB843" s="7"/>
      <c r="DC843" s="7"/>
      <c r="DD843" s="7"/>
      <c r="DE843" s="7"/>
      <c r="DF843" s="7"/>
      <c r="DG843" s="7"/>
      <c r="DH843" s="7"/>
      <c r="DI843" s="7"/>
      <c r="DJ843" s="7"/>
      <c r="DK843" s="7"/>
      <c r="DL843" s="7"/>
      <c r="DM843" s="7"/>
      <c r="DN843" s="7"/>
      <c r="DO843" s="7"/>
      <c r="DP843" s="7"/>
      <c r="DQ843" s="7"/>
      <c r="DR843" s="7"/>
      <c r="DS843" s="7"/>
      <c r="DT843" s="7"/>
      <c r="DU843" s="7"/>
      <c r="DV843" s="7"/>
      <c r="DW843" s="7"/>
      <c r="DX843" s="7"/>
      <c r="DY843" s="7"/>
      <c r="DZ843" s="7"/>
      <c r="EA843" s="7"/>
      <c r="EB843" s="7"/>
      <c r="EC843" s="7"/>
      <c r="ED843" s="7"/>
      <c r="EE843" s="7"/>
      <c r="EF843" s="7"/>
      <c r="EG843" s="7"/>
      <c r="EH843" s="7"/>
      <c r="EI843" s="7"/>
      <c r="EJ843" s="7"/>
      <c r="EK843" s="7"/>
      <c r="EL843" s="7"/>
      <c r="EM843" s="7"/>
      <c r="EN843" s="7"/>
      <c r="EO843" s="7"/>
      <c r="EP843" s="7"/>
      <c r="EQ843" s="7"/>
      <c r="ER843" s="7"/>
      <c r="ES843" s="7"/>
      <c r="ET843" s="7"/>
      <c r="EU843" s="7"/>
      <c r="EV843" s="7"/>
      <c r="EW843" s="7"/>
      <c r="EX843" s="7"/>
      <c r="EY843" s="7"/>
      <c r="EZ843" s="7"/>
      <c r="FA843" s="7"/>
      <c r="FB843" s="7"/>
      <c r="FC843" s="7"/>
      <c r="FD843" s="7"/>
      <c r="FE843" s="7"/>
      <c r="FF843" s="7"/>
      <c r="FG843" s="7"/>
      <c r="FH843" s="7"/>
      <c r="FI843" s="7"/>
      <c r="FJ843" s="7"/>
      <c r="FK843" s="7"/>
      <c r="FL843" s="34"/>
      <c r="FM843" s="33"/>
      <c r="FN843" s="34"/>
      <c r="FO843" s="33"/>
      <c r="FP843" s="33"/>
      <c r="FQ843" s="33"/>
      <c r="FR843" s="33"/>
      <c r="FS843" s="33"/>
      <c r="FT843" s="33"/>
      <c r="FU843" s="33"/>
      <c r="FV843" s="33"/>
      <c r="FW843" s="33"/>
      <c r="FX843" s="33"/>
      <c r="FY843" s="33"/>
      <c r="FZ843" s="33"/>
      <c r="GA843" s="33"/>
      <c r="GB843" s="33"/>
      <c r="GC843" s="33"/>
      <c r="GD843" s="33"/>
      <c r="GE843" s="33"/>
      <c r="GF843" s="33"/>
      <c r="GG843" s="7"/>
      <c r="GH843" s="7"/>
      <c r="GI843" s="7"/>
      <c r="GJ843" s="7"/>
      <c r="GK843" s="7"/>
      <c r="GL843" s="7"/>
      <c r="GM843" s="7"/>
      <c r="GN843" s="7"/>
      <c r="GO843" s="7"/>
      <c r="GP843" s="7"/>
      <c r="GQ843" s="7"/>
      <c r="GR843" s="7"/>
      <c r="GS843" s="7"/>
      <c r="GT843" s="7"/>
      <c r="GU843" s="7"/>
      <c r="GV843" s="7"/>
      <c r="GW843" s="7"/>
      <c r="GX843" s="7"/>
      <c r="GY843" s="7"/>
    </row>
    <row r="844" spans="1:207" ht="13.8">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7"/>
      <c r="CW844" s="7"/>
      <c r="CX844" s="7"/>
      <c r="CY844" s="7"/>
      <c r="CZ844" s="7"/>
      <c r="DA844" s="7"/>
      <c r="DB844" s="7"/>
      <c r="DC844" s="7"/>
      <c r="DD844" s="7"/>
      <c r="DE844" s="7"/>
      <c r="DF844" s="7"/>
      <c r="DG844" s="7"/>
      <c r="DH844" s="7"/>
      <c r="DI844" s="7"/>
      <c r="DJ844" s="7"/>
      <c r="DK844" s="7"/>
      <c r="DL844" s="7"/>
      <c r="DM844" s="7"/>
      <c r="DN844" s="7"/>
      <c r="DO844" s="7"/>
      <c r="DP844" s="7"/>
      <c r="DQ844" s="7"/>
      <c r="DR844" s="7"/>
      <c r="DS844" s="7"/>
      <c r="DT844" s="7"/>
      <c r="DU844" s="7"/>
      <c r="DV844" s="7"/>
      <c r="DW844" s="7"/>
      <c r="DX844" s="7"/>
      <c r="DY844" s="7"/>
      <c r="DZ844" s="7"/>
      <c r="EA844" s="7"/>
      <c r="EB844" s="7"/>
      <c r="EC844" s="7"/>
      <c r="ED844" s="7"/>
      <c r="EE844" s="7"/>
      <c r="EF844" s="7"/>
      <c r="EG844" s="7"/>
      <c r="EH844" s="7"/>
      <c r="EI844" s="7"/>
      <c r="EJ844" s="7"/>
      <c r="EK844" s="7"/>
      <c r="EL844" s="7"/>
      <c r="EM844" s="7"/>
      <c r="EN844" s="7"/>
      <c r="EO844" s="7"/>
      <c r="EP844" s="7"/>
      <c r="EQ844" s="7"/>
      <c r="ER844" s="7"/>
      <c r="ES844" s="7"/>
      <c r="ET844" s="7"/>
      <c r="EU844" s="7"/>
      <c r="EV844" s="7"/>
      <c r="EW844" s="7"/>
      <c r="EX844" s="7"/>
      <c r="EY844" s="7"/>
      <c r="EZ844" s="7"/>
      <c r="FA844" s="7"/>
      <c r="FB844" s="7"/>
      <c r="FC844" s="7"/>
      <c r="FD844" s="7"/>
      <c r="FE844" s="7"/>
      <c r="FF844" s="7"/>
      <c r="FG844" s="7"/>
      <c r="FH844" s="7"/>
      <c r="FI844" s="7"/>
      <c r="FJ844" s="7"/>
      <c r="FK844" s="7"/>
      <c r="FL844" s="34"/>
      <c r="FM844" s="33"/>
      <c r="FN844" s="34"/>
      <c r="FO844" s="33"/>
      <c r="FP844" s="33"/>
      <c r="FQ844" s="33"/>
      <c r="FR844" s="33"/>
      <c r="FS844" s="33"/>
      <c r="FT844" s="33"/>
      <c r="FU844" s="33"/>
      <c r="FV844" s="33"/>
      <c r="FW844" s="33"/>
      <c r="FX844" s="33"/>
      <c r="FY844" s="33"/>
      <c r="FZ844" s="33"/>
      <c r="GA844" s="33"/>
      <c r="GB844" s="33"/>
      <c r="GC844" s="33"/>
      <c r="GD844" s="33"/>
      <c r="GE844" s="33"/>
      <c r="GF844" s="33"/>
      <c r="GG844" s="7"/>
      <c r="GH844" s="7"/>
      <c r="GI844" s="7"/>
      <c r="GJ844" s="7"/>
      <c r="GK844" s="7"/>
      <c r="GL844" s="7"/>
      <c r="GM844" s="7"/>
      <c r="GN844" s="7"/>
      <c r="GO844" s="7"/>
      <c r="GP844" s="7"/>
      <c r="GQ844" s="7"/>
      <c r="GR844" s="7"/>
      <c r="GS844" s="7"/>
      <c r="GT844" s="7"/>
      <c r="GU844" s="7"/>
      <c r="GV844" s="7"/>
      <c r="GW844" s="7"/>
      <c r="GX844" s="7"/>
      <c r="GY844" s="7"/>
    </row>
    <row r="845" spans="1:207" ht="13.8">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7"/>
      <c r="CW845" s="7"/>
      <c r="CX845" s="7"/>
      <c r="CY845" s="7"/>
      <c r="CZ845" s="7"/>
      <c r="DA845" s="7"/>
      <c r="DB845" s="7"/>
      <c r="DC845" s="7"/>
      <c r="DD845" s="7"/>
      <c r="DE845" s="7"/>
      <c r="DF845" s="7"/>
      <c r="DG845" s="7"/>
      <c r="DH845" s="7"/>
      <c r="DI845" s="7"/>
      <c r="DJ845" s="7"/>
      <c r="DK845" s="7"/>
      <c r="DL845" s="7"/>
      <c r="DM845" s="7"/>
      <c r="DN845" s="7"/>
      <c r="DO845" s="7"/>
      <c r="DP845" s="7"/>
      <c r="DQ845" s="7"/>
      <c r="DR845" s="7"/>
      <c r="DS845" s="7"/>
      <c r="DT845" s="7"/>
      <c r="DU845" s="7"/>
      <c r="DV845" s="7"/>
      <c r="DW845" s="7"/>
      <c r="DX845" s="7"/>
      <c r="DY845" s="7"/>
      <c r="DZ845" s="7"/>
      <c r="EA845" s="7"/>
      <c r="EB845" s="7"/>
      <c r="EC845" s="7"/>
      <c r="ED845" s="7"/>
      <c r="EE845" s="7"/>
      <c r="EF845" s="7"/>
      <c r="EG845" s="7"/>
      <c r="EH845" s="7"/>
      <c r="EI845" s="7"/>
      <c r="EJ845" s="7"/>
      <c r="EK845" s="7"/>
      <c r="EL845" s="7"/>
      <c r="EM845" s="7"/>
      <c r="EN845" s="7"/>
      <c r="EO845" s="7"/>
      <c r="EP845" s="7"/>
      <c r="EQ845" s="7"/>
      <c r="ER845" s="7"/>
      <c r="ES845" s="7"/>
      <c r="ET845" s="7"/>
      <c r="EU845" s="7"/>
      <c r="EV845" s="7"/>
      <c r="EW845" s="7"/>
      <c r="EX845" s="7"/>
      <c r="EY845" s="7"/>
      <c r="EZ845" s="7"/>
      <c r="FA845" s="7"/>
      <c r="FB845" s="7"/>
      <c r="FC845" s="7"/>
      <c r="FD845" s="7"/>
      <c r="FE845" s="7"/>
      <c r="FF845" s="7"/>
      <c r="FG845" s="7"/>
      <c r="FH845" s="7"/>
      <c r="FI845" s="7"/>
      <c r="FJ845" s="7"/>
      <c r="FK845" s="7"/>
      <c r="FL845" s="34"/>
      <c r="FM845" s="33"/>
      <c r="FN845" s="34"/>
      <c r="FO845" s="33"/>
      <c r="FP845" s="33"/>
      <c r="FQ845" s="33"/>
      <c r="FR845" s="33"/>
      <c r="FS845" s="33"/>
      <c r="FT845" s="33"/>
      <c r="FU845" s="33"/>
      <c r="FV845" s="33"/>
      <c r="FW845" s="33"/>
      <c r="FX845" s="33"/>
      <c r="FY845" s="33"/>
      <c r="FZ845" s="33"/>
      <c r="GA845" s="33"/>
      <c r="GB845" s="33"/>
      <c r="GC845" s="33"/>
      <c r="GD845" s="33"/>
      <c r="GE845" s="33"/>
      <c r="GF845" s="33"/>
      <c r="GG845" s="7"/>
      <c r="GH845" s="7"/>
      <c r="GI845" s="7"/>
      <c r="GJ845" s="7"/>
      <c r="GK845" s="7"/>
      <c r="GL845" s="7"/>
      <c r="GM845" s="7"/>
      <c r="GN845" s="7"/>
      <c r="GO845" s="7"/>
      <c r="GP845" s="7"/>
      <c r="GQ845" s="7"/>
      <c r="GR845" s="7"/>
      <c r="GS845" s="7"/>
      <c r="GT845" s="7"/>
      <c r="GU845" s="7"/>
      <c r="GV845" s="7"/>
      <c r="GW845" s="7"/>
      <c r="GX845" s="7"/>
      <c r="GY845" s="7"/>
    </row>
    <row r="846" spans="1:207" ht="13.8">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7"/>
      <c r="CW846" s="7"/>
      <c r="CX846" s="7"/>
      <c r="CY846" s="7"/>
      <c r="CZ846" s="7"/>
      <c r="DA846" s="7"/>
      <c r="DB846" s="7"/>
      <c r="DC846" s="7"/>
      <c r="DD846" s="7"/>
      <c r="DE846" s="7"/>
      <c r="DF846" s="7"/>
      <c r="DG846" s="7"/>
      <c r="DH846" s="7"/>
      <c r="DI846" s="7"/>
      <c r="DJ846" s="7"/>
      <c r="DK846" s="7"/>
      <c r="DL846" s="7"/>
      <c r="DM846" s="7"/>
      <c r="DN846" s="7"/>
      <c r="DO846" s="7"/>
      <c r="DP846" s="7"/>
      <c r="DQ846" s="7"/>
      <c r="DR846" s="7"/>
      <c r="DS846" s="7"/>
      <c r="DT846" s="7"/>
      <c r="DU846" s="7"/>
      <c r="DV846" s="7"/>
      <c r="DW846" s="7"/>
      <c r="DX846" s="7"/>
      <c r="DY846" s="7"/>
      <c r="DZ846" s="7"/>
      <c r="EA846" s="7"/>
      <c r="EB846" s="7"/>
      <c r="EC846" s="7"/>
      <c r="ED846" s="7"/>
      <c r="EE846" s="7"/>
      <c r="EF846" s="7"/>
      <c r="EG846" s="7"/>
      <c r="EH846" s="7"/>
      <c r="EI846" s="7"/>
      <c r="EJ846" s="7"/>
      <c r="EK846" s="7"/>
      <c r="EL846" s="7"/>
      <c r="EM846" s="7"/>
      <c r="EN846" s="7"/>
      <c r="EO846" s="7"/>
      <c r="EP846" s="7"/>
      <c r="EQ846" s="7"/>
      <c r="ER846" s="7"/>
      <c r="ES846" s="7"/>
      <c r="ET846" s="7"/>
      <c r="EU846" s="7"/>
      <c r="EV846" s="7"/>
      <c r="EW846" s="7"/>
      <c r="EX846" s="7"/>
      <c r="EY846" s="7"/>
      <c r="EZ846" s="7"/>
      <c r="FA846" s="7"/>
      <c r="FB846" s="7"/>
      <c r="FC846" s="7"/>
      <c r="FD846" s="7"/>
      <c r="FE846" s="7"/>
      <c r="FF846" s="7"/>
      <c r="FG846" s="7"/>
      <c r="FH846" s="7"/>
      <c r="FI846" s="7"/>
      <c r="FJ846" s="7"/>
      <c r="FK846" s="7"/>
      <c r="FL846" s="34"/>
      <c r="FM846" s="33"/>
      <c r="FN846" s="34"/>
      <c r="FO846" s="33"/>
      <c r="FP846" s="33"/>
      <c r="FQ846" s="33"/>
      <c r="FR846" s="33"/>
      <c r="FS846" s="33"/>
      <c r="FT846" s="33"/>
      <c r="FU846" s="33"/>
      <c r="FV846" s="33"/>
      <c r="FW846" s="33"/>
      <c r="FX846" s="33"/>
      <c r="FY846" s="33"/>
      <c r="FZ846" s="33"/>
      <c r="GA846" s="33"/>
      <c r="GB846" s="33"/>
      <c r="GC846" s="33"/>
      <c r="GD846" s="33"/>
      <c r="GE846" s="33"/>
      <c r="GF846" s="33"/>
      <c r="GG846" s="7"/>
      <c r="GH846" s="7"/>
      <c r="GI846" s="7"/>
      <c r="GJ846" s="7"/>
      <c r="GK846" s="7"/>
      <c r="GL846" s="7"/>
      <c r="GM846" s="7"/>
      <c r="GN846" s="7"/>
      <c r="GO846" s="7"/>
      <c r="GP846" s="7"/>
      <c r="GQ846" s="7"/>
      <c r="GR846" s="7"/>
      <c r="GS846" s="7"/>
      <c r="GT846" s="7"/>
      <c r="GU846" s="7"/>
      <c r="GV846" s="7"/>
      <c r="GW846" s="7"/>
      <c r="GX846" s="7"/>
      <c r="GY846" s="7"/>
    </row>
    <row r="847" spans="1:207" ht="13.8">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7"/>
      <c r="EE847" s="7"/>
      <c r="EF847" s="7"/>
      <c r="EG847" s="7"/>
      <c r="EH847" s="7"/>
      <c r="EI847" s="7"/>
      <c r="EJ847" s="7"/>
      <c r="EK847" s="7"/>
      <c r="EL847" s="7"/>
      <c r="EM847" s="7"/>
      <c r="EN847" s="7"/>
      <c r="EO847" s="7"/>
      <c r="EP847" s="7"/>
      <c r="EQ847" s="7"/>
      <c r="ER847" s="7"/>
      <c r="ES847" s="7"/>
      <c r="ET847" s="7"/>
      <c r="EU847" s="7"/>
      <c r="EV847" s="7"/>
      <c r="EW847" s="7"/>
      <c r="EX847" s="7"/>
      <c r="EY847" s="7"/>
      <c r="EZ847" s="7"/>
      <c r="FA847" s="7"/>
      <c r="FB847" s="7"/>
      <c r="FC847" s="7"/>
      <c r="FD847" s="7"/>
      <c r="FE847" s="7"/>
      <c r="FF847" s="7"/>
      <c r="FG847" s="7"/>
      <c r="FH847" s="7"/>
      <c r="FI847" s="7"/>
      <c r="FJ847" s="7"/>
      <c r="FK847" s="7"/>
      <c r="FL847" s="34"/>
      <c r="FM847" s="33"/>
      <c r="FN847" s="34"/>
      <c r="FO847" s="33"/>
      <c r="FP847" s="33"/>
      <c r="FQ847" s="33"/>
      <c r="FR847" s="33"/>
      <c r="FS847" s="33"/>
      <c r="FT847" s="33"/>
      <c r="FU847" s="33"/>
      <c r="FV847" s="33"/>
      <c r="FW847" s="33"/>
      <c r="FX847" s="33"/>
      <c r="FY847" s="33"/>
      <c r="FZ847" s="33"/>
      <c r="GA847" s="33"/>
      <c r="GB847" s="33"/>
      <c r="GC847" s="33"/>
      <c r="GD847" s="33"/>
      <c r="GE847" s="33"/>
      <c r="GF847" s="33"/>
      <c r="GG847" s="7"/>
      <c r="GH847" s="7"/>
      <c r="GI847" s="7"/>
      <c r="GJ847" s="7"/>
      <c r="GK847" s="7"/>
      <c r="GL847" s="7"/>
      <c r="GM847" s="7"/>
      <c r="GN847" s="7"/>
      <c r="GO847" s="7"/>
      <c r="GP847" s="7"/>
      <c r="GQ847" s="7"/>
      <c r="GR847" s="7"/>
      <c r="GS847" s="7"/>
      <c r="GT847" s="7"/>
      <c r="GU847" s="7"/>
      <c r="GV847" s="7"/>
      <c r="GW847" s="7"/>
      <c r="GX847" s="7"/>
      <c r="GY847" s="7"/>
    </row>
    <row r="848" spans="1:207" ht="13.8">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7"/>
      <c r="EE848" s="7"/>
      <c r="EF848" s="7"/>
      <c r="EG848" s="7"/>
      <c r="EH848" s="7"/>
      <c r="EI848" s="7"/>
      <c r="EJ848" s="7"/>
      <c r="EK848" s="7"/>
      <c r="EL848" s="7"/>
      <c r="EM848" s="7"/>
      <c r="EN848" s="7"/>
      <c r="EO848" s="7"/>
      <c r="EP848" s="7"/>
      <c r="EQ848" s="7"/>
      <c r="ER848" s="7"/>
      <c r="ES848" s="7"/>
      <c r="ET848" s="7"/>
      <c r="EU848" s="7"/>
      <c r="EV848" s="7"/>
      <c r="EW848" s="7"/>
      <c r="EX848" s="7"/>
      <c r="EY848" s="7"/>
      <c r="EZ848" s="7"/>
      <c r="FA848" s="7"/>
      <c r="FB848" s="7"/>
      <c r="FC848" s="7"/>
      <c r="FD848" s="7"/>
      <c r="FE848" s="7"/>
      <c r="FF848" s="7"/>
      <c r="FG848" s="7"/>
      <c r="FH848" s="7"/>
      <c r="FI848" s="7"/>
      <c r="FJ848" s="7"/>
      <c r="FK848" s="7"/>
      <c r="FL848" s="34"/>
      <c r="FM848" s="33"/>
      <c r="FN848" s="34"/>
      <c r="FO848" s="33"/>
      <c r="FP848" s="33"/>
      <c r="FQ848" s="33"/>
      <c r="FR848" s="33"/>
      <c r="FS848" s="33"/>
      <c r="FT848" s="33"/>
      <c r="FU848" s="33"/>
      <c r="FV848" s="33"/>
      <c r="FW848" s="33"/>
      <c r="FX848" s="33"/>
      <c r="FY848" s="33"/>
      <c r="FZ848" s="33"/>
      <c r="GA848" s="33"/>
      <c r="GB848" s="33"/>
      <c r="GC848" s="33"/>
      <c r="GD848" s="33"/>
      <c r="GE848" s="33"/>
      <c r="GF848" s="33"/>
      <c r="GG848" s="7"/>
      <c r="GH848" s="7"/>
      <c r="GI848" s="7"/>
      <c r="GJ848" s="7"/>
      <c r="GK848" s="7"/>
      <c r="GL848" s="7"/>
      <c r="GM848" s="7"/>
      <c r="GN848" s="7"/>
      <c r="GO848" s="7"/>
      <c r="GP848" s="7"/>
      <c r="GQ848" s="7"/>
      <c r="GR848" s="7"/>
      <c r="GS848" s="7"/>
      <c r="GT848" s="7"/>
      <c r="GU848" s="7"/>
      <c r="GV848" s="7"/>
      <c r="GW848" s="7"/>
      <c r="GX848" s="7"/>
      <c r="GY848" s="7"/>
    </row>
    <row r="849" spans="1:207" ht="13.8">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7"/>
      <c r="CW849" s="7"/>
      <c r="CX849" s="7"/>
      <c r="CY849" s="7"/>
      <c r="CZ849" s="7"/>
      <c r="DA849" s="7"/>
      <c r="DB849" s="7"/>
      <c r="DC849" s="7"/>
      <c r="DD849" s="7"/>
      <c r="DE849" s="7"/>
      <c r="DF849" s="7"/>
      <c r="DG849" s="7"/>
      <c r="DH849" s="7"/>
      <c r="DI849" s="7"/>
      <c r="DJ849" s="7"/>
      <c r="DK849" s="7"/>
      <c r="DL849" s="7"/>
      <c r="DM849" s="7"/>
      <c r="DN849" s="7"/>
      <c r="DO849" s="7"/>
      <c r="DP849" s="7"/>
      <c r="DQ849" s="7"/>
      <c r="DR849" s="7"/>
      <c r="DS849" s="7"/>
      <c r="DT849" s="7"/>
      <c r="DU849" s="7"/>
      <c r="DV849" s="7"/>
      <c r="DW849" s="7"/>
      <c r="DX849" s="7"/>
      <c r="DY849" s="7"/>
      <c r="DZ849" s="7"/>
      <c r="EA849" s="7"/>
      <c r="EB849" s="7"/>
      <c r="EC849" s="7"/>
      <c r="ED849" s="7"/>
      <c r="EE849" s="7"/>
      <c r="EF849" s="7"/>
      <c r="EG849" s="7"/>
      <c r="EH849" s="7"/>
      <c r="EI849" s="7"/>
      <c r="EJ849" s="7"/>
      <c r="EK849" s="7"/>
      <c r="EL849" s="7"/>
      <c r="EM849" s="7"/>
      <c r="EN849" s="7"/>
      <c r="EO849" s="7"/>
      <c r="EP849" s="7"/>
      <c r="EQ849" s="7"/>
      <c r="ER849" s="7"/>
      <c r="ES849" s="7"/>
      <c r="ET849" s="7"/>
      <c r="EU849" s="7"/>
      <c r="EV849" s="7"/>
      <c r="EW849" s="7"/>
      <c r="EX849" s="7"/>
      <c r="EY849" s="7"/>
      <c r="EZ849" s="7"/>
      <c r="FA849" s="7"/>
      <c r="FB849" s="7"/>
      <c r="FC849" s="7"/>
      <c r="FD849" s="7"/>
      <c r="FE849" s="7"/>
      <c r="FF849" s="7"/>
      <c r="FG849" s="7"/>
      <c r="FH849" s="7"/>
      <c r="FI849" s="7"/>
      <c r="FJ849" s="7"/>
      <c r="FK849" s="7"/>
      <c r="FL849" s="34"/>
      <c r="FM849" s="33"/>
      <c r="FN849" s="34"/>
      <c r="FO849" s="33"/>
      <c r="FP849" s="33"/>
      <c r="FQ849" s="33"/>
      <c r="FR849" s="33"/>
      <c r="FS849" s="33"/>
      <c r="FT849" s="33"/>
      <c r="FU849" s="33"/>
      <c r="FV849" s="33"/>
      <c r="FW849" s="33"/>
      <c r="FX849" s="33"/>
      <c r="FY849" s="33"/>
      <c r="FZ849" s="33"/>
      <c r="GA849" s="33"/>
      <c r="GB849" s="33"/>
      <c r="GC849" s="33"/>
      <c r="GD849" s="33"/>
      <c r="GE849" s="33"/>
      <c r="GF849" s="33"/>
      <c r="GG849" s="7"/>
      <c r="GH849" s="7"/>
      <c r="GI849" s="7"/>
      <c r="GJ849" s="7"/>
      <c r="GK849" s="7"/>
      <c r="GL849" s="7"/>
      <c r="GM849" s="7"/>
      <c r="GN849" s="7"/>
      <c r="GO849" s="7"/>
      <c r="GP849" s="7"/>
      <c r="GQ849" s="7"/>
      <c r="GR849" s="7"/>
      <c r="GS849" s="7"/>
      <c r="GT849" s="7"/>
      <c r="GU849" s="7"/>
      <c r="GV849" s="7"/>
      <c r="GW849" s="7"/>
      <c r="GX849" s="7"/>
      <c r="GY849" s="7"/>
    </row>
    <row r="850" spans="1:207" ht="13.8">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7"/>
      <c r="CW850" s="7"/>
      <c r="CX850" s="7"/>
      <c r="CY850" s="7"/>
      <c r="CZ850" s="7"/>
      <c r="DA850" s="7"/>
      <c r="DB850" s="7"/>
      <c r="DC850" s="7"/>
      <c r="DD850" s="7"/>
      <c r="DE850" s="7"/>
      <c r="DF850" s="7"/>
      <c r="DG850" s="7"/>
      <c r="DH850" s="7"/>
      <c r="DI850" s="7"/>
      <c r="DJ850" s="7"/>
      <c r="DK850" s="7"/>
      <c r="DL850" s="7"/>
      <c r="DM850" s="7"/>
      <c r="DN850" s="7"/>
      <c r="DO850" s="7"/>
      <c r="DP850" s="7"/>
      <c r="DQ850" s="7"/>
      <c r="DR850" s="7"/>
      <c r="DS850" s="7"/>
      <c r="DT850" s="7"/>
      <c r="DU850" s="7"/>
      <c r="DV850" s="7"/>
      <c r="DW850" s="7"/>
      <c r="DX850" s="7"/>
      <c r="DY850" s="7"/>
      <c r="DZ850" s="7"/>
      <c r="EA850" s="7"/>
      <c r="EB850" s="7"/>
      <c r="EC850" s="7"/>
      <c r="ED850" s="7"/>
      <c r="EE850" s="7"/>
      <c r="EF850" s="7"/>
      <c r="EG850" s="7"/>
      <c r="EH850" s="7"/>
      <c r="EI850" s="7"/>
      <c r="EJ850" s="7"/>
      <c r="EK850" s="7"/>
      <c r="EL850" s="7"/>
      <c r="EM850" s="7"/>
      <c r="EN850" s="7"/>
      <c r="EO850" s="7"/>
      <c r="EP850" s="7"/>
      <c r="EQ850" s="7"/>
      <c r="ER850" s="7"/>
      <c r="ES850" s="7"/>
      <c r="ET850" s="7"/>
      <c r="EU850" s="7"/>
      <c r="EV850" s="7"/>
      <c r="EW850" s="7"/>
      <c r="EX850" s="7"/>
      <c r="EY850" s="7"/>
      <c r="EZ850" s="7"/>
      <c r="FA850" s="7"/>
      <c r="FB850" s="7"/>
      <c r="FC850" s="7"/>
      <c r="FD850" s="7"/>
      <c r="FE850" s="7"/>
      <c r="FF850" s="7"/>
      <c r="FG850" s="7"/>
      <c r="FH850" s="7"/>
      <c r="FI850" s="7"/>
      <c r="FJ850" s="7"/>
      <c r="FK850" s="7"/>
      <c r="FL850" s="34"/>
      <c r="FM850" s="33"/>
      <c r="FN850" s="34"/>
      <c r="FO850" s="33"/>
      <c r="FP850" s="33"/>
      <c r="FQ850" s="33"/>
      <c r="FR850" s="33"/>
      <c r="FS850" s="33"/>
      <c r="FT850" s="33"/>
      <c r="FU850" s="33"/>
      <c r="FV850" s="33"/>
      <c r="FW850" s="33"/>
      <c r="FX850" s="33"/>
      <c r="FY850" s="33"/>
      <c r="FZ850" s="33"/>
      <c r="GA850" s="33"/>
      <c r="GB850" s="33"/>
      <c r="GC850" s="33"/>
      <c r="GD850" s="33"/>
      <c r="GE850" s="33"/>
      <c r="GF850" s="33"/>
      <c r="GG850" s="7"/>
      <c r="GH850" s="7"/>
      <c r="GI850" s="7"/>
      <c r="GJ850" s="7"/>
      <c r="GK850" s="7"/>
      <c r="GL850" s="7"/>
      <c r="GM850" s="7"/>
      <c r="GN850" s="7"/>
      <c r="GO850" s="7"/>
      <c r="GP850" s="7"/>
      <c r="GQ850" s="7"/>
      <c r="GR850" s="7"/>
      <c r="GS850" s="7"/>
      <c r="GT850" s="7"/>
      <c r="GU850" s="7"/>
      <c r="GV850" s="7"/>
      <c r="GW850" s="7"/>
      <c r="GX850" s="7"/>
      <c r="GY850" s="7"/>
    </row>
    <row r="851" spans="1:207" ht="13.8">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7"/>
      <c r="CW851" s="7"/>
      <c r="CX851" s="7"/>
      <c r="CY851" s="7"/>
      <c r="CZ851" s="7"/>
      <c r="DA851" s="7"/>
      <c r="DB851" s="7"/>
      <c r="DC851" s="7"/>
      <c r="DD851" s="7"/>
      <c r="DE851" s="7"/>
      <c r="DF851" s="7"/>
      <c r="DG851" s="7"/>
      <c r="DH851" s="7"/>
      <c r="DI851" s="7"/>
      <c r="DJ851" s="7"/>
      <c r="DK851" s="7"/>
      <c r="DL851" s="7"/>
      <c r="DM851" s="7"/>
      <c r="DN851" s="7"/>
      <c r="DO851" s="7"/>
      <c r="DP851" s="7"/>
      <c r="DQ851" s="7"/>
      <c r="DR851" s="7"/>
      <c r="DS851" s="7"/>
      <c r="DT851" s="7"/>
      <c r="DU851" s="7"/>
      <c r="DV851" s="7"/>
      <c r="DW851" s="7"/>
      <c r="DX851" s="7"/>
      <c r="DY851" s="7"/>
      <c r="DZ851" s="7"/>
      <c r="EA851" s="7"/>
      <c r="EB851" s="7"/>
      <c r="EC851" s="7"/>
      <c r="ED851" s="7"/>
      <c r="EE851" s="7"/>
      <c r="EF851" s="7"/>
      <c r="EG851" s="7"/>
      <c r="EH851" s="7"/>
      <c r="EI851" s="7"/>
      <c r="EJ851" s="7"/>
      <c r="EK851" s="7"/>
      <c r="EL851" s="7"/>
      <c r="EM851" s="7"/>
      <c r="EN851" s="7"/>
      <c r="EO851" s="7"/>
      <c r="EP851" s="7"/>
      <c r="EQ851" s="7"/>
      <c r="ER851" s="7"/>
      <c r="ES851" s="7"/>
      <c r="ET851" s="7"/>
      <c r="EU851" s="7"/>
      <c r="EV851" s="7"/>
      <c r="EW851" s="7"/>
      <c r="EX851" s="7"/>
      <c r="EY851" s="7"/>
      <c r="EZ851" s="7"/>
      <c r="FA851" s="7"/>
      <c r="FB851" s="7"/>
      <c r="FC851" s="7"/>
      <c r="FD851" s="7"/>
      <c r="FE851" s="7"/>
      <c r="FF851" s="7"/>
      <c r="FG851" s="7"/>
      <c r="FH851" s="7"/>
      <c r="FI851" s="7"/>
      <c r="FJ851" s="7"/>
      <c r="FK851" s="7"/>
      <c r="FL851" s="34"/>
      <c r="FM851" s="33"/>
      <c r="FN851" s="34"/>
      <c r="FO851" s="33"/>
      <c r="FP851" s="33"/>
      <c r="FQ851" s="33"/>
      <c r="FR851" s="33"/>
      <c r="FS851" s="33"/>
      <c r="FT851" s="33"/>
      <c r="FU851" s="33"/>
      <c r="FV851" s="33"/>
      <c r="FW851" s="33"/>
      <c r="FX851" s="33"/>
      <c r="FY851" s="33"/>
      <c r="FZ851" s="33"/>
      <c r="GA851" s="33"/>
      <c r="GB851" s="33"/>
      <c r="GC851" s="33"/>
      <c r="GD851" s="33"/>
      <c r="GE851" s="33"/>
      <c r="GF851" s="33"/>
      <c r="GG851" s="7"/>
      <c r="GH851" s="7"/>
      <c r="GI851" s="7"/>
      <c r="GJ851" s="7"/>
      <c r="GK851" s="7"/>
      <c r="GL851" s="7"/>
      <c r="GM851" s="7"/>
      <c r="GN851" s="7"/>
      <c r="GO851" s="7"/>
      <c r="GP851" s="7"/>
      <c r="GQ851" s="7"/>
      <c r="GR851" s="7"/>
      <c r="GS851" s="7"/>
      <c r="GT851" s="7"/>
      <c r="GU851" s="7"/>
      <c r="GV851" s="7"/>
      <c r="GW851" s="7"/>
      <c r="GX851" s="7"/>
      <c r="GY851" s="7"/>
    </row>
    <row r="852" spans="1:207" ht="13.8">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7"/>
      <c r="CW852" s="7"/>
      <c r="CX852" s="7"/>
      <c r="CY852" s="7"/>
      <c r="CZ852" s="7"/>
      <c r="DA852" s="7"/>
      <c r="DB852" s="7"/>
      <c r="DC852" s="7"/>
      <c r="DD852" s="7"/>
      <c r="DE852" s="7"/>
      <c r="DF852" s="7"/>
      <c r="DG852" s="7"/>
      <c r="DH852" s="7"/>
      <c r="DI852" s="7"/>
      <c r="DJ852" s="7"/>
      <c r="DK852" s="7"/>
      <c r="DL852" s="7"/>
      <c r="DM852" s="7"/>
      <c r="DN852" s="7"/>
      <c r="DO852" s="7"/>
      <c r="DP852" s="7"/>
      <c r="DQ852" s="7"/>
      <c r="DR852" s="7"/>
      <c r="DS852" s="7"/>
      <c r="DT852" s="7"/>
      <c r="DU852" s="7"/>
      <c r="DV852" s="7"/>
      <c r="DW852" s="7"/>
      <c r="DX852" s="7"/>
      <c r="DY852" s="7"/>
      <c r="DZ852" s="7"/>
      <c r="EA852" s="7"/>
      <c r="EB852" s="7"/>
      <c r="EC852" s="7"/>
      <c r="ED852" s="7"/>
      <c r="EE852" s="7"/>
      <c r="EF852" s="7"/>
      <c r="EG852" s="7"/>
      <c r="EH852" s="7"/>
      <c r="EI852" s="7"/>
      <c r="EJ852" s="7"/>
      <c r="EK852" s="7"/>
      <c r="EL852" s="7"/>
      <c r="EM852" s="7"/>
      <c r="EN852" s="7"/>
      <c r="EO852" s="7"/>
      <c r="EP852" s="7"/>
      <c r="EQ852" s="7"/>
      <c r="ER852" s="7"/>
      <c r="ES852" s="7"/>
      <c r="ET852" s="7"/>
      <c r="EU852" s="7"/>
      <c r="EV852" s="7"/>
      <c r="EW852" s="7"/>
      <c r="EX852" s="7"/>
      <c r="EY852" s="7"/>
      <c r="EZ852" s="7"/>
      <c r="FA852" s="7"/>
      <c r="FB852" s="7"/>
      <c r="FC852" s="7"/>
      <c r="FD852" s="7"/>
      <c r="FE852" s="7"/>
      <c r="FF852" s="7"/>
      <c r="FG852" s="7"/>
      <c r="FH852" s="7"/>
      <c r="FI852" s="7"/>
      <c r="FJ852" s="7"/>
      <c r="FK852" s="7"/>
      <c r="FL852" s="34"/>
      <c r="FM852" s="33"/>
      <c r="FN852" s="34"/>
      <c r="FO852" s="33"/>
      <c r="FP852" s="33"/>
      <c r="FQ852" s="33"/>
      <c r="FR852" s="33"/>
      <c r="FS852" s="33"/>
      <c r="FT852" s="33"/>
      <c r="FU852" s="33"/>
      <c r="FV852" s="33"/>
      <c r="FW852" s="33"/>
      <c r="FX852" s="33"/>
      <c r="FY852" s="33"/>
      <c r="FZ852" s="33"/>
      <c r="GA852" s="33"/>
      <c r="GB852" s="33"/>
      <c r="GC852" s="33"/>
      <c r="GD852" s="33"/>
      <c r="GE852" s="33"/>
      <c r="GF852" s="33"/>
      <c r="GG852" s="7"/>
      <c r="GH852" s="7"/>
      <c r="GI852" s="7"/>
      <c r="GJ852" s="7"/>
      <c r="GK852" s="7"/>
      <c r="GL852" s="7"/>
      <c r="GM852" s="7"/>
      <c r="GN852" s="7"/>
      <c r="GO852" s="7"/>
      <c r="GP852" s="7"/>
      <c r="GQ852" s="7"/>
      <c r="GR852" s="7"/>
      <c r="GS852" s="7"/>
      <c r="GT852" s="7"/>
      <c r="GU852" s="7"/>
      <c r="GV852" s="7"/>
      <c r="GW852" s="7"/>
      <c r="GX852" s="7"/>
      <c r="GY852" s="7"/>
    </row>
    <row r="853" spans="1:207" ht="13.8">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7"/>
      <c r="EE853" s="7"/>
      <c r="EF853" s="7"/>
      <c r="EG853" s="7"/>
      <c r="EH853" s="7"/>
      <c r="EI853" s="7"/>
      <c r="EJ853" s="7"/>
      <c r="EK853" s="7"/>
      <c r="EL853" s="7"/>
      <c r="EM853" s="7"/>
      <c r="EN853" s="7"/>
      <c r="EO853" s="7"/>
      <c r="EP853" s="7"/>
      <c r="EQ853" s="7"/>
      <c r="ER853" s="7"/>
      <c r="ES853" s="7"/>
      <c r="ET853" s="7"/>
      <c r="EU853" s="7"/>
      <c r="EV853" s="7"/>
      <c r="EW853" s="7"/>
      <c r="EX853" s="7"/>
      <c r="EY853" s="7"/>
      <c r="EZ853" s="7"/>
      <c r="FA853" s="7"/>
      <c r="FB853" s="7"/>
      <c r="FC853" s="7"/>
      <c r="FD853" s="7"/>
      <c r="FE853" s="7"/>
      <c r="FF853" s="7"/>
      <c r="FG853" s="7"/>
      <c r="FH853" s="7"/>
      <c r="FI853" s="7"/>
      <c r="FJ853" s="7"/>
      <c r="FK853" s="7"/>
      <c r="FL853" s="34"/>
      <c r="FM853" s="33"/>
      <c r="FN853" s="34"/>
      <c r="FO853" s="33"/>
      <c r="FP853" s="33"/>
      <c r="FQ853" s="33"/>
      <c r="FR853" s="33"/>
      <c r="FS853" s="33"/>
      <c r="FT853" s="33"/>
      <c r="FU853" s="33"/>
      <c r="FV853" s="33"/>
      <c r="FW853" s="33"/>
      <c r="FX853" s="33"/>
      <c r="FY853" s="33"/>
      <c r="FZ853" s="33"/>
      <c r="GA853" s="33"/>
      <c r="GB853" s="33"/>
      <c r="GC853" s="33"/>
      <c r="GD853" s="33"/>
      <c r="GE853" s="33"/>
      <c r="GF853" s="33"/>
      <c r="GG853" s="7"/>
      <c r="GH853" s="7"/>
      <c r="GI853" s="7"/>
      <c r="GJ853" s="7"/>
      <c r="GK853" s="7"/>
      <c r="GL853" s="7"/>
      <c r="GM853" s="7"/>
      <c r="GN853" s="7"/>
      <c r="GO853" s="7"/>
      <c r="GP853" s="7"/>
      <c r="GQ853" s="7"/>
      <c r="GR853" s="7"/>
      <c r="GS853" s="7"/>
      <c r="GT853" s="7"/>
      <c r="GU853" s="7"/>
      <c r="GV853" s="7"/>
      <c r="GW853" s="7"/>
      <c r="GX853" s="7"/>
      <c r="GY853" s="7"/>
    </row>
    <row r="854" spans="1:207" ht="13.8">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7"/>
      <c r="EE854" s="7"/>
      <c r="EF854" s="7"/>
      <c r="EG854" s="7"/>
      <c r="EH854" s="7"/>
      <c r="EI854" s="7"/>
      <c r="EJ854" s="7"/>
      <c r="EK854" s="7"/>
      <c r="EL854" s="7"/>
      <c r="EM854" s="7"/>
      <c r="EN854" s="7"/>
      <c r="EO854" s="7"/>
      <c r="EP854" s="7"/>
      <c r="EQ854" s="7"/>
      <c r="ER854" s="7"/>
      <c r="ES854" s="7"/>
      <c r="ET854" s="7"/>
      <c r="EU854" s="7"/>
      <c r="EV854" s="7"/>
      <c r="EW854" s="7"/>
      <c r="EX854" s="7"/>
      <c r="EY854" s="7"/>
      <c r="EZ854" s="7"/>
      <c r="FA854" s="7"/>
      <c r="FB854" s="7"/>
      <c r="FC854" s="7"/>
      <c r="FD854" s="7"/>
      <c r="FE854" s="7"/>
      <c r="FF854" s="7"/>
      <c r="FG854" s="7"/>
      <c r="FH854" s="7"/>
      <c r="FI854" s="7"/>
      <c r="FJ854" s="7"/>
      <c r="FK854" s="7"/>
      <c r="FL854" s="34"/>
      <c r="FM854" s="33"/>
      <c r="FN854" s="34"/>
      <c r="FO854" s="33"/>
      <c r="FP854" s="33"/>
      <c r="FQ854" s="33"/>
      <c r="FR854" s="33"/>
      <c r="FS854" s="33"/>
      <c r="FT854" s="33"/>
      <c r="FU854" s="33"/>
      <c r="FV854" s="33"/>
      <c r="FW854" s="33"/>
      <c r="FX854" s="33"/>
      <c r="FY854" s="33"/>
      <c r="FZ854" s="33"/>
      <c r="GA854" s="33"/>
      <c r="GB854" s="33"/>
      <c r="GC854" s="33"/>
      <c r="GD854" s="33"/>
      <c r="GE854" s="33"/>
      <c r="GF854" s="33"/>
      <c r="GG854" s="7"/>
      <c r="GH854" s="7"/>
      <c r="GI854" s="7"/>
      <c r="GJ854" s="7"/>
      <c r="GK854" s="7"/>
      <c r="GL854" s="7"/>
      <c r="GM854" s="7"/>
      <c r="GN854" s="7"/>
      <c r="GO854" s="7"/>
      <c r="GP854" s="7"/>
      <c r="GQ854" s="7"/>
      <c r="GR854" s="7"/>
      <c r="GS854" s="7"/>
      <c r="GT854" s="7"/>
      <c r="GU854" s="7"/>
      <c r="GV854" s="7"/>
      <c r="GW854" s="7"/>
      <c r="GX854" s="7"/>
      <c r="GY854" s="7"/>
    </row>
    <row r="855" spans="1:207" ht="13.8">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7"/>
      <c r="CW855" s="7"/>
      <c r="CX855" s="7"/>
      <c r="CY855" s="7"/>
      <c r="CZ855" s="7"/>
      <c r="DA855" s="7"/>
      <c r="DB855" s="7"/>
      <c r="DC855" s="7"/>
      <c r="DD855" s="7"/>
      <c r="DE855" s="7"/>
      <c r="DF855" s="7"/>
      <c r="DG855" s="7"/>
      <c r="DH855" s="7"/>
      <c r="DI855" s="7"/>
      <c r="DJ855" s="7"/>
      <c r="DK855" s="7"/>
      <c r="DL855" s="7"/>
      <c r="DM855" s="7"/>
      <c r="DN855" s="7"/>
      <c r="DO855" s="7"/>
      <c r="DP855" s="7"/>
      <c r="DQ855" s="7"/>
      <c r="DR855" s="7"/>
      <c r="DS855" s="7"/>
      <c r="DT855" s="7"/>
      <c r="DU855" s="7"/>
      <c r="DV855" s="7"/>
      <c r="DW855" s="7"/>
      <c r="DX855" s="7"/>
      <c r="DY855" s="7"/>
      <c r="DZ855" s="7"/>
      <c r="EA855" s="7"/>
      <c r="EB855" s="7"/>
      <c r="EC855" s="7"/>
      <c r="ED855" s="7"/>
      <c r="EE855" s="7"/>
      <c r="EF855" s="7"/>
      <c r="EG855" s="7"/>
      <c r="EH855" s="7"/>
      <c r="EI855" s="7"/>
      <c r="EJ855" s="7"/>
      <c r="EK855" s="7"/>
      <c r="EL855" s="7"/>
      <c r="EM855" s="7"/>
      <c r="EN855" s="7"/>
      <c r="EO855" s="7"/>
      <c r="EP855" s="7"/>
      <c r="EQ855" s="7"/>
      <c r="ER855" s="7"/>
      <c r="ES855" s="7"/>
      <c r="ET855" s="7"/>
      <c r="EU855" s="7"/>
      <c r="EV855" s="7"/>
      <c r="EW855" s="7"/>
      <c r="EX855" s="7"/>
      <c r="EY855" s="7"/>
      <c r="EZ855" s="7"/>
      <c r="FA855" s="7"/>
      <c r="FB855" s="7"/>
      <c r="FC855" s="7"/>
      <c r="FD855" s="7"/>
      <c r="FE855" s="7"/>
      <c r="FF855" s="7"/>
      <c r="FG855" s="7"/>
      <c r="FH855" s="7"/>
      <c r="FI855" s="7"/>
      <c r="FJ855" s="7"/>
      <c r="FK855" s="7"/>
      <c r="FL855" s="34"/>
      <c r="FM855" s="33"/>
      <c r="FN855" s="34"/>
      <c r="FO855" s="33"/>
      <c r="FP855" s="33"/>
      <c r="FQ855" s="33"/>
      <c r="FR855" s="33"/>
      <c r="FS855" s="33"/>
      <c r="FT855" s="33"/>
      <c r="FU855" s="33"/>
      <c r="FV855" s="33"/>
      <c r="FW855" s="33"/>
      <c r="FX855" s="33"/>
      <c r="FY855" s="33"/>
      <c r="FZ855" s="33"/>
      <c r="GA855" s="33"/>
      <c r="GB855" s="33"/>
      <c r="GC855" s="33"/>
      <c r="GD855" s="33"/>
      <c r="GE855" s="33"/>
      <c r="GF855" s="33"/>
      <c r="GG855" s="7"/>
      <c r="GH855" s="7"/>
      <c r="GI855" s="7"/>
      <c r="GJ855" s="7"/>
      <c r="GK855" s="7"/>
      <c r="GL855" s="7"/>
      <c r="GM855" s="7"/>
      <c r="GN855" s="7"/>
      <c r="GO855" s="7"/>
      <c r="GP855" s="7"/>
      <c r="GQ855" s="7"/>
      <c r="GR855" s="7"/>
      <c r="GS855" s="7"/>
      <c r="GT855" s="7"/>
      <c r="GU855" s="7"/>
      <c r="GV855" s="7"/>
      <c r="GW855" s="7"/>
      <c r="GX855" s="7"/>
      <c r="GY855" s="7"/>
    </row>
    <row r="856" spans="1:207" ht="13.8">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7"/>
      <c r="CW856" s="7"/>
      <c r="CX856" s="7"/>
      <c r="CY856" s="7"/>
      <c r="CZ856" s="7"/>
      <c r="DA856" s="7"/>
      <c r="DB856" s="7"/>
      <c r="DC856" s="7"/>
      <c r="DD856" s="7"/>
      <c r="DE856" s="7"/>
      <c r="DF856" s="7"/>
      <c r="DG856" s="7"/>
      <c r="DH856" s="7"/>
      <c r="DI856" s="7"/>
      <c r="DJ856" s="7"/>
      <c r="DK856" s="7"/>
      <c r="DL856" s="7"/>
      <c r="DM856" s="7"/>
      <c r="DN856" s="7"/>
      <c r="DO856" s="7"/>
      <c r="DP856" s="7"/>
      <c r="DQ856" s="7"/>
      <c r="DR856" s="7"/>
      <c r="DS856" s="7"/>
      <c r="DT856" s="7"/>
      <c r="DU856" s="7"/>
      <c r="DV856" s="7"/>
      <c r="DW856" s="7"/>
      <c r="DX856" s="7"/>
      <c r="DY856" s="7"/>
      <c r="DZ856" s="7"/>
      <c r="EA856" s="7"/>
      <c r="EB856" s="7"/>
      <c r="EC856" s="7"/>
      <c r="ED856" s="7"/>
      <c r="EE856" s="7"/>
      <c r="EF856" s="7"/>
      <c r="EG856" s="7"/>
      <c r="EH856" s="7"/>
      <c r="EI856" s="7"/>
      <c r="EJ856" s="7"/>
      <c r="EK856" s="7"/>
      <c r="EL856" s="7"/>
      <c r="EM856" s="7"/>
      <c r="EN856" s="7"/>
      <c r="EO856" s="7"/>
      <c r="EP856" s="7"/>
      <c r="EQ856" s="7"/>
      <c r="ER856" s="7"/>
      <c r="ES856" s="7"/>
      <c r="ET856" s="7"/>
      <c r="EU856" s="7"/>
      <c r="EV856" s="7"/>
      <c r="EW856" s="7"/>
      <c r="EX856" s="7"/>
      <c r="EY856" s="7"/>
      <c r="EZ856" s="7"/>
      <c r="FA856" s="7"/>
      <c r="FB856" s="7"/>
      <c r="FC856" s="7"/>
      <c r="FD856" s="7"/>
      <c r="FE856" s="7"/>
      <c r="FF856" s="7"/>
      <c r="FG856" s="7"/>
      <c r="FH856" s="7"/>
      <c r="FI856" s="7"/>
      <c r="FJ856" s="7"/>
      <c r="FK856" s="7"/>
      <c r="FL856" s="34"/>
      <c r="FM856" s="33"/>
      <c r="FN856" s="34"/>
      <c r="FO856" s="33"/>
      <c r="FP856" s="33"/>
      <c r="FQ856" s="33"/>
      <c r="FR856" s="33"/>
      <c r="FS856" s="33"/>
      <c r="FT856" s="33"/>
      <c r="FU856" s="33"/>
      <c r="FV856" s="33"/>
      <c r="FW856" s="33"/>
      <c r="FX856" s="33"/>
      <c r="FY856" s="33"/>
      <c r="FZ856" s="33"/>
      <c r="GA856" s="33"/>
      <c r="GB856" s="33"/>
      <c r="GC856" s="33"/>
      <c r="GD856" s="33"/>
      <c r="GE856" s="33"/>
      <c r="GF856" s="33"/>
      <c r="GG856" s="7"/>
      <c r="GH856" s="7"/>
      <c r="GI856" s="7"/>
      <c r="GJ856" s="7"/>
      <c r="GK856" s="7"/>
      <c r="GL856" s="7"/>
      <c r="GM856" s="7"/>
      <c r="GN856" s="7"/>
      <c r="GO856" s="7"/>
      <c r="GP856" s="7"/>
      <c r="GQ856" s="7"/>
      <c r="GR856" s="7"/>
      <c r="GS856" s="7"/>
      <c r="GT856" s="7"/>
      <c r="GU856" s="7"/>
      <c r="GV856" s="7"/>
      <c r="GW856" s="7"/>
      <c r="GX856" s="7"/>
      <c r="GY856" s="7"/>
    </row>
    <row r="857" spans="1:207" ht="13.8">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7"/>
      <c r="CW857" s="7"/>
      <c r="CX857" s="7"/>
      <c r="CY857" s="7"/>
      <c r="CZ857" s="7"/>
      <c r="DA857" s="7"/>
      <c r="DB857" s="7"/>
      <c r="DC857" s="7"/>
      <c r="DD857" s="7"/>
      <c r="DE857" s="7"/>
      <c r="DF857" s="7"/>
      <c r="DG857" s="7"/>
      <c r="DH857" s="7"/>
      <c r="DI857" s="7"/>
      <c r="DJ857" s="7"/>
      <c r="DK857" s="7"/>
      <c r="DL857" s="7"/>
      <c r="DM857" s="7"/>
      <c r="DN857" s="7"/>
      <c r="DO857" s="7"/>
      <c r="DP857" s="7"/>
      <c r="DQ857" s="7"/>
      <c r="DR857" s="7"/>
      <c r="DS857" s="7"/>
      <c r="DT857" s="7"/>
      <c r="DU857" s="7"/>
      <c r="DV857" s="7"/>
      <c r="DW857" s="7"/>
      <c r="DX857" s="7"/>
      <c r="DY857" s="7"/>
      <c r="DZ857" s="7"/>
      <c r="EA857" s="7"/>
      <c r="EB857" s="7"/>
      <c r="EC857" s="7"/>
      <c r="ED857" s="7"/>
      <c r="EE857" s="7"/>
      <c r="EF857" s="7"/>
      <c r="EG857" s="7"/>
      <c r="EH857" s="7"/>
      <c r="EI857" s="7"/>
      <c r="EJ857" s="7"/>
      <c r="EK857" s="7"/>
      <c r="EL857" s="7"/>
      <c r="EM857" s="7"/>
      <c r="EN857" s="7"/>
      <c r="EO857" s="7"/>
      <c r="EP857" s="7"/>
      <c r="EQ857" s="7"/>
      <c r="ER857" s="7"/>
      <c r="ES857" s="7"/>
      <c r="ET857" s="7"/>
      <c r="EU857" s="7"/>
      <c r="EV857" s="7"/>
      <c r="EW857" s="7"/>
      <c r="EX857" s="7"/>
      <c r="EY857" s="7"/>
      <c r="EZ857" s="7"/>
      <c r="FA857" s="7"/>
      <c r="FB857" s="7"/>
      <c r="FC857" s="7"/>
      <c r="FD857" s="7"/>
      <c r="FE857" s="7"/>
      <c r="FF857" s="7"/>
      <c r="FG857" s="7"/>
      <c r="FH857" s="7"/>
      <c r="FI857" s="7"/>
      <c r="FJ857" s="7"/>
      <c r="FK857" s="7"/>
      <c r="FL857" s="34"/>
      <c r="FM857" s="33"/>
      <c r="FN857" s="34"/>
      <c r="FO857" s="33"/>
      <c r="FP857" s="33"/>
      <c r="FQ857" s="33"/>
      <c r="FR857" s="33"/>
      <c r="FS857" s="33"/>
      <c r="FT857" s="33"/>
      <c r="FU857" s="33"/>
      <c r="FV857" s="33"/>
      <c r="FW857" s="33"/>
      <c r="FX857" s="33"/>
      <c r="FY857" s="33"/>
      <c r="FZ857" s="33"/>
      <c r="GA857" s="33"/>
      <c r="GB857" s="33"/>
      <c r="GC857" s="33"/>
      <c r="GD857" s="33"/>
      <c r="GE857" s="33"/>
      <c r="GF857" s="33"/>
      <c r="GG857" s="7"/>
      <c r="GH857" s="7"/>
      <c r="GI857" s="7"/>
      <c r="GJ857" s="7"/>
      <c r="GK857" s="7"/>
      <c r="GL857" s="7"/>
      <c r="GM857" s="7"/>
      <c r="GN857" s="7"/>
      <c r="GO857" s="7"/>
      <c r="GP857" s="7"/>
      <c r="GQ857" s="7"/>
      <c r="GR857" s="7"/>
      <c r="GS857" s="7"/>
      <c r="GT857" s="7"/>
      <c r="GU857" s="7"/>
      <c r="GV857" s="7"/>
      <c r="GW857" s="7"/>
      <c r="GX857" s="7"/>
      <c r="GY857" s="7"/>
    </row>
    <row r="858" spans="1:207" ht="13.8">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7"/>
      <c r="CW858" s="7"/>
      <c r="CX858" s="7"/>
      <c r="CY858" s="7"/>
      <c r="CZ858" s="7"/>
      <c r="DA858" s="7"/>
      <c r="DB858" s="7"/>
      <c r="DC858" s="7"/>
      <c r="DD858" s="7"/>
      <c r="DE858" s="7"/>
      <c r="DF858" s="7"/>
      <c r="DG858" s="7"/>
      <c r="DH858" s="7"/>
      <c r="DI858" s="7"/>
      <c r="DJ858" s="7"/>
      <c r="DK858" s="7"/>
      <c r="DL858" s="7"/>
      <c r="DM858" s="7"/>
      <c r="DN858" s="7"/>
      <c r="DO858" s="7"/>
      <c r="DP858" s="7"/>
      <c r="DQ858" s="7"/>
      <c r="DR858" s="7"/>
      <c r="DS858" s="7"/>
      <c r="DT858" s="7"/>
      <c r="DU858" s="7"/>
      <c r="DV858" s="7"/>
      <c r="DW858" s="7"/>
      <c r="DX858" s="7"/>
      <c r="DY858" s="7"/>
      <c r="DZ858" s="7"/>
      <c r="EA858" s="7"/>
      <c r="EB858" s="7"/>
      <c r="EC858" s="7"/>
      <c r="ED858" s="7"/>
      <c r="EE858" s="7"/>
      <c r="EF858" s="7"/>
      <c r="EG858" s="7"/>
      <c r="EH858" s="7"/>
      <c r="EI858" s="7"/>
      <c r="EJ858" s="7"/>
      <c r="EK858" s="7"/>
      <c r="EL858" s="7"/>
      <c r="EM858" s="7"/>
      <c r="EN858" s="7"/>
      <c r="EO858" s="7"/>
      <c r="EP858" s="7"/>
      <c r="EQ858" s="7"/>
      <c r="ER858" s="7"/>
      <c r="ES858" s="7"/>
      <c r="ET858" s="7"/>
      <c r="EU858" s="7"/>
      <c r="EV858" s="7"/>
      <c r="EW858" s="7"/>
      <c r="EX858" s="7"/>
      <c r="EY858" s="7"/>
      <c r="EZ858" s="7"/>
      <c r="FA858" s="7"/>
      <c r="FB858" s="7"/>
      <c r="FC858" s="7"/>
      <c r="FD858" s="7"/>
      <c r="FE858" s="7"/>
      <c r="FF858" s="7"/>
      <c r="FG858" s="7"/>
      <c r="FH858" s="7"/>
      <c r="FI858" s="7"/>
      <c r="FJ858" s="7"/>
      <c r="FK858" s="7"/>
      <c r="FL858" s="34"/>
      <c r="FM858" s="33"/>
      <c r="FN858" s="34"/>
      <c r="FO858" s="33"/>
      <c r="FP858" s="33"/>
      <c r="FQ858" s="33"/>
      <c r="FR858" s="33"/>
      <c r="FS858" s="33"/>
      <c r="FT858" s="33"/>
      <c r="FU858" s="33"/>
      <c r="FV858" s="33"/>
      <c r="FW858" s="33"/>
      <c r="FX858" s="33"/>
      <c r="FY858" s="33"/>
      <c r="FZ858" s="33"/>
      <c r="GA858" s="33"/>
      <c r="GB858" s="33"/>
      <c r="GC858" s="33"/>
      <c r="GD858" s="33"/>
      <c r="GE858" s="33"/>
      <c r="GF858" s="33"/>
      <c r="GG858" s="7"/>
      <c r="GH858" s="7"/>
      <c r="GI858" s="7"/>
      <c r="GJ858" s="7"/>
      <c r="GK858" s="7"/>
      <c r="GL858" s="7"/>
      <c r="GM858" s="7"/>
      <c r="GN858" s="7"/>
      <c r="GO858" s="7"/>
      <c r="GP858" s="7"/>
      <c r="GQ858" s="7"/>
      <c r="GR858" s="7"/>
      <c r="GS858" s="7"/>
      <c r="GT858" s="7"/>
      <c r="GU858" s="7"/>
      <c r="GV858" s="7"/>
      <c r="GW858" s="7"/>
      <c r="GX858" s="7"/>
      <c r="GY858" s="7"/>
    </row>
    <row r="859" spans="1:207" ht="13.8">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7"/>
      <c r="CW859" s="7"/>
      <c r="CX859" s="7"/>
      <c r="CY859" s="7"/>
      <c r="CZ859" s="7"/>
      <c r="DA859" s="7"/>
      <c r="DB859" s="7"/>
      <c r="DC859" s="7"/>
      <c r="DD859" s="7"/>
      <c r="DE859" s="7"/>
      <c r="DF859" s="7"/>
      <c r="DG859" s="7"/>
      <c r="DH859" s="7"/>
      <c r="DI859" s="7"/>
      <c r="DJ859" s="7"/>
      <c r="DK859" s="7"/>
      <c r="DL859" s="7"/>
      <c r="DM859" s="7"/>
      <c r="DN859" s="7"/>
      <c r="DO859" s="7"/>
      <c r="DP859" s="7"/>
      <c r="DQ859" s="7"/>
      <c r="DR859" s="7"/>
      <c r="DS859" s="7"/>
      <c r="DT859" s="7"/>
      <c r="DU859" s="7"/>
      <c r="DV859" s="7"/>
      <c r="DW859" s="7"/>
      <c r="DX859" s="7"/>
      <c r="DY859" s="7"/>
      <c r="DZ859" s="7"/>
      <c r="EA859" s="7"/>
      <c r="EB859" s="7"/>
      <c r="EC859" s="7"/>
      <c r="ED859" s="7"/>
      <c r="EE859" s="7"/>
      <c r="EF859" s="7"/>
      <c r="EG859" s="7"/>
      <c r="EH859" s="7"/>
      <c r="EI859" s="7"/>
      <c r="EJ859" s="7"/>
      <c r="EK859" s="7"/>
      <c r="EL859" s="7"/>
      <c r="EM859" s="7"/>
      <c r="EN859" s="7"/>
      <c r="EO859" s="7"/>
      <c r="EP859" s="7"/>
      <c r="EQ859" s="7"/>
      <c r="ER859" s="7"/>
      <c r="ES859" s="7"/>
      <c r="ET859" s="7"/>
      <c r="EU859" s="7"/>
      <c r="EV859" s="7"/>
      <c r="EW859" s="7"/>
      <c r="EX859" s="7"/>
      <c r="EY859" s="7"/>
      <c r="EZ859" s="7"/>
      <c r="FA859" s="7"/>
      <c r="FB859" s="7"/>
      <c r="FC859" s="7"/>
      <c r="FD859" s="7"/>
      <c r="FE859" s="7"/>
      <c r="FF859" s="7"/>
      <c r="FG859" s="7"/>
      <c r="FH859" s="7"/>
      <c r="FI859" s="7"/>
      <c r="FJ859" s="7"/>
      <c r="FK859" s="7"/>
      <c r="FL859" s="34"/>
      <c r="FM859" s="33"/>
      <c r="FN859" s="34"/>
      <c r="FO859" s="33"/>
      <c r="FP859" s="33"/>
      <c r="FQ859" s="33"/>
      <c r="FR859" s="33"/>
      <c r="FS859" s="33"/>
      <c r="FT859" s="33"/>
      <c r="FU859" s="33"/>
      <c r="FV859" s="33"/>
      <c r="FW859" s="33"/>
      <c r="FX859" s="33"/>
      <c r="FY859" s="33"/>
      <c r="FZ859" s="33"/>
      <c r="GA859" s="33"/>
      <c r="GB859" s="33"/>
      <c r="GC859" s="33"/>
      <c r="GD859" s="33"/>
      <c r="GE859" s="33"/>
      <c r="GF859" s="33"/>
      <c r="GG859" s="7"/>
      <c r="GH859" s="7"/>
      <c r="GI859" s="7"/>
      <c r="GJ859" s="7"/>
      <c r="GK859" s="7"/>
      <c r="GL859" s="7"/>
      <c r="GM859" s="7"/>
      <c r="GN859" s="7"/>
      <c r="GO859" s="7"/>
      <c r="GP859" s="7"/>
      <c r="GQ859" s="7"/>
      <c r="GR859" s="7"/>
      <c r="GS859" s="7"/>
      <c r="GT859" s="7"/>
      <c r="GU859" s="7"/>
      <c r="GV859" s="7"/>
      <c r="GW859" s="7"/>
      <c r="GX859" s="7"/>
      <c r="GY859" s="7"/>
    </row>
    <row r="860" spans="1:207" ht="13.8">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7"/>
      <c r="CW860" s="7"/>
      <c r="CX860" s="7"/>
      <c r="CY860" s="7"/>
      <c r="CZ860" s="7"/>
      <c r="DA860" s="7"/>
      <c r="DB860" s="7"/>
      <c r="DC860" s="7"/>
      <c r="DD860" s="7"/>
      <c r="DE860" s="7"/>
      <c r="DF860" s="7"/>
      <c r="DG860" s="7"/>
      <c r="DH860" s="7"/>
      <c r="DI860" s="7"/>
      <c r="DJ860" s="7"/>
      <c r="DK860" s="7"/>
      <c r="DL860" s="7"/>
      <c r="DM860" s="7"/>
      <c r="DN860" s="7"/>
      <c r="DO860" s="7"/>
      <c r="DP860" s="7"/>
      <c r="DQ860" s="7"/>
      <c r="DR860" s="7"/>
      <c r="DS860" s="7"/>
      <c r="DT860" s="7"/>
      <c r="DU860" s="7"/>
      <c r="DV860" s="7"/>
      <c r="DW860" s="7"/>
      <c r="DX860" s="7"/>
      <c r="DY860" s="7"/>
      <c r="DZ860" s="7"/>
      <c r="EA860" s="7"/>
      <c r="EB860" s="7"/>
      <c r="EC860" s="7"/>
      <c r="ED860" s="7"/>
      <c r="EE860" s="7"/>
      <c r="EF860" s="7"/>
      <c r="EG860" s="7"/>
      <c r="EH860" s="7"/>
      <c r="EI860" s="7"/>
      <c r="EJ860" s="7"/>
      <c r="EK860" s="7"/>
      <c r="EL860" s="7"/>
      <c r="EM860" s="7"/>
      <c r="EN860" s="7"/>
      <c r="EO860" s="7"/>
      <c r="EP860" s="7"/>
      <c r="EQ860" s="7"/>
      <c r="ER860" s="7"/>
      <c r="ES860" s="7"/>
      <c r="ET860" s="7"/>
      <c r="EU860" s="7"/>
      <c r="EV860" s="7"/>
      <c r="EW860" s="7"/>
      <c r="EX860" s="7"/>
      <c r="EY860" s="7"/>
      <c r="EZ860" s="7"/>
      <c r="FA860" s="7"/>
      <c r="FB860" s="7"/>
      <c r="FC860" s="7"/>
      <c r="FD860" s="7"/>
      <c r="FE860" s="7"/>
      <c r="FF860" s="7"/>
      <c r="FG860" s="7"/>
      <c r="FH860" s="7"/>
      <c r="FI860" s="7"/>
      <c r="FJ860" s="7"/>
      <c r="FK860" s="7"/>
      <c r="FL860" s="34"/>
      <c r="FM860" s="33"/>
      <c r="FN860" s="34"/>
      <c r="FO860" s="33"/>
      <c r="FP860" s="33"/>
      <c r="FQ860" s="33"/>
      <c r="FR860" s="33"/>
      <c r="FS860" s="33"/>
      <c r="FT860" s="33"/>
      <c r="FU860" s="33"/>
      <c r="FV860" s="33"/>
      <c r="FW860" s="33"/>
      <c r="FX860" s="33"/>
      <c r="FY860" s="33"/>
      <c r="FZ860" s="33"/>
      <c r="GA860" s="33"/>
      <c r="GB860" s="33"/>
      <c r="GC860" s="33"/>
      <c r="GD860" s="33"/>
      <c r="GE860" s="33"/>
      <c r="GF860" s="33"/>
      <c r="GG860" s="7"/>
      <c r="GH860" s="7"/>
      <c r="GI860" s="7"/>
      <c r="GJ860" s="7"/>
      <c r="GK860" s="7"/>
      <c r="GL860" s="7"/>
      <c r="GM860" s="7"/>
      <c r="GN860" s="7"/>
      <c r="GO860" s="7"/>
      <c r="GP860" s="7"/>
      <c r="GQ860" s="7"/>
      <c r="GR860" s="7"/>
      <c r="GS860" s="7"/>
      <c r="GT860" s="7"/>
      <c r="GU860" s="7"/>
      <c r="GV860" s="7"/>
      <c r="GW860" s="7"/>
      <c r="GX860" s="7"/>
      <c r="GY860" s="7"/>
    </row>
    <row r="861" spans="1:207" ht="13.8">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c r="DL861" s="7"/>
      <c r="DM861" s="7"/>
      <c r="DN861" s="7"/>
      <c r="DO861" s="7"/>
      <c r="DP861" s="7"/>
      <c r="DQ861" s="7"/>
      <c r="DR861" s="7"/>
      <c r="DS861" s="7"/>
      <c r="DT861" s="7"/>
      <c r="DU861" s="7"/>
      <c r="DV861" s="7"/>
      <c r="DW861" s="7"/>
      <c r="DX861" s="7"/>
      <c r="DY861" s="7"/>
      <c r="DZ861" s="7"/>
      <c r="EA861" s="7"/>
      <c r="EB861" s="7"/>
      <c r="EC861" s="7"/>
      <c r="ED861" s="7"/>
      <c r="EE861" s="7"/>
      <c r="EF861" s="7"/>
      <c r="EG861" s="7"/>
      <c r="EH861" s="7"/>
      <c r="EI861" s="7"/>
      <c r="EJ861" s="7"/>
      <c r="EK861" s="7"/>
      <c r="EL861" s="7"/>
      <c r="EM861" s="7"/>
      <c r="EN861" s="7"/>
      <c r="EO861" s="7"/>
      <c r="EP861" s="7"/>
      <c r="EQ861" s="7"/>
      <c r="ER861" s="7"/>
      <c r="ES861" s="7"/>
      <c r="ET861" s="7"/>
      <c r="EU861" s="7"/>
      <c r="EV861" s="7"/>
      <c r="EW861" s="7"/>
      <c r="EX861" s="7"/>
      <c r="EY861" s="7"/>
      <c r="EZ861" s="7"/>
      <c r="FA861" s="7"/>
      <c r="FB861" s="7"/>
      <c r="FC861" s="7"/>
      <c r="FD861" s="7"/>
      <c r="FE861" s="7"/>
      <c r="FF861" s="7"/>
      <c r="FG861" s="7"/>
      <c r="FH861" s="7"/>
      <c r="FI861" s="7"/>
      <c r="FJ861" s="7"/>
      <c r="FK861" s="7"/>
      <c r="FL861" s="34"/>
      <c r="FM861" s="33"/>
      <c r="FN861" s="34"/>
      <c r="FO861" s="33"/>
      <c r="FP861" s="33"/>
      <c r="FQ861" s="33"/>
      <c r="FR861" s="33"/>
      <c r="FS861" s="33"/>
      <c r="FT861" s="33"/>
      <c r="FU861" s="33"/>
      <c r="FV861" s="33"/>
      <c r="FW861" s="33"/>
      <c r="FX861" s="33"/>
      <c r="FY861" s="33"/>
      <c r="FZ861" s="33"/>
      <c r="GA861" s="33"/>
      <c r="GB861" s="33"/>
      <c r="GC861" s="33"/>
      <c r="GD861" s="33"/>
      <c r="GE861" s="33"/>
      <c r="GF861" s="33"/>
      <c r="GG861" s="7"/>
      <c r="GH861" s="7"/>
      <c r="GI861" s="7"/>
      <c r="GJ861" s="7"/>
      <c r="GK861" s="7"/>
      <c r="GL861" s="7"/>
      <c r="GM861" s="7"/>
      <c r="GN861" s="7"/>
      <c r="GO861" s="7"/>
      <c r="GP861" s="7"/>
      <c r="GQ861" s="7"/>
      <c r="GR861" s="7"/>
      <c r="GS861" s="7"/>
      <c r="GT861" s="7"/>
      <c r="GU861" s="7"/>
      <c r="GV861" s="7"/>
      <c r="GW861" s="7"/>
      <c r="GX861" s="7"/>
      <c r="GY861" s="7"/>
    </row>
    <row r="862" spans="1:207" ht="13.8">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7"/>
      <c r="CW862" s="7"/>
      <c r="CX862" s="7"/>
      <c r="CY862" s="7"/>
      <c r="CZ862" s="7"/>
      <c r="DA862" s="7"/>
      <c r="DB862" s="7"/>
      <c r="DC862" s="7"/>
      <c r="DD862" s="7"/>
      <c r="DE862" s="7"/>
      <c r="DF862" s="7"/>
      <c r="DG862" s="7"/>
      <c r="DH862" s="7"/>
      <c r="DI862" s="7"/>
      <c r="DJ862" s="7"/>
      <c r="DK862" s="7"/>
      <c r="DL862" s="7"/>
      <c r="DM862" s="7"/>
      <c r="DN862" s="7"/>
      <c r="DO862" s="7"/>
      <c r="DP862" s="7"/>
      <c r="DQ862" s="7"/>
      <c r="DR862" s="7"/>
      <c r="DS862" s="7"/>
      <c r="DT862" s="7"/>
      <c r="DU862" s="7"/>
      <c r="DV862" s="7"/>
      <c r="DW862" s="7"/>
      <c r="DX862" s="7"/>
      <c r="DY862" s="7"/>
      <c r="DZ862" s="7"/>
      <c r="EA862" s="7"/>
      <c r="EB862" s="7"/>
      <c r="EC862" s="7"/>
      <c r="ED862" s="7"/>
      <c r="EE862" s="7"/>
      <c r="EF862" s="7"/>
      <c r="EG862" s="7"/>
      <c r="EH862" s="7"/>
      <c r="EI862" s="7"/>
      <c r="EJ862" s="7"/>
      <c r="EK862" s="7"/>
      <c r="EL862" s="7"/>
      <c r="EM862" s="7"/>
      <c r="EN862" s="7"/>
      <c r="EO862" s="7"/>
      <c r="EP862" s="7"/>
      <c r="EQ862" s="7"/>
      <c r="ER862" s="7"/>
      <c r="ES862" s="7"/>
      <c r="ET862" s="7"/>
      <c r="EU862" s="7"/>
      <c r="EV862" s="7"/>
      <c r="EW862" s="7"/>
      <c r="EX862" s="7"/>
      <c r="EY862" s="7"/>
      <c r="EZ862" s="7"/>
      <c r="FA862" s="7"/>
      <c r="FB862" s="7"/>
      <c r="FC862" s="7"/>
      <c r="FD862" s="7"/>
      <c r="FE862" s="7"/>
      <c r="FF862" s="7"/>
      <c r="FG862" s="7"/>
      <c r="FH862" s="7"/>
      <c r="FI862" s="7"/>
      <c r="FJ862" s="7"/>
      <c r="FK862" s="7"/>
      <c r="FL862" s="34"/>
      <c r="FM862" s="33"/>
      <c r="FN862" s="34"/>
      <c r="FO862" s="33"/>
      <c r="FP862" s="33"/>
      <c r="FQ862" s="33"/>
      <c r="FR862" s="33"/>
      <c r="FS862" s="33"/>
      <c r="FT862" s="33"/>
      <c r="FU862" s="33"/>
      <c r="FV862" s="33"/>
      <c r="FW862" s="33"/>
      <c r="FX862" s="33"/>
      <c r="FY862" s="33"/>
      <c r="FZ862" s="33"/>
      <c r="GA862" s="33"/>
      <c r="GB862" s="33"/>
      <c r="GC862" s="33"/>
      <c r="GD862" s="33"/>
      <c r="GE862" s="33"/>
      <c r="GF862" s="33"/>
      <c r="GG862" s="7"/>
      <c r="GH862" s="7"/>
      <c r="GI862" s="7"/>
      <c r="GJ862" s="7"/>
      <c r="GK862" s="7"/>
      <c r="GL862" s="7"/>
      <c r="GM862" s="7"/>
      <c r="GN862" s="7"/>
      <c r="GO862" s="7"/>
      <c r="GP862" s="7"/>
      <c r="GQ862" s="7"/>
      <c r="GR862" s="7"/>
      <c r="GS862" s="7"/>
      <c r="GT862" s="7"/>
      <c r="GU862" s="7"/>
      <c r="GV862" s="7"/>
      <c r="GW862" s="7"/>
      <c r="GX862" s="7"/>
      <c r="GY862" s="7"/>
    </row>
    <row r="863" spans="1:207" ht="13.8">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7"/>
      <c r="CW863" s="7"/>
      <c r="CX863" s="7"/>
      <c r="CY863" s="7"/>
      <c r="CZ863" s="7"/>
      <c r="DA863" s="7"/>
      <c r="DB863" s="7"/>
      <c r="DC863" s="7"/>
      <c r="DD863" s="7"/>
      <c r="DE863" s="7"/>
      <c r="DF863" s="7"/>
      <c r="DG863" s="7"/>
      <c r="DH863" s="7"/>
      <c r="DI863" s="7"/>
      <c r="DJ863" s="7"/>
      <c r="DK863" s="7"/>
      <c r="DL863" s="7"/>
      <c r="DM863" s="7"/>
      <c r="DN863" s="7"/>
      <c r="DO863" s="7"/>
      <c r="DP863" s="7"/>
      <c r="DQ863" s="7"/>
      <c r="DR863" s="7"/>
      <c r="DS863" s="7"/>
      <c r="DT863" s="7"/>
      <c r="DU863" s="7"/>
      <c r="DV863" s="7"/>
      <c r="DW863" s="7"/>
      <c r="DX863" s="7"/>
      <c r="DY863" s="7"/>
      <c r="DZ863" s="7"/>
      <c r="EA863" s="7"/>
      <c r="EB863" s="7"/>
      <c r="EC863" s="7"/>
      <c r="ED863" s="7"/>
      <c r="EE863" s="7"/>
      <c r="EF863" s="7"/>
      <c r="EG863" s="7"/>
      <c r="EH863" s="7"/>
      <c r="EI863" s="7"/>
      <c r="EJ863" s="7"/>
      <c r="EK863" s="7"/>
      <c r="EL863" s="7"/>
      <c r="EM863" s="7"/>
      <c r="EN863" s="7"/>
      <c r="EO863" s="7"/>
      <c r="EP863" s="7"/>
      <c r="EQ863" s="7"/>
      <c r="ER863" s="7"/>
      <c r="ES863" s="7"/>
      <c r="ET863" s="7"/>
      <c r="EU863" s="7"/>
      <c r="EV863" s="7"/>
      <c r="EW863" s="7"/>
      <c r="EX863" s="7"/>
      <c r="EY863" s="7"/>
      <c r="EZ863" s="7"/>
      <c r="FA863" s="7"/>
      <c r="FB863" s="7"/>
      <c r="FC863" s="7"/>
      <c r="FD863" s="7"/>
      <c r="FE863" s="7"/>
      <c r="FF863" s="7"/>
      <c r="FG863" s="7"/>
      <c r="FH863" s="7"/>
      <c r="FI863" s="7"/>
      <c r="FJ863" s="7"/>
      <c r="FK863" s="7"/>
      <c r="FL863" s="34"/>
      <c r="FM863" s="33"/>
      <c r="FN863" s="34"/>
      <c r="FO863" s="33"/>
      <c r="FP863" s="33"/>
      <c r="FQ863" s="33"/>
      <c r="FR863" s="33"/>
      <c r="FS863" s="33"/>
      <c r="FT863" s="33"/>
      <c r="FU863" s="33"/>
      <c r="FV863" s="33"/>
      <c r="FW863" s="33"/>
      <c r="FX863" s="33"/>
      <c r="FY863" s="33"/>
      <c r="FZ863" s="33"/>
      <c r="GA863" s="33"/>
      <c r="GB863" s="33"/>
      <c r="GC863" s="33"/>
      <c r="GD863" s="33"/>
      <c r="GE863" s="33"/>
      <c r="GF863" s="33"/>
      <c r="GG863" s="7"/>
      <c r="GH863" s="7"/>
      <c r="GI863" s="7"/>
      <c r="GJ863" s="7"/>
      <c r="GK863" s="7"/>
      <c r="GL863" s="7"/>
      <c r="GM863" s="7"/>
      <c r="GN863" s="7"/>
      <c r="GO863" s="7"/>
      <c r="GP863" s="7"/>
      <c r="GQ863" s="7"/>
      <c r="GR863" s="7"/>
      <c r="GS863" s="7"/>
      <c r="GT863" s="7"/>
      <c r="GU863" s="7"/>
      <c r="GV863" s="7"/>
      <c r="GW863" s="7"/>
      <c r="GX863" s="7"/>
      <c r="GY863" s="7"/>
    </row>
    <row r="864" spans="1:207" ht="13.8">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7"/>
      <c r="CW864" s="7"/>
      <c r="CX864" s="7"/>
      <c r="CY864" s="7"/>
      <c r="CZ864" s="7"/>
      <c r="DA864" s="7"/>
      <c r="DB864" s="7"/>
      <c r="DC864" s="7"/>
      <c r="DD864" s="7"/>
      <c r="DE864" s="7"/>
      <c r="DF864" s="7"/>
      <c r="DG864" s="7"/>
      <c r="DH864" s="7"/>
      <c r="DI864" s="7"/>
      <c r="DJ864" s="7"/>
      <c r="DK864" s="7"/>
      <c r="DL864" s="7"/>
      <c r="DM864" s="7"/>
      <c r="DN864" s="7"/>
      <c r="DO864" s="7"/>
      <c r="DP864" s="7"/>
      <c r="DQ864" s="7"/>
      <c r="DR864" s="7"/>
      <c r="DS864" s="7"/>
      <c r="DT864" s="7"/>
      <c r="DU864" s="7"/>
      <c r="DV864" s="7"/>
      <c r="DW864" s="7"/>
      <c r="DX864" s="7"/>
      <c r="DY864" s="7"/>
      <c r="DZ864" s="7"/>
      <c r="EA864" s="7"/>
      <c r="EB864" s="7"/>
      <c r="EC864" s="7"/>
      <c r="ED864" s="7"/>
      <c r="EE864" s="7"/>
      <c r="EF864" s="7"/>
      <c r="EG864" s="7"/>
      <c r="EH864" s="7"/>
      <c r="EI864" s="7"/>
      <c r="EJ864" s="7"/>
      <c r="EK864" s="7"/>
      <c r="EL864" s="7"/>
      <c r="EM864" s="7"/>
      <c r="EN864" s="7"/>
      <c r="EO864" s="7"/>
      <c r="EP864" s="7"/>
      <c r="EQ864" s="7"/>
      <c r="ER864" s="7"/>
      <c r="ES864" s="7"/>
      <c r="ET864" s="7"/>
      <c r="EU864" s="7"/>
      <c r="EV864" s="7"/>
      <c r="EW864" s="7"/>
      <c r="EX864" s="7"/>
      <c r="EY864" s="7"/>
      <c r="EZ864" s="7"/>
      <c r="FA864" s="7"/>
      <c r="FB864" s="7"/>
      <c r="FC864" s="7"/>
      <c r="FD864" s="7"/>
      <c r="FE864" s="7"/>
      <c r="FF864" s="7"/>
      <c r="FG864" s="7"/>
      <c r="FH864" s="7"/>
      <c r="FI864" s="7"/>
      <c r="FJ864" s="7"/>
      <c r="FK864" s="7"/>
      <c r="FL864" s="34"/>
      <c r="FM864" s="33"/>
      <c r="FN864" s="34"/>
      <c r="FO864" s="33"/>
      <c r="FP864" s="33"/>
      <c r="FQ864" s="33"/>
      <c r="FR864" s="33"/>
      <c r="FS864" s="33"/>
      <c r="FT864" s="33"/>
      <c r="FU864" s="33"/>
      <c r="FV864" s="33"/>
      <c r="FW864" s="33"/>
      <c r="FX864" s="33"/>
      <c r="FY864" s="33"/>
      <c r="FZ864" s="33"/>
      <c r="GA864" s="33"/>
      <c r="GB864" s="33"/>
      <c r="GC864" s="33"/>
      <c r="GD864" s="33"/>
      <c r="GE864" s="33"/>
      <c r="GF864" s="33"/>
      <c r="GG864" s="7"/>
      <c r="GH864" s="7"/>
      <c r="GI864" s="7"/>
      <c r="GJ864" s="7"/>
      <c r="GK864" s="7"/>
      <c r="GL864" s="7"/>
      <c r="GM864" s="7"/>
      <c r="GN864" s="7"/>
      <c r="GO864" s="7"/>
      <c r="GP864" s="7"/>
      <c r="GQ864" s="7"/>
      <c r="GR864" s="7"/>
      <c r="GS864" s="7"/>
      <c r="GT864" s="7"/>
      <c r="GU864" s="7"/>
      <c r="GV864" s="7"/>
      <c r="GW864" s="7"/>
      <c r="GX864" s="7"/>
      <c r="GY864" s="7"/>
    </row>
    <row r="865" spans="1:207" ht="13.8">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7"/>
      <c r="CW865" s="7"/>
      <c r="CX865" s="7"/>
      <c r="CY865" s="7"/>
      <c r="CZ865" s="7"/>
      <c r="DA865" s="7"/>
      <c r="DB865" s="7"/>
      <c r="DC865" s="7"/>
      <c r="DD865" s="7"/>
      <c r="DE865" s="7"/>
      <c r="DF865" s="7"/>
      <c r="DG865" s="7"/>
      <c r="DH865" s="7"/>
      <c r="DI865" s="7"/>
      <c r="DJ865" s="7"/>
      <c r="DK865" s="7"/>
      <c r="DL865" s="7"/>
      <c r="DM865" s="7"/>
      <c r="DN865" s="7"/>
      <c r="DO865" s="7"/>
      <c r="DP865" s="7"/>
      <c r="DQ865" s="7"/>
      <c r="DR865" s="7"/>
      <c r="DS865" s="7"/>
      <c r="DT865" s="7"/>
      <c r="DU865" s="7"/>
      <c r="DV865" s="7"/>
      <c r="DW865" s="7"/>
      <c r="DX865" s="7"/>
      <c r="DY865" s="7"/>
      <c r="DZ865" s="7"/>
      <c r="EA865" s="7"/>
      <c r="EB865" s="7"/>
      <c r="EC865" s="7"/>
      <c r="ED865" s="7"/>
      <c r="EE865" s="7"/>
      <c r="EF865" s="7"/>
      <c r="EG865" s="7"/>
      <c r="EH865" s="7"/>
      <c r="EI865" s="7"/>
      <c r="EJ865" s="7"/>
      <c r="EK865" s="7"/>
      <c r="EL865" s="7"/>
      <c r="EM865" s="7"/>
      <c r="EN865" s="7"/>
      <c r="EO865" s="7"/>
      <c r="EP865" s="7"/>
      <c r="EQ865" s="7"/>
      <c r="ER865" s="7"/>
      <c r="ES865" s="7"/>
      <c r="ET865" s="7"/>
      <c r="EU865" s="7"/>
      <c r="EV865" s="7"/>
      <c r="EW865" s="7"/>
      <c r="EX865" s="7"/>
      <c r="EY865" s="7"/>
      <c r="EZ865" s="7"/>
      <c r="FA865" s="7"/>
      <c r="FB865" s="7"/>
      <c r="FC865" s="7"/>
      <c r="FD865" s="7"/>
      <c r="FE865" s="7"/>
      <c r="FF865" s="7"/>
      <c r="FG865" s="7"/>
      <c r="FH865" s="7"/>
      <c r="FI865" s="7"/>
      <c r="FJ865" s="7"/>
      <c r="FK865" s="7"/>
      <c r="FL865" s="34"/>
      <c r="FM865" s="33"/>
      <c r="FN865" s="34"/>
      <c r="FO865" s="33"/>
      <c r="FP865" s="33"/>
      <c r="FQ865" s="33"/>
      <c r="FR865" s="33"/>
      <c r="FS865" s="33"/>
      <c r="FT865" s="33"/>
      <c r="FU865" s="33"/>
      <c r="FV865" s="33"/>
      <c r="FW865" s="33"/>
      <c r="FX865" s="33"/>
      <c r="FY865" s="33"/>
      <c r="FZ865" s="33"/>
      <c r="GA865" s="33"/>
      <c r="GB865" s="33"/>
      <c r="GC865" s="33"/>
      <c r="GD865" s="33"/>
      <c r="GE865" s="33"/>
      <c r="GF865" s="33"/>
      <c r="GG865" s="7"/>
      <c r="GH865" s="7"/>
      <c r="GI865" s="7"/>
      <c r="GJ865" s="7"/>
      <c r="GK865" s="7"/>
      <c r="GL865" s="7"/>
      <c r="GM865" s="7"/>
      <c r="GN865" s="7"/>
      <c r="GO865" s="7"/>
      <c r="GP865" s="7"/>
      <c r="GQ865" s="7"/>
      <c r="GR865" s="7"/>
      <c r="GS865" s="7"/>
      <c r="GT865" s="7"/>
      <c r="GU865" s="7"/>
      <c r="GV865" s="7"/>
      <c r="GW865" s="7"/>
      <c r="GX865" s="7"/>
      <c r="GY865" s="7"/>
    </row>
    <row r="866" spans="1:207" ht="13.8">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7"/>
      <c r="CW866" s="7"/>
      <c r="CX866" s="7"/>
      <c r="CY866" s="7"/>
      <c r="CZ866" s="7"/>
      <c r="DA866" s="7"/>
      <c r="DB866" s="7"/>
      <c r="DC866" s="7"/>
      <c r="DD866" s="7"/>
      <c r="DE866" s="7"/>
      <c r="DF866" s="7"/>
      <c r="DG866" s="7"/>
      <c r="DH866" s="7"/>
      <c r="DI866" s="7"/>
      <c r="DJ866" s="7"/>
      <c r="DK866" s="7"/>
      <c r="DL866" s="7"/>
      <c r="DM866" s="7"/>
      <c r="DN866" s="7"/>
      <c r="DO866" s="7"/>
      <c r="DP866" s="7"/>
      <c r="DQ866" s="7"/>
      <c r="DR866" s="7"/>
      <c r="DS866" s="7"/>
      <c r="DT866" s="7"/>
      <c r="DU866" s="7"/>
      <c r="DV866" s="7"/>
      <c r="DW866" s="7"/>
      <c r="DX866" s="7"/>
      <c r="DY866" s="7"/>
      <c r="DZ866" s="7"/>
      <c r="EA866" s="7"/>
      <c r="EB866" s="7"/>
      <c r="EC866" s="7"/>
      <c r="ED866" s="7"/>
      <c r="EE866" s="7"/>
      <c r="EF866" s="7"/>
      <c r="EG866" s="7"/>
      <c r="EH866" s="7"/>
      <c r="EI866" s="7"/>
      <c r="EJ866" s="7"/>
      <c r="EK866" s="7"/>
      <c r="EL866" s="7"/>
      <c r="EM866" s="7"/>
      <c r="EN866" s="7"/>
      <c r="EO866" s="7"/>
      <c r="EP866" s="7"/>
      <c r="EQ866" s="7"/>
      <c r="ER866" s="7"/>
      <c r="ES866" s="7"/>
      <c r="ET866" s="7"/>
      <c r="EU866" s="7"/>
      <c r="EV866" s="7"/>
      <c r="EW866" s="7"/>
      <c r="EX866" s="7"/>
      <c r="EY866" s="7"/>
      <c r="EZ866" s="7"/>
      <c r="FA866" s="7"/>
      <c r="FB866" s="7"/>
      <c r="FC866" s="7"/>
      <c r="FD866" s="7"/>
      <c r="FE866" s="7"/>
      <c r="FF866" s="7"/>
      <c r="FG866" s="7"/>
      <c r="FH866" s="7"/>
      <c r="FI866" s="7"/>
      <c r="FJ866" s="7"/>
      <c r="FK866" s="7"/>
      <c r="FL866" s="34"/>
      <c r="FM866" s="33"/>
      <c r="FN866" s="34"/>
      <c r="FO866" s="33"/>
      <c r="FP866" s="33"/>
      <c r="FQ866" s="33"/>
      <c r="FR866" s="33"/>
      <c r="FS866" s="33"/>
      <c r="FT866" s="33"/>
      <c r="FU866" s="33"/>
      <c r="FV866" s="33"/>
      <c r="FW866" s="33"/>
      <c r="FX866" s="33"/>
      <c r="FY866" s="33"/>
      <c r="FZ866" s="33"/>
      <c r="GA866" s="33"/>
      <c r="GB866" s="33"/>
      <c r="GC866" s="33"/>
      <c r="GD866" s="33"/>
      <c r="GE866" s="33"/>
      <c r="GF866" s="33"/>
      <c r="GG866" s="7"/>
      <c r="GH866" s="7"/>
      <c r="GI866" s="7"/>
      <c r="GJ866" s="7"/>
      <c r="GK866" s="7"/>
      <c r="GL866" s="7"/>
      <c r="GM866" s="7"/>
      <c r="GN866" s="7"/>
      <c r="GO866" s="7"/>
      <c r="GP866" s="7"/>
      <c r="GQ866" s="7"/>
      <c r="GR866" s="7"/>
      <c r="GS866" s="7"/>
      <c r="GT866" s="7"/>
      <c r="GU866" s="7"/>
      <c r="GV866" s="7"/>
      <c r="GW866" s="7"/>
      <c r="GX866" s="7"/>
      <c r="GY866" s="7"/>
    </row>
    <row r="867" spans="1:207" ht="13.8">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7"/>
      <c r="CW867" s="7"/>
      <c r="CX867" s="7"/>
      <c r="CY867" s="7"/>
      <c r="CZ867" s="7"/>
      <c r="DA867" s="7"/>
      <c r="DB867" s="7"/>
      <c r="DC867" s="7"/>
      <c r="DD867" s="7"/>
      <c r="DE867" s="7"/>
      <c r="DF867" s="7"/>
      <c r="DG867" s="7"/>
      <c r="DH867" s="7"/>
      <c r="DI867" s="7"/>
      <c r="DJ867" s="7"/>
      <c r="DK867" s="7"/>
      <c r="DL867" s="7"/>
      <c r="DM867" s="7"/>
      <c r="DN867" s="7"/>
      <c r="DO867" s="7"/>
      <c r="DP867" s="7"/>
      <c r="DQ867" s="7"/>
      <c r="DR867" s="7"/>
      <c r="DS867" s="7"/>
      <c r="DT867" s="7"/>
      <c r="DU867" s="7"/>
      <c r="DV867" s="7"/>
      <c r="DW867" s="7"/>
      <c r="DX867" s="7"/>
      <c r="DY867" s="7"/>
      <c r="DZ867" s="7"/>
      <c r="EA867" s="7"/>
      <c r="EB867" s="7"/>
      <c r="EC867" s="7"/>
      <c r="ED867" s="7"/>
      <c r="EE867" s="7"/>
      <c r="EF867" s="7"/>
      <c r="EG867" s="7"/>
      <c r="EH867" s="7"/>
      <c r="EI867" s="7"/>
      <c r="EJ867" s="7"/>
      <c r="EK867" s="7"/>
      <c r="EL867" s="7"/>
      <c r="EM867" s="7"/>
      <c r="EN867" s="7"/>
      <c r="EO867" s="7"/>
      <c r="EP867" s="7"/>
      <c r="EQ867" s="7"/>
      <c r="ER867" s="7"/>
      <c r="ES867" s="7"/>
      <c r="ET867" s="7"/>
      <c r="EU867" s="7"/>
      <c r="EV867" s="7"/>
      <c r="EW867" s="7"/>
      <c r="EX867" s="7"/>
      <c r="EY867" s="7"/>
      <c r="EZ867" s="7"/>
      <c r="FA867" s="7"/>
      <c r="FB867" s="7"/>
      <c r="FC867" s="7"/>
      <c r="FD867" s="7"/>
      <c r="FE867" s="7"/>
      <c r="FF867" s="7"/>
      <c r="FG867" s="7"/>
      <c r="FH867" s="7"/>
      <c r="FI867" s="7"/>
      <c r="FJ867" s="7"/>
      <c r="FK867" s="7"/>
      <c r="FL867" s="34"/>
      <c r="FM867" s="33"/>
      <c r="FN867" s="34"/>
      <c r="FO867" s="33"/>
      <c r="FP867" s="33"/>
      <c r="FQ867" s="33"/>
      <c r="FR867" s="33"/>
      <c r="FS867" s="33"/>
      <c r="FT867" s="33"/>
      <c r="FU867" s="33"/>
      <c r="FV867" s="33"/>
      <c r="FW867" s="33"/>
      <c r="FX867" s="33"/>
      <c r="FY867" s="33"/>
      <c r="FZ867" s="33"/>
      <c r="GA867" s="33"/>
      <c r="GB867" s="33"/>
      <c r="GC867" s="33"/>
      <c r="GD867" s="33"/>
      <c r="GE867" s="33"/>
      <c r="GF867" s="33"/>
      <c r="GG867" s="7"/>
      <c r="GH867" s="7"/>
      <c r="GI867" s="7"/>
      <c r="GJ867" s="7"/>
      <c r="GK867" s="7"/>
      <c r="GL867" s="7"/>
      <c r="GM867" s="7"/>
      <c r="GN867" s="7"/>
      <c r="GO867" s="7"/>
      <c r="GP867" s="7"/>
      <c r="GQ867" s="7"/>
      <c r="GR867" s="7"/>
      <c r="GS867" s="7"/>
      <c r="GT867" s="7"/>
      <c r="GU867" s="7"/>
      <c r="GV867" s="7"/>
      <c r="GW867" s="7"/>
      <c r="GX867" s="7"/>
      <c r="GY867" s="7"/>
    </row>
    <row r="868" spans="1:207" ht="13.8">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7"/>
      <c r="CW868" s="7"/>
      <c r="CX868" s="7"/>
      <c r="CY868" s="7"/>
      <c r="CZ868" s="7"/>
      <c r="DA868" s="7"/>
      <c r="DB868" s="7"/>
      <c r="DC868" s="7"/>
      <c r="DD868" s="7"/>
      <c r="DE868" s="7"/>
      <c r="DF868" s="7"/>
      <c r="DG868" s="7"/>
      <c r="DH868" s="7"/>
      <c r="DI868" s="7"/>
      <c r="DJ868" s="7"/>
      <c r="DK868" s="7"/>
      <c r="DL868" s="7"/>
      <c r="DM868" s="7"/>
      <c r="DN868" s="7"/>
      <c r="DO868" s="7"/>
      <c r="DP868" s="7"/>
      <c r="DQ868" s="7"/>
      <c r="DR868" s="7"/>
      <c r="DS868" s="7"/>
      <c r="DT868" s="7"/>
      <c r="DU868" s="7"/>
      <c r="DV868" s="7"/>
      <c r="DW868" s="7"/>
      <c r="DX868" s="7"/>
      <c r="DY868" s="7"/>
      <c r="DZ868" s="7"/>
      <c r="EA868" s="7"/>
      <c r="EB868" s="7"/>
      <c r="EC868" s="7"/>
      <c r="ED868" s="7"/>
      <c r="EE868" s="7"/>
      <c r="EF868" s="7"/>
      <c r="EG868" s="7"/>
      <c r="EH868" s="7"/>
      <c r="EI868" s="7"/>
      <c r="EJ868" s="7"/>
      <c r="EK868" s="7"/>
      <c r="EL868" s="7"/>
      <c r="EM868" s="7"/>
      <c r="EN868" s="7"/>
      <c r="EO868" s="7"/>
      <c r="EP868" s="7"/>
      <c r="EQ868" s="7"/>
      <c r="ER868" s="7"/>
      <c r="ES868" s="7"/>
      <c r="ET868" s="7"/>
      <c r="EU868" s="7"/>
      <c r="EV868" s="7"/>
      <c r="EW868" s="7"/>
      <c r="EX868" s="7"/>
      <c r="EY868" s="7"/>
      <c r="EZ868" s="7"/>
      <c r="FA868" s="7"/>
      <c r="FB868" s="7"/>
      <c r="FC868" s="7"/>
      <c r="FD868" s="7"/>
      <c r="FE868" s="7"/>
      <c r="FF868" s="7"/>
      <c r="FG868" s="7"/>
      <c r="FH868" s="7"/>
      <c r="FI868" s="7"/>
      <c r="FJ868" s="7"/>
      <c r="FK868" s="7"/>
      <c r="FL868" s="34"/>
      <c r="FM868" s="33"/>
      <c r="FN868" s="34"/>
      <c r="FO868" s="33"/>
      <c r="FP868" s="33"/>
      <c r="FQ868" s="33"/>
      <c r="FR868" s="33"/>
      <c r="FS868" s="33"/>
      <c r="FT868" s="33"/>
      <c r="FU868" s="33"/>
      <c r="FV868" s="33"/>
      <c r="FW868" s="33"/>
      <c r="FX868" s="33"/>
      <c r="FY868" s="33"/>
      <c r="FZ868" s="33"/>
      <c r="GA868" s="33"/>
      <c r="GB868" s="33"/>
      <c r="GC868" s="33"/>
      <c r="GD868" s="33"/>
      <c r="GE868" s="33"/>
      <c r="GF868" s="33"/>
      <c r="GG868" s="7"/>
      <c r="GH868" s="7"/>
      <c r="GI868" s="7"/>
      <c r="GJ868" s="7"/>
      <c r="GK868" s="7"/>
      <c r="GL868" s="7"/>
      <c r="GM868" s="7"/>
      <c r="GN868" s="7"/>
      <c r="GO868" s="7"/>
      <c r="GP868" s="7"/>
      <c r="GQ868" s="7"/>
      <c r="GR868" s="7"/>
      <c r="GS868" s="7"/>
      <c r="GT868" s="7"/>
      <c r="GU868" s="7"/>
      <c r="GV868" s="7"/>
      <c r="GW868" s="7"/>
      <c r="GX868" s="7"/>
      <c r="GY868" s="7"/>
    </row>
    <row r="869" spans="1:207" ht="13.8">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7"/>
      <c r="CW869" s="7"/>
      <c r="CX869" s="7"/>
      <c r="CY869" s="7"/>
      <c r="CZ869" s="7"/>
      <c r="DA869" s="7"/>
      <c r="DB869" s="7"/>
      <c r="DC869" s="7"/>
      <c r="DD869" s="7"/>
      <c r="DE869" s="7"/>
      <c r="DF869" s="7"/>
      <c r="DG869" s="7"/>
      <c r="DH869" s="7"/>
      <c r="DI869" s="7"/>
      <c r="DJ869" s="7"/>
      <c r="DK869" s="7"/>
      <c r="DL869" s="7"/>
      <c r="DM869" s="7"/>
      <c r="DN869" s="7"/>
      <c r="DO869" s="7"/>
      <c r="DP869" s="7"/>
      <c r="DQ869" s="7"/>
      <c r="DR869" s="7"/>
      <c r="DS869" s="7"/>
      <c r="DT869" s="7"/>
      <c r="DU869" s="7"/>
      <c r="DV869" s="7"/>
      <c r="DW869" s="7"/>
      <c r="DX869" s="7"/>
      <c r="DY869" s="7"/>
      <c r="DZ869" s="7"/>
      <c r="EA869" s="7"/>
      <c r="EB869" s="7"/>
      <c r="EC869" s="7"/>
      <c r="ED869" s="7"/>
      <c r="EE869" s="7"/>
      <c r="EF869" s="7"/>
      <c r="EG869" s="7"/>
      <c r="EH869" s="7"/>
      <c r="EI869" s="7"/>
      <c r="EJ869" s="7"/>
      <c r="EK869" s="7"/>
      <c r="EL869" s="7"/>
      <c r="EM869" s="7"/>
      <c r="EN869" s="7"/>
      <c r="EO869" s="7"/>
      <c r="EP869" s="7"/>
      <c r="EQ869" s="7"/>
      <c r="ER869" s="7"/>
      <c r="ES869" s="7"/>
      <c r="ET869" s="7"/>
      <c r="EU869" s="7"/>
      <c r="EV869" s="7"/>
      <c r="EW869" s="7"/>
      <c r="EX869" s="7"/>
      <c r="EY869" s="7"/>
      <c r="EZ869" s="7"/>
      <c r="FA869" s="7"/>
      <c r="FB869" s="7"/>
      <c r="FC869" s="7"/>
      <c r="FD869" s="7"/>
      <c r="FE869" s="7"/>
      <c r="FF869" s="7"/>
      <c r="FG869" s="7"/>
      <c r="FH869" s="7"/>
      <c r="FI869" s="7"/>
      <c r="FJ869" s="7"/>
      <c r="FK869" s="7"/>
      <c r="FL869" s="34"/>
      <c r="FM869" s="33"/>
      <c r="FN869" s="34"/>
      <c r="FO869" s="33"/>
      <c r="FP869" s="33"/>
      <c r="FQ869" s="33"/>
      <c r="FR869" s="33"/>
      <c r="FS869" s="33"/>
      <c r="FT869" s="33"/>
      <c r="FU869" s="33"/>
      <c r="FV869" s="33"/>
      <c r="FW869" s="33"/>
      <c r="FX869" s="33"/>
      <c r="FY869" s="33"/>
      <c r="FZ869" s="33"/>
      <c r="GA869" s="33"/>
      <c r="GB869" s="33"/>
      <c r="GC869" s="33"/>
      <c r="GD869" s="33"/>
      <c r="GE869" s="33"/>
      <c r="GF869" s="33"/>
      <c r="GG869" s="7"/>
      <c r="GH869" s="7"/>
      <c r="GI869" s="7"/>
      <c r="GJ869" s="7"/>
      <c r="GK869" s="7"/>
      <c r="GL869" s="7"/>
      <c r="GM869" s="7"/>
      <c r="GN869" s="7"/>
      <c r="GO869" s="7"/>
      <c r="GP869" s="7"/>
      <c r="GQ869" s="7"/>
      <c r="GR869" s="7"/>
      <c r="GS869" s="7"/>
      <c r="GT869" s="7"/>
      <c r="GU869" s="7"/>
      <c r="GV869" s="7"/>
      <c r="GW869" s="7"/>
      <c r="GX869" s="7"/>
      <c r="GY869" s="7"/>
    </row>
    <row r="870" spans="1:207" ht="13.8">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7"/>
      <c r="CW870" s="7"/>
      <c r="CX870" s="7"/>
      <c r="CY870" s="7"/>
      <c r="CZ870" s="7"/>
      <c r="DA870" s="7"/>
      <c r="DB870" s="7"/>
      <c r="DC870" s="7"/>
      <c r="DD870" s="7"/>
      <c r="DE870" s="7"/>
      <c r="DF870" s="7"/>
      <c r="DG870" s="7"/>
      <c r="DH870" s="7"/>
      <c r="DI870" s="7"/>
      <c r="DJ870" s="7"/>
      <c r="DK870" s="7"/>
      <c r="DL870" s="7"/>
      <c r="DM870" s="7"/>
      <c r="DN870" s="7"/>
      <c r="DO870" s="7"/>
      <c r="DP870" s="7"/>
      <c r="DQ870" s="7"/>
      <c r="DR870" s="7"/>
      <c r="DS870" s="7"/>
      <c r="DT870" s="7"/>
      <c r="DU870" s="7"/>
      <c r="DV870" s="7"/>
      <c r="DW870" s="7"/>
      <c r="DX870" s="7"/>
      <c r="DY870" s="7"/>
      <c r="DZ870" s="7"/>
      <c r="EA870" s="7"/>
      <c r="EB870" s="7"/>
      <c r="EC870" s="7"/>
      <c r="ED870" s="7"/>
      <c r="EE870" s="7"/>
      <c r="EF870" s="7"/>
      <c r="EG870" s="7"/>
      <c r="EH870" s="7"/>
      <c r="EI870" s="7"/>
      <c r="EJ870" s="7"/>
      <c r="EK870" s="7"/>
      <c r="EL870" s="7"/>
      <c r="EM870" s="7"/>
      <c r="EN870" s="7"/>
      <c r="EO870" s="7"/>
      <c r="EP870" s="7"/>
      <c r="EQ870" s="7"/>
      <c r="ER870" s="7"/>
      <c r="ES870" s="7"/>
      <c r="ET870" s="7"/>
      <c r="EU870" s="7"/>
      <c r="EV870" s="7"/>
      <c r="EW870" s="7"/>
      <c r="EX870" s="7"/>
      <c r="EY870" s="7"/>
      <c r="EZ870" s="7"/>
      <c r="FA870" s="7"/>
      <c r="FB870" s="7"/>
      <c r="FC870" s="7"/>
      <c r="FD870" s="7"/>
      <c r="FE870" s="7"/>
      <c r="FF870" s="7"/>
      <c r="FG870" s="7"/>
      <c r="FH870" s="7"/>
      <c r="FI870" s="7"/>
      <c r="FJ870" s="7"/>
      <c r="FK870" s="7"/>
      <c r="FL870" s="34"/>
      <c r="FM870" s="33"/>
      <c r="FN870" s="34"/>
      <c r="FO870" s="33"/>
      <c r="FP870" s="33"/>
      <c r="FQ870" s="33"/>
      <c r="FR870" s="33"/>
      <c r="FS870" s="33"/>
      <c r="FT870" s="33"/>
      <c r="FU870" s="33"/>
      <c r="FV870" s="33"/>
      <c r="FW870" s="33"/>
      <c r="FX870" s="33"/>
      <c r="FY870" s="33"/>
      <c r="FZ870" s="33"/>
      <c r="GA870" s="33"/>
      <c r="GB870" s="33"/>
      <c r="GC870" s="33"/>
      <c r="GD870" s="33"/>
      <c r="GE870" s="33"/>
      <c r="GF870" s="33"/>
      <c r="GG870" s="7"/>
      <c r="GH870" s="7"/>
      <c r="GI870" s="7"/>
      <c r="GJ870" s="7"/>
      <c r="GK870" s="7"/>
      <c r="GL870" s="7"/>
      <c r="GM870" s="7"/>
      <c r="GN870" s="7"/>
      <c r="GO870" s="7"/>
      <c r="GP870" s="7"/>
      <c r="GQ870" s="7"/>
      <c r="GR870" s="7"/>
      <c r="GS870" s="7"/>
      <c r="GT870" s="7"/>
      <c r="GU870" s="7"/>
      <c r="GV870" s="7"/>
      <c r="GW870" s="7"/>
      <c r="GX870" s="7"/>
      <c r="GY870" s="7"/>
    </row>
    <row r="871" spans="1:207" ht="13.8">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7"/>
      <c r="CW871" s="7"/>
      <c r="CX871" s="7"/>
      <c r="CY871" s="7"/>
      <c r="CZ871" s="7"/>
      <c r="DA871" s="7"/>
      <c r="DB871" s="7"/>
      <c r="DC871" s="7"/>
      <c r="DD871" s="7"/>
      <c r="DE871" s="7"/>
      <c r="DF871" s="7"/>
      <c r="DG871" s="7"/>
      <c r="DH871" s="7"/>
      <c r="DI871" s="7"/>
      <c r="DJ871" s="7"/>
      <c r="DK871" s="7"/>
      <c r="DL871" s="7"/>
      <c r="DM871" s="7"/>
      <c r="DN871" s="7"/>
      <c r="DO871" s="7"/>
      <c r="DP871" s="7"/>
      <c r="DQ871" s="7"/>
      <c r="DR871" s="7"/>
      <c r="DS871" s="7"/>
      <c r="DT871" s="7"/>
      <c r="DU871" s="7"/>
      <c r="DV871" s="7"/>
      <c r="DW871" s="7"/>
      <c r="DX871" s="7"/>
      <c r="DY871" s="7"/>
      <c r="DZ871" s="7"/>
      <c r="EA871" s="7"/>
      <c r="EB871" s="7"/>
      <c r="EC871" s="7"/>
      <c r="ED871" s="7"/>
      <c r="EE871" s="7"/>
      <c r="EF871" s="7"/>
      <c r="EG871" s="7"/>
      <c r="EH871" s="7"/>
      <c r="EI871" s="7"/>
      <c r="EJ871" s="7"/>
      <c r="EK871" s="7"/>
      <c r="EL871" s="7"/>
      <c r="EM871" s="7"/>
      <c r="EN871" s="7"/>
      <c r="EO871" s="7"/>
      <c r="EP871" s="7"/>
      <c r="EQ871" s="7"/>
      <c r="ER871" s="7"/>
      <c r="ES871" s="7"/>
      <c r="ET871" s="7"/>
      <c r="EU871" s="7"/>
      <c r="EV871" s="7"/>
      <c r="EW871" s="7"/>
      <c r="EX871" s="7"/>
      <c r="EY871" s="7"/>
      <c r="EZ871" s="7"/>
      <c r="FA871" s="7"/>
      <c r="FB871" s="7"/>
      <c r="FC871" s="7"/>
      <c r="FD871" s="7"/>
      <c r="FE871" s="7"/>
      <c r="FF871" s="7"/>
      <c r="FG871" s="7"/>
      <c r="FH871" s="7"/>
      <c r="FI871" s="7"/>
      <c r="FJ871" s="7"/>
      <c r="FK871" s="7"/>
      <c r="FL871" s="34"/>
      <c r="FM871" s="33"/>
      <c r="FN871" s="34"/>
      <c r="FO871" s="33"/>
      <c r="FP871" s="33"/>
      <c r="FQ871" s="33"/>
      <c r="FR871" s="33"/>
      <c r="FS871" s="33"/>
      <c r="FT871" s="33"/>
      <c r="FU871" s="33"/>
      <c r="FV871" s="33"/>
      <c r="FW871" s="33"/>
      <c r="FX871" s="33"/>
      <c r="FY871" s="33"/>
      <c r="FZ871" s="33"/>
      <c r="GA871" s="33"/>
      <c r="GB871" s="33"/>
      <c r="GC871" s="33"/>
      <c r="GD871" s="33"/>
      <c r="GE871" s="33"/>
      <c r="GF871" s="33"/>
      <c r="GG871" s="7"/>
      <c r="GH871" s="7"/>
      <c r="GI871" s="7"/>
      <c r="GJ871" s="7"/>
      <c r="GK871" s="7"/>
      <c r="GL871" s="7"/>
      <c r="GM871" s="7"/>
      <c r="GN871" s="7"/>
      <c r="GO871" s="7"/>
      <c r="GP871" s="7"/>
      <c r="GQ871" s="7"/>
      <c r="GR871" s="7"/>
      <c r="GS871" s="7"/>
      <c r="GT871" s="7"/>
      <c r="GU871" s="7"/>
      <c r="GV871" s="7"/>
      <c r="GW871" s="7"/>
      <c r="GX871" s="7"/>
      <c r="GY871" s="7"/>
    </row>
    <row r="872" spans="1:207" ht="13.8">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7"/>
      <c r="CW872" s="7"/>
      <c r="CX872" s="7"/>
      <c r="CY872" s="7"/>
      <c r="CZ872" s="7"/>
      <c r="DA872" s="7"/>
      <c r="DB872" s="7"/>
      <c r="DC872" s="7"/>
      <c r="DD872" s="7"/>
      <c r="DE872" s="7"/>
      <c r="DF872" s="7"/>
      <c r="DG872" s="7"/>
      <c r="DH872" s="7"/>
      <c r="DI872" s="7"/>
      <c r="DJ872" s="7"/>
      <c r="DK872" s="7"/>
      <c r="DL872" s="7"/>
      <c r="DM872" s="7"/>
      <c r="DN872" s="7"/>
      <c r="DO872" s="7"/>
      <c r="DP872" s="7"/>
      <c r="DQ872" s="7"/>
      <c r="DR872" s="7"/>
      <c r="DS872" s="7"/>
      <c r="DT872" s="7"/>
      <c r="DU872" s="7"/>
      <c r="DV872" s="7"/>
      <c r="DW872" s="7"/>
      <c r="DX872" s="7"/>
      <c r="DY872" s="7"/>
      <c r="DZ872" s="7"/>
      <c r="EA872" s="7"/>
      <c r="EB872" s="7"/>
      <c r="EC872" s="7"/>
      <c r="ED872" s="7"/>
      <c r="EE872" s="7"/>
      <c r="EF872" s="7"/>
      <c r="EG872" s="7"/>
      <c r="EH872" s="7"/>
      <c r="EI872" s="7"/>
      <c r="EJ872" s="7"/>
      <c r="EK872" s="7"/>
      <c r="EL872" s="7"/>
      <c r="EM872" s="7"/>
      <c r="EN872" s="7"/>
      <c r="EO872" s="7"/>
      <c r="EP872" s="7"/>
      <c r="EQ872" s="7"/>
      <c r="ER872" s="7"/>
      <c r="ES872" s="7"/>
      <c r="ET872" s="7"/>
      <c r="EU872" s="7"/>
      <c r="EV872" s="7"/>
      <c r="EW872" s="7"/>
      <c r="EX872" s="7"/>
      <c r="EY872" s="7"/>
      <c r="EZ872" s="7"/>
      <c r="FA872" s="7"/>
      <c r="FB872" s="7"/>
      <c r="FC872" s="7"/>
      <c r="FD872" s="7"/>
      <c r="FE872" s="7"/>
      <c r="FF872" s="7"/>
      <c r="FG872" s="7"/>
      <c r="FH872" s="7"/>
      <c r="FI872" s="7"/>
      <c r="FJ872" s="7"/>
      <c r="FK872" s="7"/>
      <c r="FL872" s="34"/>
      <c r="FM872" s="33"/>
      <c r="FN872" s="34"/>
      <c r="FO872" s="33"/>
      <c r="FP872" s="33"/>
      <c r="FQ872" s="33"/>
      <c r="FR872" s="33"/>
      <c r="FS872" s="33"/>
      <c r="FT872" s="33"/>
      <c r="FU872" s="33"/>
      <c r="FV872" s="33"/>
      <c r="FW872" s="33"/>
      <c r="FX872" s="33"/>
      <c r="FY872" s="33"/>
      <c r="FZ872" s="33"/>
      <c r="GA872" s="33"/>
      <c r="GB872" s="33"/>
      <c r="GC872" s="33"/>
      <c r="GD872" s="33"/>
      <c r="GE872" s="33"/>
      <c r="GF872" s="33"/>
      <c r="GG872" s="7"/>
      <c r="GH872" s="7"/>
      <c r="GI872" s="7"/>
      <c r="GJ872" s="7"/>
      <c r="GK872" s="7"/>
      <c r="GL872" s="7"/>
      <c r="GM872" s="7"/>
      <c r="GN872" s="7"/>
      <c r="GO872" s="7"/>
      <c r="GP872" s="7"/>
      <c r="GQ872" s="7"/>
      <c r="GR872" s="7"/>
      <c r="GS872" s="7"/>
      <c r="GT872" s="7"/>
      <c r="GU872" s="7"/>
      <c r="GV872" s="7"/>
      <c r="GW872" s="7"/>
      <c r="GX872" s="7"/>
      <c r="GY872" s="7"/>
    </row>
    <row r="873" spans="1:207" ht="13.8">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7"/>
      <c r="CW873" s="7"/>
      <c r="CX873" s="7"/>
      <c r="CY873" s="7"/>
      <c r="CZ873" s="7"/>
      <c r="DA873" s="7"/>
      <c r="DB873" s="7"/>
      <c r="DC873" s="7"/>
      <c r="DD873" s="7"/>
      <c r="DE873" s="7"/>
      <c r="DF873" s="7"/>
      <c r="DG873" s="7"/>
      <c r="DH873" s="7"/>
      <c r="DI873" s="7"/>
      <c r="DJ873" s="7"/>
      <c r="DK873" s="7"/>
      <c r="DL873" s="7"/>
      <c r="DM873" s="7"/>
      <c r="DN873" s="7"/>
      <c r="DO873" s="7"/>
      <c r="DP873" s="7"/>
      <c r="DQ873" s="7"/>
      <c r="DR873" s="7"/>
      <c r="DS873" s="7"/>
      <c r="DT873" s="7"/>
      <c r="DU873" s="7"/>
      <c r="DV873" s="7"/>
      <c r="DW873" s="7"/>
      <c r="DX873" s="7"/>
      <c r="DY873" s="7"/>
      <c r="DZ873" s="7"/>
      <c r="EA873" s="7"/>
      <c r="EB873" s="7"/>
      <c r="EC873" s="7"/>
      <c r="ED873" s="7"/>
      <c r="EE873" s="7"/>
      <c r="EF873" s="7"/>
      <c r="EG873" s="7"/>
      <c r="EH873" s="7"/>
      <c r="EI873" s="7"/>
      <c r="EJ873" s="7"/>
      <c r="EK873" s="7"/>
      <c r="EL873" s="7"/>
      <c r="EM873" s="7"/>
      <c r="EN873" s="7"/>
      <c r="EO873" s="7"/>
      <c r="EP873" s="7"/>
      <c r="EQ873" s="7"/>
      <c r="ER873" s="7"/>
      <c r="ES873" s="7"/>
      <c r="ET873" s="7"/>
      <c r="EU873" s="7"/>
      <c r="EV873" s="7"/>
      <c r="EW873" s="7"/>
      <c r="EX873" s="7"/>
      <c r="EY873" s="7"/>
      <c r="EZ873" s="7"/>
      <c r="FA873" s="7"/>
      <c r="FB873" s="7"/>
      <c r="FC873" s="7"/>
      <c r="FD873" s="7"/>
      <c r="FE873" s="7"/>
      <c r="FF873" s="7"/>
      <c r="FG873" s="7"/>
      <c r="FH873" s="7"/>
      <c r="FI873" s="7"/>
      <c r="FJ873" s="7"/>
      <c r="FK873" s="7"/>
      <c r="FL873" s="34"/>
      <c r="FM873" s="33"/>
      <c r="FN873" s="34"/>
      <c r="FO873" s="33"/>
      <c r="FP873" s="33"/>
      <c r="FQ873" s="33"/>
      <c r="FR873" s="33"/>
      <c r="FS873" s="33"/>
      <c r="FT873" s="33"/>
      <c r="FU873" s="33"/>
      <c r="FV873" s="33"/>
      <c r="FW873" s="33"/>
      <c r="FX873" s="33"/>
      <c r="FY873" s="33"/>
      <c r="FZ873" s="33"/>
      <c r="GA873" s="33"/>
      <c r="GB873" s="33"/>
      <c r="GC873" s="33"/>
      <c r="GD873" s="33"/>
      <c r="GE873" s="33"/>
      <c r="GF873" s="33"/>
      <c r="GG873" s="7"/>
      <c r="GH873" s="7"/>
      <c r="GI873" s="7"/>
      <c r="GJ873" s="7"/>
      <c r="GK873" s="7"/>
      <c r="GL873" s="7"/>
      <c r="GM873" s="7"/>
      <c r="GN873" s="7"/>
      <c r="GO873" s="7"/>
      <c r="GP873" s="7"/>
      <c r="GQ873" s="7"/>
      <c r="GR873" s="7"/>
      <c r="GS873" s="7"/>
      <c r="GT873" s="7"/>
      <c r="GU873" s="7"/>
      <c r="GV873" s="7"/>
      <c r="GW873" s="7"/>
      <c r="GX873" s="7"/>
      <c r="GY873" s="7"/>
    </row>
    <row r="874" spans="1:207" ht="13.8">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7"/>
      <c r="CW874" s="7"/>
      <c r="CX874" s="7"/>
      <c r="CY874" s="7"/>
      <c r="CZ874" s="7"/>
      <c r="DA874" s="7"/>
      <c r="DB874" s="7"/>
      <c r="DC874" s="7"/>
      <c r="DD874" s="7"/>
      <c r="DE874" s="7"/>
      <c r="DF874" s="7"/>
      <c r="DG874" s="7"/>
      <c r="DH874" s="7"/>
      <c r="DI874" s="7"/>
      <c r="DJ874" s="7"/>
      <c r="DK874" s="7"/>
      <c r="DL874" s="7"/>
      <c r="DM874" s="7"/>
      <c r="DN874" s="7"/>
      <c r="DO874" s="7"/>
      <c r="DP874" s="7"/>
      <c r="DQ874" s="7"/>
      <c r="DR874" s="7"/>
      <c r="DS874" s="7"/>
      <c r="DT874" s="7"/>
      <c r="DU874" s="7"/>
      <c r="DV874" s="7"/>
      <c r="DW874" s="7"/>
      <c r="DX874" s="7"/>
      <c r="DY874" s="7"/>
      <c r="DZ874" s="7"/>
      <c r="EA874" s="7"/>
      <c r="EB874" s="7"/>
      <c r="EC874" s="7"/>
      <c r="ED874" s="7"/>
      <c r="EE874" s="7"/>
      <c r="EF874" s="7"/>
      <c r="EG874" s="7"/>
      <c r="EH874" s="7"/>
      <c r="EI874" s="7"/>
      <c r="EJ874" s="7"/>
      <c r="EK874" s="7"/>
      <c r="EL874" s="7"/>
      <c r="EM874" s="7"/>
      <c r="EN874" s="7"/>
      <c r="EO874" s="7"/>
      <c r="EP874" s="7"/>
      <c r="EQ874" s="7"/>
      <c r="ER874" s="7"/>
      <c r="ES874" s="7"/>
      <c r="ET874" s="7"/>
      <c r="EU874" s="7"/>
      <c r="EV874" s="7"/>
      <c r="EW874" s="7"/>
      <c r="EX874" s="7"/>
      <c r="EY874" s="7"/>
      <c r="EZ874" s="7"/>
      <c r="FA874" s="7"/>
      <c r="FB874" s="7"/>
      <c r="FC874" s="7"/>
      <c r="FD874" s="7"/>
      <c r="FE874" s="7"/>
      <c r="FF874" s="7"/>
      <c r="FG874" s="7"/>
      <c r="FH874" s="7"/>
      <c r="FI874" s="7"/>
      <c r="FJ874" s="7"/>
      <c r="FK874" s="7"/>
      <c r="FL874" s="34"/>
      <c r="FM874" s="33"/>
      <c r="FN874" s="34"/>
      <c r="FO874" s="33"/>
      <c r="FP874" s="33"/>
      <c r="FQ874" s="33"/>
      <c r="FR874" s="33"/>
      <c r="FS874" s="33"/>
      <c r="FT874" s="33"/>
      <c r="FU874" s="33"/>
      <c r="FV874" s="33"/>
      <c r="FW874" s="33"/>
      <c r="FX874" s="33"/>
      <c r="FY874" s="33"/>
      <c r="FZ874" s="33"/>
      <c r="GA874" s="33"/>
      <c r="GB874" s="33"/>
      <c r="GC874" s="33"/>
      <c r="GD874" s="33"/>
      <c r="GE874" s="33"/>
      <c r="GF874" s="33"/>
      <c r="GG874" s="7"/>
      <c r="GH874" s="7"/>
      <c r="GI874" s="7"/>
      <c r="GJ874" s="7"/>
      <c r="GK874" s="7"/>
      <c r="GL874" s="7"/>
      <c r="GM874" s="7"/>
      <c r="GN874" s="7"/>
      <c r="GO874" s="7"/>
      <c r="GP874" s="7"/>
      <c r="GQ874" s="7"/>
      <c r="GR874" s="7"/>
      <c r="GS874" s="7"/>
      <c r="GT874" s="7"/>
      <c r="GU874" s="7"/>
      <c r="GV874" s="7"/>
      <c r="GW874" s="7"/>
      <c r="GX874" s="7"/>
      <c r="GY874" s="7"/>
    </row>
    <row r="875" spans="1:207" ht="13.8">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7"/>
      <c r="CW875" s="7"/>
      <c r="CX875" s="7"/>
      <c r="CY875" s="7"/>
      <c r="CZ875" s="7"/>
      <c r="DA875" s="7"/>
      <c r="DB875" s="7"/>
      <c r="DC875" s="7"/>
      <c r="DD875" s="7"/>
      <c r="DE875" s="7"/>
      <c r="DF875" s="7"/>
      <c r="DG875" s="7"/>
      <c r="DH875" s="7"/>
      <c r="DI875" s="7"/>
      <c r="DJ875" s="7"/>
      <c r="DK875" s="7"/>
      <c r="DL875" s="7"/>
      <c r="DM875" s="7"/>
      <c r="DN875" s="7"/>
      <c r="DO875" s="7"/>
      <c r="DP875" s="7"/>
      <c r="DQ875" s="7"/>
      <c r="DR875" s="7"/>
      <c r="DS875" s="7"/>
      <c r="DT875" s="7"/>
      <c r="DU875" s="7"/>
      <c r="DV875" s="7"/>
      <c r="DW875" s="7"/>
      <c r="DX875" s="7"/>
      <c r="DY875" s="7"/>
      <c r="DZ875" s="7"/>
      <c r="EA875" s="7"/>
      <c r="EB875" s="7"/>
      <c r="EC875" s="7"/>
      <c r="ED875" s="7"/>
      <c r="EE875" s="7"/>
      <c r="EF875" s="7"/>
      <c r="EG875" s="7"/>
      <c r="EH875" s="7"/>
      <c r="EI875" s="7"/>
      <c r="EJ875" s="7"/>
      <c r="EK875" s="7"/>
      <c r="EL875" s="7"/>
      <c r="EM875" s="7"/>
      <c r="EN875" s="7"/>
      <c r="EO875" s="7"/>
      <c r="EP875" s="7"/>
      <c r="EQ875" s="7"/>
      <c r="ER875" s="7"/>
      <c r="ES875" s="7"/>
      <c r="ET875" s="7"/>
      <c r="EU875" s="7"/>
      <c r="EV875" s="7"/>
      <c r="EW875" s="7"/>
      <c r="EX875" s="7"/>
      <c r="EY875" s="7"/>
      <c r="EZ875" s="7"/>
      <c r="FA875" s="7"/>
      <c r="FB875" s="7"/>
      <c r="FC875" s="7"/>
      <c r="FD875" s="7"/>
      <c r="FE875" s="7"/>
      <c r="FF875" s="7"/>
      <c r="FG875" s="7"/>
      <c r="FH875" s="7"/>
      <c r="FI875" s="7"/>
      <c r="FJ875" s="7"/>
      <c r="FK875" s="7"/>
      <c r="FL875" s="34"/>
      <c r="FM875" s="33"/>
      <c r="FN875" s="34"/>
      <c r="FO875" s="33"/>
      <c r="FP875" s="33"/>
      <c r="FQ875" s="33"/>
      <c r="FR875" s="33"/>
      <c r="FS875" s="33"/>
      <c r="FT875" s="33"/>
      <c r="FU875" s="33"/>
      <c r="FV875" s="33"/>
      <c r="FW875" s="33"/>
      <c r="FX875" s="33"/>
      <c r="FY875" s="33"/>
      <c r="FZ875" s="33"/>
      <c r="GA875" s="33"/>
      <c r="GB875" s="33"/>
      <c r="GC875" s="33"/>
      <c r="GD875" s="33"/>
      <c r="GE875" s="33"/>
      <c r="GF875" s="33"/>
      <c r="GG875" s="7"/>
      <c r="GH875" s="7"/>
      <c r="GI875" s="7"/>
      <c r="GJ875" s="7"/>
      <c r="GK875" s="7"/>
      <c r="GL875" s="7"/>
      <c r="GM875" s="7"/>
      <c r="GN875" s="7"/>
      <c r="GO875" s="7"/>
      <c r="GP875" s="7"/>
      <c r="GQ875" s="7"/>
      <c r="GR875" s="7"/>
      <c r="GS875" s="7"/>
      <c r="GT875" s="7"/>
      <c r="GU875" s="7"/>
      <c r="GV875" s="7"/>
      <c r="GW875" s="7"/>
      <c r="GX875" s="7"/>
      <c r="GY875" s="7"/>
    </row>
    <row r="876" spans="1:207" ht="13.8">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7"/>
      <c r="CW876" s="7"/>
      <c r="CX876" s="7"/>
      <c r="CY876" s="7"/>
      <c r="CZ876" s="7"/>
      <c r="DA876" s="7"/>
      <c r="DB876" s="7"/>
      <c r="DC876" s="7"/>
      <c r="DD876" s="7"/>
      <c r="DE876" s="7"/>
      <c r="DF876" s="7"/>
      <c r="DG876" s="7"/>
      <c r="DH876" s="7"/>
      <c r="DI876" s="7"/>
      <c r="DJ876" s="7"/>
      <c r="DK876" s="7"/>
      <c r="DL876" s="7"/>
      <c r="DM876" s="7"/>
      <c r="DN876" s="7"/>
      <c r="DO876" s="7"/>
      <c r="DP876" s="7"/>
      <c r="DQ876" s="7"/>
      <c r="DR876" s="7"/>
      <c r="DS876" s="7"/>
      <c r="DT876" s="7"/>
      <c r="DU876" s="7"/>
      <c r="DV876" s="7"/>
      <c r="DW876" s="7"/>
      <c r="DX876" s="7"/>
      <c r="DY876" s="7"/>
      <c r="DZ876" s="7"/>
      <c r="EA876" s="7"/>
      <c r="EB876" s="7"/>
      <c r="EC876" s="7"/>
      <c r="ED876" s="7"/>
      <c r="EE876" s="7"/>
      <c r="EF876" s="7"/>
      <c r="EG876" s="7"/>
      <c r="EH876" s="7"/>
      <c r="EI876" s="7"/>
      <c r="EJ876" s="7"/>
      <c r="EK876" s="7"/>
      <c r="EL876" s="7"/>
      <c r="EM876" s="7"/>
      <c r="EN876" s="7"/>
      <c r="EO876" s="7"/>
      <c r="EP876" s="7"/>
      <c r="EQ876" s="7"/>
      <c r="ER876" s="7"/>
      <c r="ES876" s="7"/>
      <c r="ET876" s="7"/>
      <c r="EU876" s="7"/>
      <c r="EV876" s="7"/>
      <c r="EW876" s="7"/>
      <c r="EX876" s="7"/>
      <c r="EY876" s="7"/>
      <c r="EZ876" s="7"/>
      <c r="FA876" s="7"/>
      <c r="FB876" s="7"/>
      <c r="FC876" s="7"/>
      <c r="FD876" s="7"/>
      <c r="FE876" s="7"/>
      <c r="FF876" s="7"/>
      <c r="FG876" s="7"/>
      <c r="FH876" s="7"/>
      <c r="FI876" s="7"/>
      <c r="FJ876" s="7"/>
      <c r="FK876" s="7"/>
      <c r="FL876" s="34"/>
      <c r="FM876" s="33"/>
      <c r="FN876" s="34"/>
      <c r="FO876" s="33"/>
      <c r="FP876" s="33"/>
      <c r="FQ876" s="33"/>
      <c r="FR876" s="33"/>
      <c r="FS876" s="33"/>
      <c r="FT876" s="33"/>
      <c r="FU876" s="33"/>
      <c r="FV876" s="33"/>
      <c r="FW876" s="33"/>
      <c r="FX876" s="33"/>
      <c r="FY876" s="33"/>
      <c r="FZ876" s="33"/>
      <c r="GA876" s="33"/>
      <c r="GB876" s="33"/>
      <c r="GC876" s="33"/>
      <c r="GD876" s="33"/>
      <c r="GE876" s="33"/>
      <c r="GF876" s="33"/>
      <c r="GG876" s="7"/>
      <c r="GH876" s="7"/>
      <c r="GI876" s="7"/>
      <c r="GJ876" s="7"/>
      <c r="GK876" s="7"/>
      <c r="GL876" s="7"/>
      <c r="GM876" s="7"/>
      <c r="GN876" s="7"/>
      <c r="GO876" s="7"/>
      <c r="GP876" s="7"/>
      <c r="GQ876" s="7"/>
      <c r="GR876" s="7"/>
      <c r="GS876" s="7"/>
      <c r="GT876" s="7"/>
      <c r="GU876" s="7"/>
      <c r="GV876" s="7"/>
      <c r="GW876" s="7"/>
      <c r="GX876" s="7"/>
      <c r="GY876" s="7"/>
    </row>
    <row r="877" spans="1:207" ht="13.8">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7"/>
      <c r="CW877" s="7"/>
      <c r="CX877" s="7"/>
      <c r="CY877" s="7"/>
      <c r="CZ877" s="7"/>
      <c r="DA877" s="7"/>
      <c r="DB877" s="7"/>
      <c r="DC877" s="7"/>
      <c r="DD877" s="7"/>
      <c r="DE877" s="7"/>
      <c r="DF877" s="7"/>
      <c r="DG877" s="7"/>
      <c r="DH877" s="7"/>
      <c r="DI877" s="7"/>
      <c r="DJ877" s="7"/>
      <c r="DK877" s="7"/>
      <c r="DL877" s="7"/>
      <c r="DM877" s="7"/>
      <c r="DN877" s="7"/>
      <c r="DO877" s="7"/>
      <c r="DP877" s="7"/>
      <c r="DQ877" s="7"/>
      <c r="DR877" s="7"/>
      <c r="DS877" s="7"/>
      <c r="DT877" s="7"/>
      <c r="DU877" s="7"/>
      <c r="DV877" s="7"/>
      <c r="DW877" s="7"/>
      <c r="DX877" s="7"/>
      <c r="DY877" s="7"/>
      <c r="DZ877" s="7"/>
      <c r="EA877" s="7"/>
      <c r="EB877" s="7"/>
      <c r="EC877" s="7"/>
      <c r="ED877" s="7"/>
      <c r="EE877" s="7"/>
      <c r="EF877" s="7"/>
      <c r="EG877" s="7"/>
      <c r="EH877" s="7"/>
      <c r="EI877" s="7"/>
      <c r="EJ877" s="7"/>
      <c r="EK877" s="7"/>
      <c r="EL877" s="7"/>
      <c r="EM877" s="7"/>
      <c r="EN877" s="7"/>
      <c r="EO877" s="7"/>
      <c r="EP877" s="7"/>
      <c r="EQ877" s="7"/>
      <c r="ER877" s="7"/>
      <c r="ES877" s="7"/>
      <c r="ET877" s="7"/>
      <c r="EU877" s="7"/>
      <c r="EV877" s="7"/>
      <c r="EW877" s="7"/>
      <c r="EX877" s="7"/>
      <c r="EY877" s="7"/>
      <c r="EZ877" s="7"/>
      <c r="FA877" s="7"/>
      <c r="FB877" s="7"/>
      <c r="FC877" s="7"/>
      <c r="FD877" s="7"/>
      <c r="FE877" s="7"/>
      <c r="FF877" s="7"/>
      <c r="FG877" s="7"/>
      <c r="FH877" s="7"/>
      <c r="FI877" s="7"/>
      <c r="FJ877" s="7"/>
      <c r="FK877" s="7"/>
      <c r="FL877" s="34"/>
      <c r="FM877" s="33"/>
      <c r="FN877" s="34"/>
      <c r="FO877" s="33"/>
      <c r="FP877" s="33"/>
      <c r="FQ877" s="33"/>
      <c r="FR877" s="33"/>
      <c r="FS877" s="33"/>
      <c r="FT877" s="33"/>
      <c r="FU877" s="33"/>
      <c r="FV877" s="33"/>
      <c r="FW877" s="33"/>
      <c r="FX877" s="33"/>
      <c r="FY877" s="33"/>
      <c r="FZ877" s="33"/>
      <c r="GA877" s="33"/>
      <c r="GB877" s="33"/>
      <c r="GC877" s="33"/>
      <c r="GD877" s="33"/>
      <c r="GE877" s="33"/>
      <c r="GF877" s="33"/>
      <c r="GG877" s="7"/>
      <c r="GH877" s="7"/>
      <c r="GI877" s="7"/>
      <c r="GJ877" s="7"/>
      <c r="GK877" s="7"/>
      <c r="GL877" s="7"/>
      <c r="GM877" s="7"/>
      <c r="GN877" s="7"/>
      <c r="GO877" s="7"/>
      <c r="GP877" s="7"/>
      <c r="GQ877" s="7"/>
      <c r="GR877" s="7"/>
      <c r="GS877" s="7"/>
      <c r="GT877" s="7"/>
      <c r="GU877" s="7"/>
      <c r="GV877" s="7"/>
      <c r="GW877" s="7"/>
      <c r="GX877" s="7"/>
      <c r="GY877" s="7"/>
    </row>
    <row r="878" spans="1:207" ht="13.8">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7"/>
      <c r="CW878" s="7"/>
      <c r="CX878" s="7"/>
      <c r="CY878" s="7"/>
      <c r="CZ878" s="7"/>
      <c r="DA878" s="7"/>
      <c r="DB878" s="7"/>
      <c r="DC878" s="7"/>
      <c r="DD878" s="7"/>
      <c r="DE878" s="7"/>
      <c r="DF878" s="7"/>
      <c r="DG878" s="7"/>
      <c r="DH878" s="7"/>
      <c r="DI878" s="7"/>
      <c r="DJ878" s="7"/>
      <c r="DK878" s="7"/>
      <c r="DL878" s="7"/>
      <c r="DM878" s="7"/>
      <c r="DN878" s="7"/>
      <c r="DO878" s="7"/>
      <c r="DP878" s="7"/>
      <c r="DQ878" s="7"/>
      <c r="DR878" s="7"/>
      <c r="DS878" s="7"/>
      <c r="DT878" s="7"/>
      <c r="DU878" s="7"/>
      <c r="DV878" s="7"/>
      <c r="DW878" s="7"/>
      <c r="DX878" s="7"/>
      <c r="DY878" s="7"/>
      <c r="DZ878" s="7"/>
      <c r="EA878" s="7"/>
      <c r="EB878" s="7"/>
      <c r="EC878" s="7"/>
      <c r="ED878" s="7"/>
      <c r="EE878" s="7"/>
      <c r="EF878" s="7"/>
      <c r="EG878" s="7"/>
      <c r="EH878" s="7"/>
      <c r="EI878" s="7"/>
      <c r="EJ878" s="7"/>
      <c r="EK878" s="7"/>
      <c r="EL878" s="7"/>
      <c r="EM878" s="7"/>
      <c r="EN878" s="7"/>
      <c r="EO878" s="7"/>
      <c r="EP878" s="7"/>
      <c r="EQ878" s="7"/>
      <c r="ER878" s="7"/>
      <c r="ES878" s="7"/>
      <c r="ET878" s="7"/>
      <c r="EU878" s="7"/>
      <c r="EV878" s="7"/>
      <c r="EW878" s="7"/>
      <c r="EX878" s="7"/>
      <c r="EY878" s="7"/>
      <c r="EZ878" s="7"/>
      <c r="FA878" s="7"/>
      <c r="FB878" s="7"/>
      <c r="FC878" s="7"/>
      <c r="FD878" s="7"/>
      <c r="FE878" s="7"/>
      <c r="FF878" s="7"/>
      <c r="FG878" s="7"/>
      <c r="FH878" s="7"/>
      <c r="FI878" s="7"/>
      <c r="FJ878" s="7"/>
      <c r="FK878" s="7"/>
      <c r="FL878" s="34"/>
      <c r="FM878" s="33"/>
      <c r="FN878" s="34"/>
      <c r="FO878" s="33"/>
      <c r="FP878" s="33"/>
      <c r="FQ878" s="33"/>
      <c r="FR878" s="33"/>
      <c r="FS878" s="33"/>
      <c r="FT878" s="33"/>
      <c r="FU878" s="33"/>
      <c r="FV878" s="33"/>
      <c r="FW878" s="33"/>
      <c r="FX878" s="33"/>
      <c r="FY878" s="33"/>
      <c r="FZ878" s="33"/>
      <c r="GA878" s="33"/>
      <c r="GB878" s="33"/>
      <c r="GC878" s="33"/>
      <c r="GD878" s="33"/>
      <c r="GE878" s="33"/>
      <c r="GF878" s="33"/>
      <c r="GG878" s="7"/>
      <c r="GH878" s="7"/>
      <c r="GI878" s="7"/>
      <c r="GJ878" s="7"/>
      <c r="GK878" s="7"/>
      <c r="GL878" s="7"/>
      <c r="GM878" s="7"/>
      <c r="GN878" s="7"/>
      <c r="GO878" s="7"/>
      <c r="GP878" s="7"/>
      <c r="GQ878" s="7"/>
      <c r="GR878" s="7"/>
      <c r="GS878" s="7"/>
      <c r="GT878" s="7"/>
      <c r="GU878" s="7"/>
      <c r="GV878" s="7"/>
      <c r="GW878" s="7"/>
      <c r="GX878" s="7"/>
      <c r="GY878" s="7"/>
    </row>
    <row r="879" spans="1:207" ht="13.8">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7"/>
      <c r="CW879" s="7"/>
      <c r="CX879" s="7"/>
      <c r="CY879" s="7"/>
      <c r="CZ879" s="7"/>
      <c r="DA879" s="7"/>
      <c r="DB879" s="7"/>
      <c r="DC879" s="7"/>
      <c r="DD879" s="7"/>
      <c r="DE879" s="7"/>
      <c r="DF879" s="7"/>
      <c r="DG879" s="7"/>
      <c r="DH879" s="7"/>
      <c r="DI879" s="7"/>
      <c r="DJ879" s="7"/>
      <c r="DK879" s="7"/>
      <c r="DL879" s="7"/>
      <c r="DM879" s="7"/>
      <c r="DN879" s="7"/>
      <c r="DO879" s="7"/>
      <c r="DP879" s="7"/>
      <c r="DQ879" s="7"/>
      <c r="DR879" s="7"/>
      <c r="DS879" s="7"/>
      <c r="DT879" s="7"/>
      <c r="DU879" s="7"/>
      <c r="DV879" s="7"/>
      <c r="DW879" s="7"/>
      <c r="DX879" s="7"/>
      <c r="DY879" s="7"/>
      <c r="DZ879" s="7"/>
      <c r="EA879" s="7"/>
      <c r="EB879" s="7"/>
      <c r="EC879" s="7"/>
      <c r="ED879" s="7"/>
      <c r="EE879" s="7"/>
      <c r="EF879" s="7"/>
      <c r="EG879" s="7"/>
      <c r="EH879" s="7"/>
      <c r="EI879" s="7"/>
      <c r="EJ879" s="7"/>
      <c r="EK879" s="7"/>
      <c r="EL879" s="7"/>
      <c r="EM879" s="7"/>
      <c r="EN879" s="7"/>
      <c r="EO879" s="7"/>
      <c r="EP879" s="7"/>
      <c r="EQ879" s="7"/>
      <c r="ER879" s="7"/>
      <c r="ES879" s="7"/>
      <c r="ET879" s="7"/>
      <c r="EU879" s="7"/>
      <c r="EV879" s="7"/>
      <c r="EW879" s="7"/>
      <c r="EX879" s="7"/>
      <c r="EY879" s="7"/>
      <c r="EZ879" s="7"/>
      <c r="FA879" s="7"/>
      <c r="FB879" s="7"/>
      <c r="FC879" s="7"/>
      <c r="FD879" s="7"/>
      <c r="FE879" s="7"/>
      <c r="FF879" s="7"/>
      <c r="FG879" s="7"/>
      <c r="FH879" s="7"/>
      <c r="FI879" s="7"/>
      <c r="FJ879" s="7"/>
      <c r="FK879" s="7"/>
      <c r="FL879" s="34"/>
      <c r="FM879" s="33"/>
      <c r="FN879" s="34"/>
      <c r="FO879" s="33"/>
      <c r="FP879" s="33"/>
      <c r="FQ879" s="33"/>
      <c r="FR879" s="33"/>
      <c r="FS879" s="33"/>
      <c r="FT879" s="33"/>
      <c r="FU879" s="33"/>
      <c r="FV879" s="33"/>
      <c r="FW879" s="33"/>
      <c r="FX879" s="33"/>
      <c r="FY879" s="33"/>
      <c r="FZ879" s="33"/>
      <c r="GA879" s="33"/>
      <c r="GB879" s="33"/>
      <c r="GC879" s="33"/>
      <c r="GD879" s="33"/>
      <c r="GE879" s="33"/>
      <c r="GF879" s="33"/>
      <c r="GG879" s="7"/>
      <c r="GH879" s="7"/>
      <c r="GI879" s="7"/>
      <c r="GJ879" s="7"/>
      <c r="GK879" s="7"/>
      <c r="GL879" s="7"/>
      <c r="GM879" s="7"/>
      <c r="GN879" s="7"/>
      <c r="GO879" s="7"/>
      <c r="GP879" s="7"/>
      <c r="GQ879" s="7"/>
      <c r="GR879" s="7"/>
      <c r="GS879" s="7"/>
      <c r="GT879" s="7"/>
      <c r="GU879" s="7"/>
      <c r="GV879" s="7"/>
      <c r="GW879" s="7"/>
      <c r="GX879" s="7"/>
      <c r="GY879" s="7"/>
    </row>
    <row r="880" spans="1:207" ht="13.8">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7"/>
      <c r="CW880" s="7"/>
      <c r="CX880" s="7"/>
      <c r="CY880" s="7"/>
      <c r="CZ880" s="7"/>
      <c r="DA880" s="7"/>
      <c r="DB880" s="7"/>
      <c r="DC880" s="7"/>
      <c r="DD880" s="7"/>
      <c r="DE880" s="7"/>
      <c r="DF880" s="7"/>
      <c r="DG880" s="7"/>
      <c r="DH880" s="7"/>
      <c r="DI880" s="7"/>
      <c r="DJ880" s="7"/>
      <c r="DK880" s="7"/>
      <c r="DL880" s="7"/>
      <c r="DM880" s="7"/>
      <c r="DN880" s="7"/>
      <c r="DO880" s="7"/>
      <c r="DP880" s="7"/>
      <c r="DQ880" s="7"/>
      <c r="DR880" s="7"/>
      <c r="DS880" s="7"/>
      <c r="DT880" s="7"/>
      <c r="DU880" s="7"/>
      <c r="DV880" s="7"/>
      <c r="DW880" s="7"/>
      <c r="DX880" s="7"/>
      <c r="DY880" s="7"/>
      <c r="DZ880" s="7"/>
      <c r="EA880" s="7"/>
      <c r="EB880" s="7"/>
      <c r="EC880" s="7"/>
      <c r="ED880" s="7"/>
      <c r="EE880" s="7"/>
      <c r="EF880" s="7"/>
      <c r="EG880" s="7"/>
      <c r="EH880" s="7"/>
      <c r="EI880" s="7"/>
      <c r="EJ880" s="7"/>
      <c r="EK880" s="7"/>
      <c r="EL880" s="7"/>
      <c r="EM880" s="7"/>
      <c r="EN880" s="7"/>
      <c r="EO880" s="7"/>
      <c r="EP880" s="7"/>
      <c r="EQ880" s="7"/>
      <c r="ER880" s="7"/>
      <c r="ES880" s="7"/>
      <c r="ET880" s="7"/>
      <c r="EU880" s="7"/>
      <c r="EV880" s="7"/>
      <c r="EW880" s="7"/>
      <c r="EX880" s="7"/>
      <c r="EY880" s="7"/>
      <c r="EZ880" s="7"/>
      <c r="FA880" s="7"/>
      <c r="FB880" s="7"/>
      <c r="FC880" s="7"/>
      <c r="FD880" s="7"/>
      <c r="FE880" s="7"/>
      <c r="FF880" s="7"/>
      <c r="FG880" s="7"/>
      <c r="FH880" s="7"/>
      <c r="FI880" s="7"/>
      <c r="FJ880" s="7"/>
      <c r="FK880" s="7"/>
      <c r="FL880" s="34"/>
      <c r="FM880" s="33"/>
      <c r="FN880" s="34"/>
      <c r="FO880" s="33"/>
      <c r="FP880" s="33"/>
      <c r="FQ880" s="33"/>
      <c r="FR880" s="33"/>
      <c r="FS880" s="33"/>
      <c r="FT880" s="33"/>
      <c r="FU880" s="33"/>
      <c r="FV880" s="33"/>
      <c r="FW880" s="33"/>
      <c r="FX880" s="33"/>
      <c r="FY880" s="33"/>
      <c r="FZ880" s="33"/>
      <c r="GA880" s="33"/>
      <c r="GB880" s="33"/>
      <c r="GC880" s="33"/>
      <c r="GD880" s="33"/>
      <c r="GE880" s="33"/>
      <c r="GF880" s="33"/>
      <c r="GG880" s="7"/>
      <c r="GH880" s="7"/>
      <c r="GI880" s="7"/>
      <c r="GJ880" s="7"/>
      <c r="GK880" s="7"/>
      <c r="GL880" s="7"/>
      <c r="GM880" s="7"/>
      <c r="GN880" s="7"/>
      <c r="GO880" s="7"/>
      <c r="GP880" s="7"/>
      <c r="GQ880" s="7"/>
      <c r="GR880" s="7"/>
      <c r="GS880" s="7"/>
      <c r="GT880" s="7"/>
      <c r="GU880" s="7"/>
      <c r="GV880" s="7"/>
      <c r="GW880" s="7"/>
      <c r="GX880" s="7"/>
      <c r="GY880" s="7"/>
    </row>
    <row r="881" spans="1:207" ht="13.8">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7"/>
      <c r="CW881" s="7"/>
      <c r="CX881" s="7"/>
      <c r="CY881" s="7"/>
      <c r="CZ881" s="7"/>
      <c r="DA881" s="7"/>
      <c r="DB881" s="7"/>
      <c r="DC881" s="7"/>
      <c r="DD881" s="7"/>
      <c r="DE881" s="7"/>
      <c r="DF881" s="7"/>
      <c r="DG881" s="7"/>
      <c r="DH881" s="7"/>
      <c r="DI881" s="7"/>
      <c r="DJ881" s="7"/>
      <c r="DK881" s="7"/>
      <c r="DL881" s="7"/>
      <c r="DM881" s="7"/>
      <c r="DN881" s="7"/>
      <c r="DO881" s="7"/>
      <c r="DP881" s="7"/>
      <c r="DQ881" s="7"/>
      <c r="DR881" s="7"/>
      <c r="DS881" s="7"/>
      <c r="DT881" s="7"/>
      <c r="DU881" s="7"/>
      <c r="DV881" s="7"/>
      <c r="DW881" s="7"/>
      <c r="DX881" s="7"/>
      <c r="DY881" s="7"/>
      <c r="DZ881" s="7"/>
      <c r="EA881" s="7"/>
      <c r="EB881" s="7"/>
      <c r="EC881" s="7"/>
      <c r="ED881" s="7"/>
      <c r="EE881" s="7"/>
      <c r="EF881" s="7"/>
      <c r="EG881" s="7"/>
      <c r="EH881" s="7"/>
      <c r="EI881" s="7"/>
      <c r="EJ881" s="7"/>
      <c r="EK881" s="7"/>
      <c r="EL881" s="7"/>
      <c r="EM881" s="7"/>
      <c r="EN881" s="7"/>
      <c r="EO881" s="7"/>
      <c r="EP881" s="7"/>
      <c r="EQ881" s="7"/>
      <c r="ER881" s="7"/>
      <c r="ES881" s="7"/>
      <c r="ET881" s="7"/>
      <c r="EU881" s="7"/>
      <c r="EV881" s="7"/>
      <c r="EW881" s="7"/>
      <c r="EX881" s="7"/>
      <c r="EY881" s="7"/>
      <c r="EZ881" s="7"/>
      <c r="FA881" s="7"/>
      <c r="FB881" s="7"/>
      <c r="FC881" s="7"/>
      <c r="FD881" s="7"/>
      <c r="FE881" s="7"/>
      <c r="FF881" s="7"/>
      <c r="FG881" s="7"/>
      <c r="FH881" s="7"/>
      <c r="FI881" s="7"/>
      <c r="FJ881" s="7"/>
      <c r="FK881" s="7"/>
      <c r="FL881" s="34"/>
      <c r="FM881" s="33"/>
      <c r="FN881" s="34"/>
      <c r="FO881" s="33"/>
      <c r="FP881" s="33"/>
      <c r="FQ881" s="33"/>
      <c r="FR881" s="33"/>
      <c r="FS881" s="33"/>
      <c r="FT881" s="33"/>
      <c r="FU881" s="33"/>
      <c r="FV881" s="33"/>
      <c r="FW881" s="33"/>
      <c r="FX881" s="33"/>
      <c r="FY881" s="33"/>
      <c r="FZ881" s="33"/>
      <c r="GA881" s="33"/>
      <c r="GB881" s="33"/>
      <c r="GC881" s="33"/>
      <c r="GD881" s="33"/>
      <c r="GE881" s="33"/>
      <c r="GF881" s="33"/>
      <c r="GG881" s="7"/>
      <c r="GH881" s="7"/>
      <c r="GI881" s="7"/>
      <c r="GJ881" s="7"/>
      <c r="GK881" s="7"/>
      <c r="GL881" s="7"/>
      <c r="GM881" s="7"/>
      <c r="GN881" s="7"/>
      <c r="GO881" s="7"/>
      <c r="GP881" s="7"/>
      <c r="GQ881" s="7"/>
      <c r="GR881" s="7"/>
      <c r="GS881" s="7"/>
      <c r="GT881" s="7"/>
      <c r="GU881" s="7"/>
      <c r="GV881" s="7"/>
      <c r="GW881" s="7"/>
      <c r="GX881" s="7"/>
      <c r="GY881" s="7"/>
    </row>
    <row r="882" spans="1:207" ht="13.8">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7"/>
      <c r="CW882" s="7"/>
      <c r="CX882" s="7"/>
      <c r="CY882" s="7"/>
      <c r="CZ882" s="7"/>
      <c r="DA882" s="7"/>
      <c r="DB882" s="7"/>
      <c r="DC882" s="7"/>
      <c r="DD882" s="7"/>
      <c r="DE882" s="7"/>
      <c r="DF882" s="7"/>
      <c r="DG882" s="7"/>
      <c r="DH882" s="7"/>
      <c r="DI882" s="7"/>
      <c r="DJ882" s="7"/>
      <c r="DK882" s="7"/>
      <c r="DL882" s="7"/>
      <c r="DM882" s="7"/>
      <c r="DN882" s="7"/>
      <c r="DO882" s="7"/>
      <c r="DP882" s="7"/>
      <c r="DQ882" s="7"/>
      <c r="DR882" s="7"/>
      <c r="DS882" s="7"/>
      <c r="DT882" s="7"/>
      <c r="DU882" s="7"/>
      <c r="DV882" s="7"/>
      <c r="DW882" s="7"/>
      <c r="DX882" s="7"/>
      <c r="DY882" s="7"/>
      <c r="DZ882" s="7"/>
      <c r="EA882" s="7"/>
      <c r="EB882" s="7"/>
      <c r="EC882" s="7"/>
      <c r="ED882" s="7"/>
      <c r="EE882" s="7"/>
      <c r="EF882" s="7"/>
      <c r="EG882" s="7"/>
      <c r="EH882" s="7"/>
      <c r="EI882" s="7"/>
      <c r="EJ882" s="7"/>
      <c r="EK882" s="7"/>
      <c r="EL882" s="7"/>
      <c r="EM882" s="7"/>
      <c r="EN882" s="7"/>
      <c r="EO882" s="7"/>
      <c r="EP882" s="7"/>
      <c r="EQ882" s="7"/>
      <c r="ER882" s="7"/>
      <c r="ES882" s="7"/>
      <c r="ET882" s="7"/>
      <c r="EU882" s="7"/>
      <c r="EV882" s="7"/>
      <c r="EW882" s="7"/>
      <c r="EX882" s="7"/>
      <c r="EY882" s="7"/>
      <c r="EZ882" s="7"/>
      <c r="FA882" s="7"/>
      <c r="FB882" s="7"/>
      <c r="FC882" s="7"/>
      <c r="FD882" s="7"/>
      <c r="FE882" s="7"/>
      <c r="FF882" s="7"/>
      <c r="FG882" s="7"/>
      <c r="FH882" s="7"/>
      <c r="FI882" s="7"/>
      <c r="FJ882" s="7"/>
      <c r="FK882" s="7"/>
      <c r="FL882" s="34"/>
      <c r="FM882" s="33"/>
      <c r="FN882" s="34"/>
      <c r="FO882" s="33"/>
      <c r="FP882" s="33"/>
      <c r="FQ882" s="33"/>
      <c r="FR882" s="33"/>
      <c r="FS882" s="33"/>
      <c r="FT882" s="33"/>
      <c r="FU882" s="33"/>
      <c r="FV882" s="33"/>
      <c r="FW882" s="33"/>
      <c r="FX882" s="33"/>
      <c r="FY882" s="33"/>
      <c r="FZ882" s="33"/>
      <c r="GA882" s="33"/>
      <c r="GB882" s="33"/>
      <c r="GC882" s="33"/>
      <c r="GD882" s="33"/>
      <c r="GE882" s="33"/>
      <c r="GF882" s="33"/>
      <c r="GG882" s="7"/>
      <c r="GH882" s="7"/>
      <c r="GI882" s="7"/>
      <c r="GJ882" s="7"/>
      <c r="GK882" s="7"/>
      <c r="GL882" s="7"/>
      <c r="GM882" s="7"/>
      <c r="GN882" s="7"/>
      <c r="GO882" s="7"/>
      <c r="GP882" s="7"/>
      <c r="GQ882" s="7"/>
      <c r="GR882" s="7"/>
      <c r="GS882" s="7"/>
      <c r="GT882" s="7"/>
      <c r="GU882" s="7"/>
      <c r="GV882" s="7"/>
      <c r="GW882" s="7"/>
      <c r="GX882" s="7"/>
      <c r="GY882" s="7"/>
    </row>
    <row r="883" spans="1:207" ht="13.8">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7"/>
      <c r="CW883" s="7"/>
      <c r="CX883" s="7"/>
      <c r="CY883" s="7"/>
      <c r="CZ883" s="7"/>
      <c r="DA883" s="7"/>
      <c r="DB883" s="7"/>
      <c r="DC883" s="7"/>
      <c r="DD883" s="7"/>
      <c r="DE883" s="7"/>
      <c r="DF883" s="7"/>
      <c r="DG883" s="7"/>
      <c r="DH883" s="7"/>
      <c r="DI883" s="7"/>
      <c r="DJ883" s="7"/>
      <c r="DK883" s="7"/>
      <c r="DL883" s="7"/>
      <c r="DM883" s="7"/>
      <c r="DN883" s="7"/>
      <c r="DO883" s="7"/>
      <c r="DP883" s="7"/>
      <c r="DQ883" s="7"/>
      <c r="DR883" s="7"/>
      <c r="DS883" s="7"/>
      <c r="DT883" s="7"/>
      <c r="DU883" s="7"/>
      <c r="DV883" s="7"/>
      <c r="DW883" s="7"/>
      <c r="DX883" s="7"/>
      <c r="DY883" s="7"/>
      <c r="DZ883" s="7"/>
      <c r="EA883" s="7"/>
      <c r="EB883" s="7"/>
      <c r="EC883" s="7"/>
      <c r="ED883" s="7"/>
      <c r="EE883" s="7"/>
      <c r="EF883" s="7"/>
      <c r="EG883" s="7"/>
      <c r="EH883" s="7"/>
      <c r="EI883" s="7"/>
      <c r="EJ883" s="7"/>
      <c r="EK883" s="7"/>
      <c r="EL883" s="7"/>
      <c r="EM883" s="7"/>
      <c r="EN883" s="7"/>
      <c r="EO883" s="7"/>
      <c r="EP883" s="7"/>
      <c r="EQ883" s="7"/>
      <c r="ER883" s="7"/>
      <c r="ES883" s="7"/>
      <c r="ET883" s="7"/>
      <c r="EU883" s="7"/>
      <c r="EV883" s="7"/>
      <c r="EW883" s="7"/>
      <c r="EX883" s="7"/>
      <c r="EY883" s="7"/>
      <c r="EZ883" s="7"/>
      <c r="FA883" s="7"/>
      <c r="FB883" s="7"/>
      <c r="FC883" s="7"/>
      <c r="FD883" s="7"/>
      <c r="FE883" s="7"/>
      <c r="FF883" s="7"/>
      <c r="FG883" s="7"/>
      <c r="FH883" s="7"/>
      <c r="FI883" s="7"/>
      <c r="FJ883" s="7"/>
      <c r="FK883" s="7"/>
      <c r="FL883" s="34"/>
      <c r="FM883" s="33"/>
      <c r="FN883" s="34"/>
      <c r="FO883" s="33"/>
      <c r="FP883" s="33"/>
      <c r="FQ883" s="33"/>
      <c r="FR883" s="33"/>
      <c r="FS883" s="33"/>
      <c r="FT883" s="33"/>
      <c r="FU883" s="33"/>
      <c r="FV883" s="33"/>
      <c r="FW883" s="33"/>
      <c r="FX883" s="33"/>
      <c r="FY883" s="33"/>
      <c r="FZ883" s="33"/>
      <c r="GA883" s="33"/>
      <c r="GB883" s="33"/>
      <c r="GC883" s="33"/>
      <c r="GD883" s="33"/>
      <c r="GE883" s="33"/>
      <c r="GF883" s="33"/>
      <c r="GG883" s="7"/>
      <c r="GH883" s="7"/>
      <c r="GI883" s="7"/>
      <c r="GJ883" s="7"/>
      <c r="GK883" s="7"/>
      <c r="GL883" s="7"/>
      <c r="GM883" s="7"/>
      <c r="GN883" s="7"/>
      <c r="GO883" s="7"/>
      <c r="GP883" s="7"/>
      <c r="GQ883" s="7"/>
      <c r="GR883" s="7"/>
      <c r="GS883" s="7"/>
      <c r="GT883" s="7"/>
      <c r="GU883" s="7"/>
      <c r="GV883" s="7"/>
      <c r="GW883" s="7"/>
      <c r="GX883" s="7"/>
      <c r="GY883" s="7"/>
    </row>
    <row r="884" spans="1:207" ht="13.8">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7"/>
      <c r="CW884" s="7"/>
      <c r="CX884" s="7"/>
      <c r="CY884" s="7"/>
      <c r="CZ884" s="7"/>
      <c r="DA884" s="7"/>
      <c r="DB884" s="7"/>
      <c r="DC884" s="7"/>
      <c r="DD884" s="7"/>
      <c r="DE884" s="7"/>
      <c r="DF884" s="7"/>
      <c r="DG884" s="7"/>
      <c r="DH884" s="7"/>
      <c r="DI884" s="7"/>
      <c r="DJ884" s="7"/>
      <c r="DK884" s="7"/>
      <c r="DL884" s="7"/>
      <c r="DM884" s="7"/>
      <c r="DN884" s="7"/>
      <c r="DO884" s="7"/>
      <c r="DP884" s="7"/>
      <c r="DQ884" s="7"/>
      <c r="DR884" s="7"/>
      <c r="DS884" s="7"/>
      <c r="DT884" s="7"/>
      <c r="DU884" s="7"/>
      <c r="DV884" s="7"/>
      <c r="DW884" s="7"/>
      <c r="DX884" s="7"/>
      <c r="DY884" s="7"/>
      <c r="DZ884" s="7"/>
      <c r="EA884" s="7"/>
      <c r="EB884" s="7"/>
      <c r="EC884" s="7"/>
      <c r="ED884" s="7"/>
      <c r="EE884" s="7"/>
      <c r="EF884" s="7"/>
      <c r="EG884" s="7"/>
      <c r="EH884" s="7"/>
      <c r="EI884" s="7"/>
      <c r="EJ884" s="7"/>
      <c r="EK884" s="7"/>
      <c r="EL884" s="7"/>
      <c r="EM884" s="7"/>
      <c r="EN884" s="7"/>
      <c r="EO884" s="7"/>
      <c r="EP884" s="7"/>
      <c r="EQ884" s="7"/>
      <c r="ER884" s="7"/>
      <c r="ES884" s="7"/>
      <c r="ET884" s="7"/>
      <c r="EU884" s="7"/>
      <c r="EV884" s="7"/>
      <c r="EW884" s="7"/>
      <c r="EX884" s="7"/>
      <c r="EY884" s="7"/>
      <c r="EZ884" s="7"/>
      <c r="FA884" s="7"/>
      <c r="FB884" s="7"/>
      <c r="FC884" s="7"/>
      <c r="FD884" s="7"/>
      <c r="FE884" s="7"/>
      <c r="FF884" s="7"/>
      <c r="FG884" s="7"/>
      <c r="FH884" s="7"/>
      <c r="FI884" s="7"/>
      <c r="FJ884" s="7"/>
      <c r="FK884" s="7"/>
      <c r="FL884" s="34"/>
      <c r="FM884" s="33"/>
      <c r="FN884" s="34"/>
      <c r="FO884" s="33"/>
      <c r="FP884" s="33"/>
      <c r="FQ884" s="33"/>
      <c r="FR884" s="33"/>
      <c r="FS884" s="33"/>
      <c r="FT884" s="33"/>
      <c r="FU884" s="33"/>
      <c r="FV884" s="33"/>
      <c r="FW884" s="33"/>
      <c r="FX884" s="33"/>
      <c r="FY884" s="33"/>
      <c r="FZ884" s="33"/>
      <c r="GA884" s="33"/>
      <c r="GB884" s="33"/>
      <c r="GC884" s="33"/>
      <c r="GD884" s="33"/>
      <c r="GE884" s="33"/>
      <c r="GF884" s="33"/>
      <c r="GG884" s="7"/>
      <c r="GH884" s="7"/>
      <c r="GI884" s="7"/>
      <c r="GJ884" s="7"/>
      <c r="GK884" s="7"/>
      <c r="GL884" s="7"/>
      <c r="GM884" s="7"/>
      <c r="GN884" s="7"/>
      <c r="GO884" s="7"/>
      <c r="GP884" s="7"/>
      <c r="GQ884" s="7"/>
      <c r="GR884" s="7"/>
      <c r="GS884" s="7"/>
      <c r="GT884" s="7"/>
      <c r="GU884" s="7"/>
      <c r="GV884" s="7"/>
      <c r="GW884" s="7"/>
      <c r="GX884" s="7"/>
      <c r="GY884" s="7"/>
    </row>
    <row r="885" spans="1:207" ht="13.8">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7"/>
      <c r="CW885" s="7"/>
      <c r="CX885" s="7"/>
      <c r="CY885" s="7"/>
      <c r="CZ885" s="7"/>
      <c r="DA885" s="7"/>
      <c r="DB885" s="7"/>
      <c r="DC885" s="7"/>
      <c r="DD885" s="7"/>
      <c r="DE885" s="7"/>
      <c r="DF885" s="7"/>
      <c r="DG885" s="7"/>
      <c r="DH885" s="7"/>
      <c r="DI885" s="7"/>
      <c r="DJ885" s="7"/>
      <c r="DK885" s="7"/>
      <c r="DL885" s="7"/>
      <c r="DM885" s="7"/>
      <c r="DN885" s="7"/>
      <c r="DO885" s="7"/>
      <c r="DP885" s="7"/>
      <c r="DQ885" s="7"/>
      <c r="DR885" s="7"/>
      <c r="DS885" s="7"/>
      <c r="DT885" s="7"/>
      <c r="DU885" s="7"/>
      <c r="DV885" s="7"/>
      <c r="DW885" s="7"/>
      <c r="DX885" s="7"/>
      <c r="DY885" s="7"/>
      <c r="DZ885" s="7"/>
      <c r="EA885" s="7"/>
      <c r="EB885" s="7"/>
      <c r="EC885" s="7"/>
      <c r="ED885" s="7"/>
      <c r="EE885" s="7"/>
      <c r="EF885" s="7"/>
      <c r="EG885" s="7"/>
      <c r="EH885" s="7"/>
      <c r="EI885" s="7"/>
      <c r="EJ885" s="7"/>
      <c r="EK885" s="7"/>
      <c r="EL885" s="7"/>
      <c r="EM885" s="7"/>
      <c r="EN885" s="7"/>
      <c r="EO885" s="7"/>
      <c r="EP885" s="7"/>
      <c r="EQ885" s="7"/>
      <c r="ER885" s="7"/>
      <c r="ES885" s="7"/>
      <c r="ET885" s="7"/>
      <c r="EU885" s="7"/>
      <c r="EV885" s="7"/>
      <c r="EW885" s="7"/>
      <c r="EX885" s="7"/>
      <c r="EY885" s="7"/>
      <c r="EZ885" s="7"/>
      <c r="FA885" s="7"/>
      <c r="FB885" s="7"/>
      <c r="FC885" s="7"/>
      <c r="FD885" s="7"/>
      <c r="FE885" s="7"/>
      <c r="FF885" s="7"/>
      <c r="FG885" s="7"/>
      <c r="FH885" s="7"/>
      <c r="FI885" s="7"/>
      <c r="FJ885" s="7"/>
      <c r="FK885" s="7"/>
      <c r="FL885" s="34"/>
      <c r="FM885" s="33"/>
      <c r="FN885" s="34"/>
      <c r="FO885" s="33"/>
      <c r="FP885" s="33"/>
      <c r="FQ885" s="33"/>
      <c r="FR885" s="33"/>
      <c r="FS885" s="33"/>
      <c r="FT885" s="33"/>
      <c r="FU885" s="33"/>
      <c r="FV885" s="33"/>
      <c r="FW885" s="33"/>
      <c r="FX885" s="33"/>
      <c r="FY885" s="33"/>
      <c r="FZ885" s="33"/>
      <c r="GA885" s="33"/>
      <c r="GB885" s="33"/>
      <c r="GC885" s="33"/>
      <c r="GD885" s="33"/>
      <c r="GE885" s="33"/>
      <c r="GF885" s="33"/>
      <c r="GG885" s="7"/>
      <c r="GH885" s="7"/>
      <c r="GI885" s="7"/>
      <c r="GJ885" s="7"/>
      <c r="GK885" s="7"/>
      <c r="GL885" s="7"/>
      <c r="GM885" s="7"/>
      <c r="GN885" s="7"/>
      <c r="GO885" s="7"/>
      <c r="GP885" s="7"/>
      <c r="GQ885" s="7"/>
      <c r="GR885" s="7"/>
      <c r="GS885" s="7"/>
      <c r="GT885" s="7"/>
      <c r="GU885" s="7"/>
      <c r="GV885" s="7"/>
      <c r="GW885" s="7"/>
      <c r="GX885" s="7"/>
      <c r="GY885" s="7"/>
    </row>
    <row r="886" spans="1:207" ht="13.8">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7"/>
      <c r="CW886" s="7"/>
      <c r="CX886" s="7"/>
      <c r="CY886" s="7"/>
      <c r="CZ886" s="7"/>
      <c r="DA886" s="7"/>
      <c r="DB886" s="7"/>
      <c r="DC886" s="7"/>
      <c r="DD886" s="7"/>
      <c r="DE886" s="7"/>
      <c r="DF886" s="7"/>
      <c r="DG886" s="7"/>
      <c r="DH886" s="7"/>
      <c r="DI886" s="7"/>
      <c r="DJ886" s="7"/>
      <c r="DK886" s="7"/>
      <c r="DL886" s="7"/>
      <c r="DM886" s="7"/>
      <c r="DN886" s="7"/>
      <c r="DO886" s="7"/>
      <c r="DP886" s="7"/>
      <c r="DQ886" s="7"/>
      <c r="DR886" s="7"/>
      <c r="DS886" s="7"/>
      <c r="DT886" s="7"/>
      <c r="DU886" s="7"/>
      <c r="DV886" s="7"/>
      <c r="DW886" s="7"/>
      <c r="DX886" s="7"/>
      <c r="DY886" s="7"/>
      <c r="DZ886" s="7"/>
      <c r="EA886" s="7"/>
      <c r="EB886" s="7"/>
      <c r="EC886" s="7"/>
      <c r="ED886" s="7"/>
      <c r="EE886" s="7"/>
      <c r="EF886" s="7"/>
      <c r="EG886" s="7"/>
      <c r="EH886" s="7"/>
      <c r="EI886" s="7"/>
      <c r="EJ886" s="7"/>
      <c r="EK886" s="7"/>
      <c r="EL886" s="7"/>
      <c r="EM886" s="7"/>
      <c r="EN886" s="7"/>
      <c r="EO886" s="7"/>
      <c r="EP886" s="7"/>
      <c r="EQ886" s="7"/>
      <c r="ER886" s="7"/>
      <c r="ES886" s="7"/>
      <c r="ET886" s="7"/>
      <c r="EU886" s="7"/>
      <c r="EV886" s="7"/>
      <c r="EW886" s="7"/>
      <c r="EX886" s="7"/>
      <c r="EY886" s="7"/>
      <c r="EZ886" s="7"/>
      <c r="FA886" s="7"/>
      <c r="FB886" s="7"/>
      <c r="FC886" s="7"/>
      <c r="FD886" s="7"/>
      <c r="FE886" s="7"/>
      <c r="FF886" s="7"/>
      <c r="FG886" s="7"/>
      <c r="FH886" s="7"/>
      <c r="FI886" s="7"/>
      <c r="FJ886" s="7"/>
      <c r="FK886" s="7"/>
      <c r="FL886" s="34"/>
      <c r="FM886" s="33"/>
      <c r="FN886" s="34"/>
      <c r="FO886" s="33"/>
      <c r="FP886" s="33"/>
      <c r="FQ886" s="33"/>
      <c r="FR886" s="33"/>
      <c r="FS886" s="33"/>
      <c r="FT886" s="33"/>
      <c r="FU886" s="33"/>
      <c r="FV886" s="33"/>
      <c r="FW886" s="33"/>
      <c r="FX886" s="33"/>
      <c r="FY886" s="33"/>
      <c r="FZ886" s="33"/>
      <c r="GA886" s="33"/>
      <c r="GB886" s="33"/>
      <c r="GC886" s="33"/>
      <c r="GD886" s="33"/>
      <c r="GE886" s="33"/>
      <c r="GF886" s="33"/>
      <c r="GG886" s="7"/>
      <c r="GH886" s="7"/>
      <c r="GI886" s="7"/>
      <c r="GJ886" s="7"/>
      <c r="GK886" s="7"/>
      <c r="GL886" s="7"/>
      <c r="GM886" s="7"/>
      <c r="GN886" s="7"/>
      <c r="GO886" s="7"/>
      <c r="GP886" s="7"/>
      <c r="GQ886" s="7"/>
      <c r="GR886" s="7"/>
      <c r="GS886" s="7"/>
      <c r="GT886" s="7"/>
      <c r="GU886" s="7"/>
      <c r="GV886" s="7"/>
      <c r="GW886" s="7"/>
      <c r="GX886" s="7"/>
      <c r="GY886" s="7"/>
    </row>
    <row r="887" spans="1:207" ht="13.8">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7"/>
      <c r="CW887" s="7"/>
      <c r="CX887" s="7"/>
      <c r="CY887" s="7"/>
      <c r="CZ887" s="7"/>
      <c r="DA887" s="7"/>
      <c r="DB887" s="7"/>
      <c r="DC887" s="7"/>
      <c r="DD887" s="7"/>
      <c r="DE887" s="7"/>
      <c r="DF887" s="7"/>
      <c r="DG887" s="7"/>
      <c r="DH887" s="7"/>
      <c r="DI887" s="7"/>
      <c r="DJ887" s="7"/>
      <c r="DK887" s="7"/>
      <c r="DL887" s="7"/>
      <c r="DM887" s="7"/>
      <c r="DN887" s="7"/>
      <c r="DO887" s="7"/>
      <c r="DP887" s="7"/>
      <c r="DQ887" s="7"/>
      <c r="DR887" s="7"/>
      <c r="DS887" s="7"/>
      <c r="DT887" s="7"/>
      <c r="DU887" s="7"/>
      <c r="DV887" s="7"/>
      <c r="DW887" s="7"/>
      <c r="DX887" s="7"/>
      <c r="DY887" s="7"/>
      <c r="DZ887" s="7"/>
      <c r="EA887" s="7"/>
      <c r="EB887" s="7"/>
      <c r="EC887" s="7"/>
      <c r="ED887" s="7"/>
      <c r="EE887" s="7"/>
      <c r="EF887" s="7"/>
      <c r="EG887" s="7"/>
      <c r="EH887" s="7"/>
      <c r="EI887" s="7"/>
      <c r="EJ887" s="7"/>
      <c r="EK887" s="7"/>
      <c r="EL887" s="7"/>
      <c r="EM887" s="7"/>
      <c r="EN887" s="7"/>
      <c r="EO887" s="7"/>
      <c r="EP887" s="7"/>
      <c r="EQ887" s="7"/>
      <c r="ER887" s="7"/>
      <c r="ES887" s="7"/>
      <c r="ET887" s="7"/>
      <c r="EU887" s="7"/>
      <c r="EV887" s="7"/>
      <c r="EW887" s="7"/>
      <c r="EX887" s="7"/>
      <c r="EY887" s="7"/>
      <c r="EZ887" s="7"/>
      <c r="FA887" s="7"/>
      <c r="FB887" s="7"/>
      <c r="FC887" s="7"/>
      <c r="FD887" s="7"/>
      <c r="FE887" s="7"/>
      <c r="FF887" s="7"/>
      <c r="FG887" s="7"/>
      <c r="FH887" s="7"/>
      <c r="FI887" s="7"/>
      <c r="FJ887" s="7"/>
      <c r="FK887" s="7"/>
      <c r="FL887" s="34"/>
      <c r="FM887" s="33"/>
      <c r="FN887" s="34"/>
      <c r="FO887" s="33"/>
      <c r="FP887" s="33"/>
      <c r="FQ887" s="33"/>
      <c r="FR887" s="33"/>
      <c r="FS887" s="33"/>
      <c r="FT887" s="33"/>
      <c r="FU887" s="33"/>
      <c r="FV887" s="33"/>
      <c r="FW887" s="33"/>
      <c r="FX887" s="33"/>
      <c r="FY887" s="33"/>
      <c r="FZ887" s="33"/>
      <c r="GA887" s="33"/>
      <c r="GB887" s="33"/>
      <c r="GC887" s="33"/>
      <c r="GD887" s="33"/>
      <c r="GE887" s="33"/>
      <c r="GF887" s="33"/>
      <c r="GG887" s="7"/>
      <c r="GH887" s="7"/>
      <c r="GI887" s="7"/>
      <c r="GJ887" s="7"/>
      <c r="GK887" s="7"/>
      <c r="GL887" s="7"/>
      <c r="GM887" s="7"/>
      <c r="GN887" s="7"/>
      <c r="GO887" s="7"/>
      <c r="GP887" s="7"/>
      <c r="GQ887" s="7"/>
      <c r="GR887" s="7"/>
      <c r="GS887" s="7"/>
      <c r="GT887" s="7"/>
      <c r="GU887" s="7"/>
      <c r="GV887" s="7"/>
      <c r="GW887" s="7"/>
      <c r="GX887" s="7"/>
      <c r="GY887" s="7"/>
    </row>
    <row r="888" spans="1:207" ht="13.8">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7"/>
      <c r="CW888" s="7"/>
      <c r="CX888" s="7"/>
      <c r="CY888" s="7"/>
      <c r="CZ888" s="7"/>
      <c r="DA888" s="7"/>
      <c r="DB888" s="7"/>
      <c r="DC888" s="7"/>
      <c r="DD888" s="7"/>
      <c r="DE888" s="7"/>
      <c r="DF888" s="7"/>
      <c r="DG888" s="7"/>
      <c r="DH888" s="7"/>
      <c r="DI888" s="7"/>
      <c r="DJ888" s="7"/>
      <c r="DK888" s="7"/>
      <c r="DL888" s="7"/>
      <c r="DM888" s="7"/>
      <c r="DN888" s="7"/>
      <c r="DO888" s="7"/>
      <c r="DP888" s="7"/>
      <c r="DQ888" s="7"/>
      <c r="DR888" s="7"/>
      <c r="DS888" s="7"/>
      <c r="DT888" s="7"/>
      <c r="DU888" s="7"/>
      <c r="DV888" s="7"/>
      <c r="DW888" s="7"/>
      <c r="DX888" s="7"/>
      <c r="DY888" s="7"/>
      <c r="DZ888" s="7"/>
      <c r="EA888" s="7"/>
      <c r="EB888" s="7"/>
      <c r="EC888" s="7"/>
      <c r="ED888" s="7"/>
      <c r="EE888" s="7"/>
      <c r="EF888" s="7"/>
      <c r="EG888" s="7"/>
      <c r="EH888" s="7"/>
      <c r="EI888" s="7"/>
      <c r="EJ888" s="7"/>
      <c r="EK888" s="7"/>
      <c r="EL888" s="7"/>
      <c r="EM888" s="7"/>
      <c r="EN888" s="7"/>
      <c r="EO888" s="7"/>
      <c r="EP888" s="7"/>
      <c r="EQ888" s="7"/>
      <c r="ER888" s="7"/>
      <c r="ES888" s="7"/>
      <c r="ET888" s="7"/>
      <c r="EU888" s="7"/>
      <c r="EV888" s="7"/>
      <c r="EW888" s="7"/>
      <c r="EX888" s="7"/>
      <c r="EY888" s="7"/>
      <c r="EZ888" s="7"/>
      <c r="FA888" s="7"/>
      <c r="FB888" s="7"/>
      <c r="FC888" s="7"/>
      <c r="FD888" s="7"/>
      <c r="FE888" s="7"/>
      <c r="FF888" s="7"/>
      <c r="FG888" s="7"/>
      <c r="FH888" s="7"/>
      <c r="FI888" s="7"/>
      <c r="FJ888" s="7"/>
      <c r="FK888" s="7"/>
      <c r="FL888" s="34"/>
      <c r="FM888" s="33"/>
      <c r="FN888" s="34"/>
      <c r="FO888" s="33"/>
      <c r="FP888" s="33"/>
      <c r="FQ888" s="33"/>
      <c r="FR888" s="33"/>
      <c r="FS888" s="33"/>
      <c r="FT888" s="33"/>
      <c r="FU888" s="33"/>
      <c r="FV888" s="33"/>
      <c r="FW888" s="33"/>
      <c r="FX888" s="33"/>
      <c r="FY888" s="33"/>
      <c r="FZ888" s="33"/>
      <c r="GA888" s="33"/>
      <c r="GB888" s="33"/>
      <c r="GC888" s="33"/>
      <c r="GD888" s="33"/>
      <c r="GE888" s="33"/>
      <c r="GF888" s="33"/>
      <c r="GG888" s="7"/>
      <c r="GH888" s="7"/>
      <c r="GI888" s="7"/>
      <c r="GJ888" s="7"/>
      <c r="GK888" s="7"/>
      <c r="GL888" s="7"/>
      <c r="GM888" s="7"/>
      <c r="GN888" s="7"/>
      <c r="GO888" s="7"/>
      <c r="GP888" s="7"/>
      <c r="GQ888" s="7"/>
      <c r="GR888" s="7"/>
      <c r="GS888" s="7"/>
      <c r="GT888" s="7"/>
      <c r="GU888" s="7"/>
      <c r="GV888" s="7"/>
      <c r="GW888" s="7"/>
      <c r="GX888" s="7"/>
      <c r="GY888" s="7"/>
    </row>
    <row r="889" spans="1:207" ht="13.8">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c r="EH889" s="7"/>
      <c r="EI889" s="7"/>
      <c r="EJ889" s="7"/>
      <c r="EK889" s="7"/>
      <c r="EL889" s="7"/>
      <c r="EM889" s="7"/>
      <c r="EN889" s="7"/>
      <c r="EO889" s="7"/>
      <c r="EP889" s="7"/>
      <c r="EQ889" s="7"/>
      <c r="ER889" s="7"/>
      <c r="ES889" s="7"/>
      <c r="ET889" s="7"/>
      <c r="EU889" s="7"/>
      <c r="EV889" s="7"/>
      <c r="EW889" s="7"/>
      <c r="EX889" s="7"/>
      <c r="EY889" s="7"/>
      <c r="EZ889" s="7"/>
      <c r="FA889" s="7"/>
      <c r="FB889" s="7"/>
      <c r="FC889" s="7"/>
      <c r="FD889" s="7"/>
      <c r="FE889" s="7"/>
      <c r="FF889" s="7"/>
      <c r="FG889" s="7"/>
      <c r="FH889" s="7"/>
      <c r="FI889" s="7"/>
      <c r="FJ889" s="7"/>
      <c r="FK889" s="7"/>
      <c r="FL889" s="34"/>
      <c r="FM889" s="33"/>
      <c r="FN889" s="34"/>
      <c r="FO889" s="33"/>
      <c r="FP889" s="33"/>
      <c r="FQ889" s="33"/>
      <c r="FR889" s="33"/>
      <c r="FS889" s="33"/>
      <c r="FT889" s="33"/>
      <c r="FU889" s="33"/>
      <c r="FV889" s="33"/>
      <c r="FW889" s="33"/>
      <c r="FX889" s="33"/>
      <c r="FY889" s="33"/>
      <c r="FZ889" s="33"/>
      <c r="GA889" s="33"/>
      <c r="GB889" s="33"/>
      <c r="GC889" s="33"/>
      <c r="GD889" s="33"/>
      <c r="GE889" s="33"/>
      <c r="GF889" s="33"/>
      <c r="GG889" s="7"/>
      <c r="GH889" s="7"/>
      <c r="GI889" s="7"/>
      <c r="GJ889" s="7"/>
      <c r="GK889" s="7"/>
      <c r="GL889" s="7"/>
      <c r="GM889" s="7"/>
      <c r="GN889" s="7"/>
      <c r="GO889" s="7"/>
      <c r="GP889" s="7"/>
      <c r="GQ889" s="7"/>
      <c r="GR889" s="7"/>
      <c r="GS889" s="7"/>
      <c r="GT889" s="7"/>
      <c r="GU889" s="7"/>
      <c r="GV889" s="7"/>
      <c r="GW889" s="7"/>
      <c r="GX889" s="7"/>
      <c r="GY889" s="7"/>
    </row>
    <row r="890" spans="1:207" ht="13.8">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7"/>
      <c r="CW890" s="7"/>
      <c r="CX890" s="7"/>
      <c r="CY890" s="7"/>
      <c r="CZ890" s="7"/>
      <c r="DA890" s="7"/>
      <c r="DB890" s="7"/>
      <c r="DC890" s="7"/>
      <c r="DD890" s="7"/>
      <c r="DE890" s="7"/>
      <c r="DF890" s="7"/>
      <c r="DG890" s="7"/>
      <c r="DH890" s="7"/>
      <c r="DI890" s="7"/>
      <c r="DJ890" s="7"/>
      <c r="DK890" s="7"/>
      <c r="DL890" s="7"/>
      <c r="DM890" s="7"/>
      <c r="DN890" s="7"/>
      <c r="DO890" s="7"/>
      <c r="DP890" s="7"/>
      <c r="DQ890" s="7"/>
      <c r="DR890" s="7"/>
      <c r="DS890" s="7"/>
      <c r="DT890" s="7"/>
      <c r="DU890" s="7"/>
      <c r="DV890" s="7"/>
      <c r="DW890" s="7"/>
      <c r="DX890" s="7"/>
      <c r="DY890" s="7"/>
      <c r="DZ890" s="7"/>
      <c r="EA890" s="7"/>
      <c r="EB890" s="7"/>
      <c r="EC890" s="7"/>
      <c r="ED890" s="7"/>
      <c r="EE890" s="7"/>
      <c r="EF890" s="7"/>
      <c r="EG890" s="7"/>
      <c r="EH890" s="7"/>
      <c r="EI890" s="7"/>
      <c r="EJ890" s="7"/>
      <c r="EK890" s="7"/>
      <c r="EL890" s="7"/>
      <c r="EM890" s="7"/>
      <c r="EN890" s="7"/>
      <c r="EO890" s="7"/>
      <c r="EP890" s="7"/>
      <c r="EQ890" s="7"/>
      <c r="ER890" s="7"/>
      <c r="ES890" s="7"/>
      <c r="ET890" s="7"/>
      <c r="EU890" s="7"/>
      <c r="EV890" s="7"/>
      <c r="EW890" s="7"/>
      <c r="EX890" s="7"/>
      <c r="EY890" s="7"/>
      <c r="EZ890" s="7"/>
      <c r="FA890" s="7"/>
      <c r="FB890" s="7"/>
      <c r="FC890" s="7"/>
      <c r="FD890" s="7"/>
      <c r="FE890" s="7"/>
      <c r="FF890" s="7"/>
      <c r="FG890" s="7"/>
      <c r="FH890" s="7"/>
      <c r="FI890" s="7"/>
      <c r="FJ890" s="7"/>
      <c r="FK890" s="7"/>
      <c r="FL890" s="34"/>
      <c r="FM890" s="33"/>
      <c r="FN890" s="34"/>
      <c r="FO890" s="33"/>
      <c r="FP890" s="33"/>
      <c r="FQ890" s="33"/>
      <c r="FR890" s="33"/>
      <c r="FS890" s="33"/>
      <c r="FT890" s="33"/>
      <c r="FU890" s="33"/>
      <c r="FV890" s="33"/>
      <c r="FW890" s="33"/>
      <c r="FX890" s="33"/>
      <c r="FY890" s="33"/>
      <c r="FZ890" s="33"/>
      <c r="GA890" s="33"/>
      <c r="GB890" s="33"/>
      <c r="GC890" s="33"/>
      <c r="GD890" s="33"/>
      <c r="GE890" s="33"/>
      <c r="GF890" s="33"/>
      <c r="GG890" s="7"/>
      <c r="GH890" s="7"/>
      <c r="GI890" s="7"/>
      <c r="GJ890" s="7"/>
      <c r="GK890" s="7"/>
      <c r="GL890" s="7"/>
      <c r="GM890" s="7"/>
      <c r="GN890" s="7"/>
      <c r="GO890" s="7"/>
      <c r="GP890" s="7"/>
      <c r="GQ890" s="7"/>
      <c r="GR890" s="7"/>
      <c r="GS890" s="7"/>
      <c r="GT890" s="7"/>
      <c r="GU890" s="7"/>
      <c r="GV890" s="7"/>
      <c r="GW890" s="7"/>
      <c r="GX890" s="7"/>
      <c r="GY890" s="7"/>
    </row>
    <row r="891" spans="1:207" ht="13.8">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7"/>
      <c r="CW891" s="7"/>
      <c r="CX891" s="7"/>
      <c r="CY891" s="7"/>
      <c r="CZ891" s="7"/>
      <c r="DA891" s="7"/>
      <c r="DB891" s="7"/>
      <c r="DC891" s="7"/>
      <c r="DD891" s="7"/>
      <c r="DE891" s="7"/>
      <c r="DF891" s="7"/>
      <c r="DG891" s="7"/>
      <c r="DH891" s="7"/>
      <c r="DI891" s="7"/>
      <c r="DJ891" s="7"/>
      <c r="DK891" s="7"/>
      <c r="DL891" s="7"/>
      <c r="DM891" s="7"/>
      <c r="DN891" s="7"/>
      <c r="DO891" s="7"/>
      <c r="DP891" s="7"/>
      <c r="DQ891" s="7"/>
      <c r="DR891" s="7"/>
      <c r="DS891" s="7"/>
      <c r="DT891" s="7"/>
      <c r="DU891" s="7"/>
      <c r="DV891" s="7"/>
      <c r="DW891" s="7"/>
      <c r="DX891" s="7"/>
      <c r="DY891" s="7"/>
      <c r="DZ891" s="7"/>
      <c r="EA891" s="7"/>
      <c r="EB891" s="7"/>
      <c r="EC891" s="7"/>
      <c r="ED891" s="7"/>
      <c r="EE891" s="7"/>
      <c r="EF891" s="7"/>
      <c r="EG891" s="7"/>
      <c r="EH891" s="7"/>
      <c r="EI891" s="7"/>
      <c r="EJ891" s="7"/>
      <c r="EK891" s="7"/>
      <c r="EL891" s="7"/>
      <c r="EM891" s="7"/>
      <c r="EN891" s="7"/>
      <c r="EO891" s="7"/>
      <c r="EP891" s="7"/>
      <c r="EQ891" s="7"/>
      <c r="ER891" s="7"/>
      <c r="ES891" s="7"/>
      <c r="ET891" s="7"/>
      <c r="EU891" s="7"/>
      <c r="EV891" s="7"/>
      <c r="EW891" s="7"/>
      <c r="EX891" s="7"/>
      <c r="EY891" s="7"/>
      <c r="EZ891" s="7"/>
      <c r="FA891" s="7"/>
      <c r="FB891" s="7"/>
      <c r="FC891" s="7"/>
      <c r="FD891" s="7"/>
      <c r="FE891" s="7"/>
      <c r="FF891" s="7"/>
      <c r="FG891" s="7"/>
      <c r="FH891" s="7"/>
      <c r="FI891" s="7"/>
      <c r="FJ891" s="7"/>
      <c r="FK891" s="7"/>
      <c r="FL891" s="34"/>
      <c r="FM891" s="33"/>
      <c r="FN891" s="34"/>
      <c r="FO891" s="33"/>
      <c r="FP891" s="33"/>
      <c r="FQ891" s="33"/>
      <c r="FR891" s="33"/>
      <c r="FS891" s="33"/>
      <c r="FT891" s="33"/>
      <c r="FU891" s="33"/>
      <c r="FV891" s="33"/>
      <c r="FW891" s="33"/>
      <c r="FX891" s="33"/>
      <c r="FY891" s="33"/>
      <c r="FZ891" s="33"/>
      <c r="GA891" s="33"/>
      <c r="GB891" s="33"/>
      <c r="GC891" s="33"/>
      <c r="GD891" s="33"/>
      <c r="GE891" s="33"/>
      <c r="GF891" s="33"/>
      <c r="GG891" s="7"/>
      <c r="GH891" s="7"/>
      <c r="GI891" s="7"/>
      <c r="GJ891" s="7"/>
      <c r="GK891" s="7"/>
      <c r="GL891" s="7"/>
      <c r="GM891" s="7"/>
      <c r="GN891" s="7"/>
      <c r="GO891" s="7"/>
      <c r="GP891" s="7"/>
      <c r="GQ891" s="7"/>
      <c r="GR891" s="7"/>
      <c r="GS891" s="7"/>
      <c r="GT891" s="7"/>
      <c r="GU891" s="7"/>
      <c r="GV891" s="7"/>
      <c r="GW891" s="7"/>
      <c r="GX891" s="7"/>
      <c r="GY891" s="7"/>
    </row>
    <row r="892" spans="1:207" ht="13.8">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7"/>
      <c r="CW892" s="7"/>
      <c r="CX892" s="7"/>
      <c r="CY892" s="7"/>
      <c r="CZ892" s="7"/>
      <c r="DA892" s="7"/>
      <c r="DB892" s="7"/>
      <c r="DC892" s="7"/>
      <c r="DD892" s="7"/>
      <c r="DE892" s="7"/>
      <c r="DF892" s="7"/>
      <c r="DG892" s="7"/>
      <c r="DH892" s="7"/>
      <c r="DI892" s="7"/>
      <c r="DJ892" s="7"/>
      <c r="DK892" s="7"/>
      <c r="DL892" s="7"/>
      <c r="DM892" s="7"/>
      <c r="DN892" s="7"/>
      <c r="DO892" s="7"/>
      <c r="DP892" s="7"/>
      <c r="DQ892" s="7"/>
      <c r="DR892" s="7"/>
      <c r="DS892" s="7"/>
      <c r="DT892" s="7"/>
      <c r="DU892" s="7"/>
      <c r="DV892" s="7"/>
      <c r="DW892" s="7"/>
      <c r="DX892" s="7"/>
      <c r="DY892" s="7"/>
      <c r="DZ892" s="7"/>
      <c r="EA892" s="7"/>
      <c r="EB892" s="7"/>
      <c r="EC892" s="7"/>
      <c r="ED892" s="7"/>
      <c r="EE892" s="7"/>
      <c r="EF892" s="7"/>
      <c r="EG892" s="7"/>
      <c r="EH892" s="7"/>
      <c r="EI892" s="7"/>
      <c r="EJ892" s="7"/>
      <c r="EK892" s="7"/>
      <c r="EL892" s="7"/>
      <c r="EM892" s="7"/>
      <c r="EN892" s="7"/>
      <c r="EO892" s="7"/>
      <c r="EP892" s="7"/>
      <c r="EQ892" s="7"/>
      <c r="ER892" s="7"/>
      <c r="ES892" s="7"/>
      <c r="ET892" s="7"/>
      <c r="EU892" s="7"/>
      <c r="EV892" s="7"/>
      <c r="EW892" s="7"/>
      <c r="EX892" s="7"/>
      <c r="EY892" s="7"/>
      <c r="EZ892" s="7"/>
      <c r="FA892" s="7"/>
      <c r="FB892" s="7"/>
      <c r="FC892" s="7"/>
      <c r="FD892" s="7"/>
      <c r="FE892" s="7"/>
      <c r="FF892" s="7"/>
      <c r="FG892" s="7"/>
      <c r="FH892" s="7"/>
      <c r="FI892" s="7"/>
      <c r="FJ892" s="7"/>
      <c r="FK892" s="7"/>
      <c r="FL892" s="34"/>
      <c r="FM892" s="33"/>
      <c r="FN892" s="34"/>
      <c r="FO892" s="33"/>
      <c r="FP892" s="33"/>
      <c r="FQ892" s="33"/>
      <c r="FR892" s="33"/>
      <c r="FS892" s="33"/>
      <c r="FT892" s="33"/>
      <c r="FU892" s="33"/>
      <c r="FV892" s="33"/>
      <c r="FW892" s="33"/>
      <c r="FX892" s="33"/>
      <c r="FY892" s="33"/>
      <c r="FZ892" s="33"/>
      <c r="GA892" s="33"/>
      <c r="GB892" s="33"/>
      <c r="GC892" s="33"/>
      <c r="GD892" s="33"/>
      <c r="GE892" s="33"/>
      <c r="GF892" s="33"/>
      <c r="GG892" s="7"/>
      <c r="GH892" s="7"/>
      <c r="GI892" s="7"/>
      <c r="GJ892" s="7"/>
      <c r="GK892" s="7"/>
      <c r="GL892" s="7"/>
      <c r="GM892" s="7"/>
      <c r="GN892" s="7"/>
      <c r="GO892" s="7"/>
      <c r="GP892" s="7"/>
      <c r="GQ892" s="7"/>
      <c r="GR892" s="7"/>
      <c r="GS892" s="7"/>
      <c r="GT892" s="7"/>
      <c r="GU892" s="7"/>
      <c r="GV892" s="7"/>
      <c r="GW892" s="7"/>
      <c r="GX892" s="7"/>
      <c r="GY892" s="7"/>
    </row>
    <row r="893" spans="1:207" ht="13.8">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7"/>
      <c r="CW893" s="7"/>
      <c r="CX893" s="7"/>
      <c r="CY893" s="7"/>
      <c r="CZ893" s="7"/>
      <c r="DA893" s="7"/>
      <c r="DB893" s="7"/>
      <c r="DC893" s="7"/>
      <c r="DD893" s="7"/>
      <c r="DE893" s="7"/>
      <c r="DF893" s="7"/>
      <c r="DG893" s="7"/>
      <c r="DH893" s="7"/>
      <c r="DI893" s="7"/>
      <c r="DJ893" s="7"/>
      <c r="DK893" s="7"/>
      <c r="DL893" s="7"/>
      <c r="DM893" s="7"/>
      <c r="DN893" s="7"/>
      <c r="DO893" s="7"/>
      <c r="DP893" s="7"/>
      <c r="DQ893" s="7"/>
      <c r="DR893" s="7"/>
      <c r="DS893" s="7"/>
      <c r="DT893" s="7"/>
      <c r="DU893" s="7"/>
      <c r="DV893" s="7"/>
      <c r="DW893" s="7"/>
      <c r="DX893" s="7"/>
      <c r="DY893" s="7"/>
      <c r="DZ893" s="7"/>
      <c r="EA893" s="7"/>
      <c r="EB893" s="7"/>
      <c r="EC893" s="7"/>
      <c r="ED893" s="7"/>
      <c r="EE893" s="7"/>
      <c r="EF893" s="7"/>
      <c r="EG893" s="7"/>
      <c r="EH893" s="7"/>
      <c r="EI893" s="7"/>
      <c r="EJ893" s="7"/>
      <c r="EK893" s="7"/>
      <c r="EL893" s="7"/>
      <c r="EM893" s="7"/>
      <c r="EN893" s="7"/>
      <c r="EO893" s="7"/>
      <c r="EP893" s="7"/>
      <c r="EQ893" s="7"/>
      <c r="ER893" s="7"/>
      <c r="ES893" s="7"/>
      <c r="ET893" s="7"/>
      <c r="EU893" s="7"/>
      <c r="EV893" s="7"/>
      <c r="EW893" s="7"/>
      <c r="EX893" s="7"/>
      <c r="EY893" s="7"/>
      <c r="EZ893" s="7"/>
      <c r="FA893" s="7"/>
      <c r="FB893" s="7"/>
      <c r="FC893" s="7"/>
      <c r="FD893" s="7"/>
      <c r="FE893" s="7"/>
      <c r="FF893" s="7"/>
      <c r="FG893" s="7"/>
      <c r="FH893" s="7"/>
      <c r="FI893" s="7"/>
      <c r="FJ893" s="7"/>
      <c r="FK893" s="7"/>
      <c r="FL893" s="34"/>
      <c r="FM893" s="33"/>
      <c r="FN893" s="34"/>
      <c r="FO893" s="33"/>
      <c r="FP893" s="33"/>
      <c r="FQ893" s="33"/>
      <c r="FR893" s="33"/>
      <c r="FS893" s="33"/>
      <c r="FT893" s="33"/>
      <c r="FU893" s="33"/>
      <c r="FV893" s="33"/>
      <c r="FW893" s="33"/>
      <c r="FX893" s="33"/>
      <c r="FY893" s="33"/>
      <c r="FZ893" s="33"/>
      <c r="GA893" s="33"/>
      <c r="GB893" s="33"/>
      <c r="GC893" s="33"/>
      <c r="GD893" s="33"/>
      <c r="GE893" s="33"/>
      <c r="GF893" s="33"/>
      <c r="GG893" s="7"/>
      <c r="GH893" s="7"/>
      <c r="GI893" s="7"/>
      <c r="GJ893" s="7"/>
      <c r="GK893" s="7"/>
      <c r="GL893" s="7"/>
      <c r="GM893" s="7"/>
      <c r="GN893" s="7"/>
      <c r="GO893" s="7"/>
      <c r="GP893" s="7"/>
      <c r="GQ893" s="7"/>
      <c r="GR893" s="7"/>
      <c r="GS893" s="7"/>
      <c r="GT893" s="7"/>
      <c r="GU893" s="7"/>
      <c r="GV893" s="7"/>
      <c r="GW893" s="7"/>
      <c r="GX893" s="7"/>
      <c r="GY893" s="7"/>
    </row>
    <row r="894" spans="1:207" ht="13.8">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7"/>
      <c r="CW894" s="7"/>
      <c r="CX894" s="7"/>
      <c r="CY894" s="7"/>
      <c r="CZ894" s="7"/>
      <c r="DA894" s="7"/>
      <c r="DB894" s="7"/>
      <c r="DC894" s="7"/>
      <c r="DD894" s="7"/>
      <c r="DE894" s="7"/>
      <c r="DF894" s="7"/>
      <c r="DG894" s="7"/>
      <c r="DH894" s="7"/>
      <c r="DI894" s="7"/>
      <c r="DJ894" s="7"/>
      <c r="DK894" s="7"/>
      <c r="DL894" s="7"/>
      <c r="DM894" s="7"/>
      <c r="DN894" s="7"/>
      <c r="DO894" s="7"/>
      <c r="DP894" s="7"/>
      <c r="DQ894" s="7"/>
      <c r="DR894" s="7"/>
      <c r="DS894" s="7"/>
      <c r="DT894" s="7"/>
      <c r="DU894" s="7"/>
      <c r="DV894" s="7"/>
      <c r="DW894" s="7"/>
      <c r="DX894" s="7"/>
      <c r="DY894" s="7"/>
      <c r="DZ894" s="7"/>
      <c r="EA894" s="7"/>
      <c r="EB894" s="7"/>
      <c r="EC894" s="7"/>
      <c r="ED894" s="7"/>
      <c r="EE894" s="7"/>
      <c r="EF894" s="7"/>
      <c r="EG894" s="7"/>
      <c r="EH894" s="7"/>
      <c r="EI894" s="7"/>
      <c r="EJ894" s="7"/>
      <c r="EK894" s="7"/>
      <c r="EL894" s="7"/>
      <c r="EM894" s="7"/>
      <c r="EN894" s="7"/>
      <c r="EO894" s="7"/>
      <c r="EP894" s="7"/>
      <c r="EQ894" s="7"/>
      <c r="ER894" s="7"/>
      <c r="ES894" s="7"/>
      <c r="ET894" s="7"/>
      <c r="EU894" s="7"/>
      <c r="EV894" s="7"/>
      <c r="EW894" s="7"/>
      <c r="EX894" s="7"/>
      <c r="EY894" s="7"/>
      <c r="EZ894" s="7"/>
      <c r="FA894" s="7"/>
      <c r="FB894" s="7"/>
      <c r="FC894" s="7"/>
      <c r="FD894" s="7"/>
      <c r="FE894" s="7"/>
      <c r="FF894" s="7"/>
      <c r="FG894" s="7"/>
      <c r="FH894" s="7"/>
      <c r="FI894" s="7"/>
      <c r="FJ894" s="7"/>
      <c r="FK894" s="7"/>
      <c r="FL894" s="34"/>
      <c r="FM894" s="33"/>
      <c r="FN894" s="34"/>
      <c r="FO894" s="33"/>
      <c r="FP894" s="33"/>
      <c r="FQ894" s="33"/>
      <c r="FR894" s="33"/>
      <c r="FS894" s="33"/>
      <c r="FT894" s="33"/>
      <c r="FU894" s="33"/>
      <c r="FV894" s="33"/>
      <c r="FW894" s="33"/>
      <c r="FX894" s="33"/>
      <c r="FY894" s="33"/>
      <c r="FZ894" s="33"/>
      <c r="GA894" s="33"/>
      <c r="GB894" s="33"/>
      <c r="GC894" s="33"/>
      <c r="GD894" s="33"/>
      <c r="GE894" s="33"/>
      <c r="GF894" s="33"/>
      <c r="GG894" s="7"/>
      <c r="GH894" s="7"/>
      <c r="GI894" s="7"/>
      <c r="GJ894" s="7"/>
      <c r="GK894" s="7"/>
      <c r="GL894" s="7"/>
      <c r="GM894" s="7"/>
      <c r="GN894" s="7"/>
      <c r="GO894" s="7"/>
      <c r="GP894" s="7"/>
      <c r="GQ894" s="7"/>
      <c r="GR894" s="7"/>
      <c r="GS894" s="7"/>
      <c r="GT894" s="7"/>
      <c r="GU894" s="7"/>
      <c r="GV894" s="7"/>
      <c r="GW894" s="7"/>
      <c r="GX894" s="7"/>
      <c r="GY894" s="7"/>
    </row>
    <row r="895" spans="1:207" ht="13.8">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7"/>
      <c r="CW895" s="7"/>
      <c r="CX895" s="7"/>
      <c r="CY895" s="7"/>
      <c r="CZ895" s="7"/>
      <c r="DA895" s="7"/>
      <c r="DB895" s="7"/>
      <c r="DC895" s="7"/>
      <c r="DD895" s="7"/>
      <c r="DE895" s="7"/>
      <c r="DF895" s="7"/>
      <c r="DG895" s="7"/>
      <c r="DH895" s="7"/>
      <c r="DI895" s="7"/>
      <c r="DJ895" s="7"/>
      <c r="DK895" s="7"/>
      <c r="DL895" s="7"/>
      <c r="DM895" s="7"/>
      <c r="DN895" s="7"/>
      <c r="DO895" s="7"/>
      <c r="DP895" s="7"/>
      <c r="DQ895" s="7"/>
      <c r="DR895" s="7"/>
      <c r="DS895" s="7"/>
      <c r="DT895" s="7"/>
      <c r="DU895" s="7"/>
      <c r="DV895" s="7"/>
      <c r="DW895" s="7"/>
      <c r="DX895" s="7"/>
      <c r="DY895" s="7"/>
      <c r="DZ895" s="7"/>
      <c r="EA895" s="7"/>
      <c r="EB895" s="7"/>
      <c r="EC895" s="7"/>
      <c r="ED895" s="7"/>
      <c r="EE895" s="7"/>
      <c r="EF895" s="7"/>
      <c r="EG895" s="7"/>
      <c r="EH895" s="7"/>
      <c r="EI895" s="7"/>
      <c r="EJ895" s="7"/>
      <c r="EK895" s="7"/>
      <c r="EL895" s="7"/>
      <c r="EM895" s="7"/>
      <c r="EN895" s="7"/>
      <c r="EO895" s="7"/>
      <c r="EP895" s="7"/>
      <c r="EQ895" s="7"/>
      <c r="ER895" s="7"/>
      <c r="ES895" s="7"/>
      <c r="ET895" s="7"/>
      <c r="EU895" s="7"/>
      <c r="EV895" s="7"/>
      <c r="EW895" s="7"/>
      <c r="EX895" s="7"/>
      <c r="EY895" s="7"/>
      <c r="EZ895" s="7"/>
      <c r="FA895" s="7"/>
      <c r="FB895" s="7"/>
      <c r="FC895" s="7"/>
      <c r="FD895" s="7"/>
      <c r="FE895" s="7"/>
      <c r="FF895" s="7"/>
      <c r="FG895" s="7"/>
      <c r="FH895" s="7"/>
      <c r="FI895" s="7"/>
      <c r="FJ895" s="7"/>
      <c r="FK895" s="7"/>
      <c r="FL895" s="34"/>
      <c r="FM895" s="33"/>
      <c r="FN895" s="34"/>
      <c r="FO895" s="33"/>
      <c r="FP895" s="33"/>
      <c r="FQ895" s="33"/>
      <c r="FR895" s="33"/>
      <c r="FS895" s="33"/>
      <c r="FT895" s="33"/>
      <c r="FU895" s="33"/>
      <c r="FV895" s="33"/>
      <c r="FW895" s="33"/>
      <c r="FX895" s="33"/>
      <c r="FY895" s="33"/>
      <c r="FZ895" s="33"/>
      <c r="GA895" s="33"/>
      <c r="GB895" s="33"/>
      <c r="GC895" s="33"/>
      <c r="GD895" s="33"/>
      <c r="GE895" s="33"/>
      <c r="GF895" s="33"/>
      <c r="GG895" s="7"/>
      <c r="GH895" s="7"/>
      <c r="GI895" s="7"/>
      <c r="GJ895" s="7"/>
      <c r="GK895" s="7"/>
      <c r="GL895" s="7"/>
      <c r="GM895" s="7"/>
      <c r="GN895" s="7"/>
      <c r="GO895" s="7"/>
      <c r="GP895" s="7"/>
      <c r="GQ895" s="7"/>
      <c r="GR895" s="7"/>
      <c r="GS895" s="7"/>
      <c r="GT895" s="7"/>
      <c r="GU895" s="7"/>
      <c r="GV895" s="7"/>
      <c r="GW895" s="7"/>
      <c r="GX895" s="7"/>
      <c r="GY895" s="7"/>
    </row>
    <row r="896" spans="1:207" ht="13.8">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7"/>
      <c r="CW896" s="7"/>
      <c r="CX896" s="7"/>
      <c r="CY896" s="7"/>
      <c r="CZ896" s="7"/>
      <c r="DA896" s="7"/>
      <c r="DB896" s="7"/>
      <c r="DC896" s="7"/>
      <c r="DD896" s="7"/>
      <c r="DE896" s="7"/>
      <c r="DF896" s="7"/>
      <c r="DG896" s="7"/>
      <c r="DH896" s="7"/>
      <c r="DI896" s="7"/>
      <c r="DJ896" s="7"/>
      <c r="DK896" s="7"/>
      <c r="DL896" s="7"/>
      <c r="DM896" s="7"/>
      <c r="DN896" s="7"/>
      <c r="DO896" s="7"/>
      <c r="DP896" s="7"/>
      <c r="DQ896" s="7"/>
      <c r="DR896" s="7"/>
      <c r="DS896" s="7"/>
      <c r="DT896" s="7"/>
      <c r="DU896" s="7"/>
      <c r="DV896" s="7"/>
      <c r="DW896" s="7"/>
      <c r="DX896" s="7"/>
      <c r="DY896" s="7"/>
      <c r="DZ896" s="7"/>
      <c r="EA896" s="7"/>
      <c r="EB896" s="7"/>
      <c r="EC896" s="7"/>
      <c r="ED896" s="7"/>
      <c r="EE896" s="7"/>
      <c r="EF896" s="7"/>
      <c r="EG896" s="7"/>
      <c r="EH896" s="7"/>
      <c r="EI896" s="7"/>
      <c r="EJ896" s="7"/>
      <c r="EK896" s="7"/>
      <c r="EL896" s="7"/>
      <c r="EM896" s="7"/>
      <c r="EN896" s="7"/>
      <c r="EO896" s="7"/>
      <c r="EP896" s="7"/>
      <c r="EQ896" s="7"/>
      <c r="ER896" s="7"/>
      <c r="ES896" s="7"/>
      <c r="ET896" s="7"/>
      <c r="EU896" s="7"/>
      <c r="EV896" s="7"/>
      <c r="EW896" s="7"/>
      <c r="EX896" s="7"/>
      <c r="EY896" s="7"/>
      <c r="EZ896" s="7"/>
      <c r="FA896" s="7"/>
      <c r="FB896" s="7"/>
      <c r="FC896" s="7"/>
      <c r="FD896" s="7"/>
      <c r="FE896" s="7"/>
      <c r="FF896" s="7"/>
      <c r="FG896" s="7"/>
      <c r="FH896" s="7"/>
      <c r="FI896" s="7"/>
      <c r="FJ896" s="7"/>
      <c r="FK896" s="7"/>
      <c r="FL896" s="34"/>
      <c r="FM896" s="33"/>
      <c r="FN896" s="34"/>
      <c r="FO896" s="33"/>
      <c r="FP896" s="33"/>
      <c r="FQ896" s="33"/>
      <c r="FR896" s="33"/>
      <c r="FS896" s="33"/>
      <c r="FT896" s="33"/>
      <c r="FU896" s="33"/>
      <c r="FV896" s="33"/>
      <c r="FW896" s="33"/>
      <c r="FX896" s="33"/>
      <c r="FY896" s="33"/>
      <c r="FZ896" s="33"/>
      <c r="GA896" s="33"/>
      <c r="GB896" s="33"/>
      <c r="GC896" s="33"/>
      <c r="GD896" s="33"/>
      <c r="GE896" s="33"/>
      <c r="GF896" s="33"/>
      <c r="GG896" s="7"/>
      <c r="GH896" s="7"/>
      <c r="GI896" s="7"/>
      <c r="GJ896" s="7"/>
      <c r="GK896" s="7"/>
      <c r="GL896" s="7"/>
      <c r="GM896" s="7"/>
      <c r="GN896" s="7"/>
      <c r="GO896" s="7"/>
      <c r="GP896" s="7"/>
      <c r="GQ896" s="7"/>
      <c r="GR896" s="7"/>
      <c r="GS896" s="7"/>
      <c r="GT896" s="7"/>
      <c r="GU896" s="7"/>
      <c r="GV896" s="7"/>
      <c r="GW896" s="7"/>
      <c r="GX896" s="7"/>
      <c r="GY896" s="7"/>
    </row>
    <row r="897" spans="1:207" ht="13.8">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7"/>
      <c r="CW897" s="7"/>
      <c r="CX897" s="7"/>
      <c r="CY897" s="7"/>
      <c r="CZ897" s="7"/>
      <c r="DA897" s="7"/>
      <c r="DB897" s="7"/>
      <c r="DC897" s="7"/>
      <c r="DD897" s="7"/>
      <c r="DE897" s="7"/>
      <c r="DF897" s="7"/>
      <c r="DG897" s="7"/>
      <c r="DH897" s="7"/>
      <c r="DI897" s="7"/>
      <c r="DJ897" s="7"/>
      <c r="DK897" s="7"/>
      <c r="DL897" s="7"/>
      <c r="DM897" s="7"/>
      <c r="DN897" s="7"/>
      <c r="DO897" s="7"/>
      <c r="DP897" s="7"/>
      <c r="DQ897" s="7"/>
      <c r="DR897" s="7"/>
      <c r="DS897" s="7"/>
      <c r="DT897" s="7"/>
      <c r="DU897" s="7"/>
      <c r="DV897" s="7"/>
      <c r="DW897" s="7"/>
      <c r="DX897" s="7"/>
      <c r="DY897" s="7"/>
      <c r="DZ897" s="7"/>
      <c r="EA897" s="7"/>
      <c r="EB897" s="7"/>
      <c r="EC897" s="7"/>
      <c r="ED897" s="7"/>
      <c r="EE897" s="7"/>
      <c r="EF897" s="7"/>
      <c r="EG897" s="7"/>
      <c r="EH897" s="7"/>
      <c r="EI897" s="7"/>
      <c r="EJ897" s="7"/>
      <c r="EK897" s="7"/>
      <c r="EL897" s="7"/>
      <c r="EM897" s="7"/>
      <c r="EN897" s="7"/>
      <c r="EO897" s="7"/>
      <c r="EP897" s="7"/>
      <c r="EQ897" s="7"/>
      <c r="ER897" s="7"/>
      <c r="ES897" s="7"/>
      <c r="ET897" s="7"/>
      <c r="EU897" s="7"/>
      <c r="EV897" s="7"/>
      <c r="EW897" s="7"/>
      <c r="EX897" s="7"/>
      <c r="EY897" s="7"/>
      <c r="EZ897" s="7"/>
      <c r="FA897" s="7"/>
      <c r="FB897" s="7"/>
      <c r="FC897" s="7"/>
      <c r="FD897" s="7"/>
      <c r="FE897" s="7"/>
      <c r="FF897" s="7"/>
      <c r="FG897" s="7"/>
      <c r="FH897" s="7"/>
      <c r="FI897" s="7"/>
      <c r="FJ897" s="7"/>
      <c r="FK897" s="7"/>
      <c r="FL897" s="34"/>
      <c r="FM897" s="33"/>
      <c r="FN897" s="34"/>
      <c r="FO897" s="33"/>
      <c r="FP897" s="33"/>
      <c r="FQ897" s="33"/>
      <c r="FR897" s="33"/>
      <c r="FS897" s="33"/>
      <c r="FT897" s="33"/>
      <c r="FU897" s="33"/>
      <c r="FV897" s="33"/>
      <c r="FW897" s="33"/>
      <c r="FX897" s="33"/>
      <c r="FY897" s="33"/>
      <c r="FZ897" s="33"/>
      <c r="GA897" s="33"/>
      <c r="GB897" s="33"/>
      <c r="GC897" s="33"/>
      <c r="GD897" s="33"/>
      <c r="GE897" s="33"/>
      <c r="GF897" s="33"/>
      <c r="GG897" s="7"/>
      <c r="GH897" s="7"/>
      <c r="GI897" s="7"/>
      <c r="GJ897" s="7"/>
      <c r="GK897" s="7"/>
      <c r="GL897" s="7"/>
      <c r="GM897" s="7"/>
      <c r="GN897" s="7"/>
      <c r="GO897" s="7"/>
      <c r="GP897" s="7"/>
      <c r="GQ897" s="7"/>
      <c r="GR897" s="7"/>
      <c r="GS897" s="7"/>
      <c r="GT897" s="7"/>
      <c r="GU897" s="7"/>
      <c r="GV897" s="7"/>
      <c r="GW897" s="7"/>
      <c r="GX897" s="7"/>
      <c r="GY897" s="7"/>
    </row>
    <row r="898" spans="1:207" ht="13.8">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7"/>
      <c r="CW898" s="7"/>
      <c r="CX898" s="7"/>
      <c r="CY898" s="7"/>
      <c r="CZ898" s="7"/>
      <c r="DA898" s="7"/>
      <c r="DB898" s="7"/>
      <c r="DC898" s="7"/>
      <c r="DD898" s="7"/>
      <c r="DE898" s="7"/>
      <c r="DF898" s="7"/>
      <c r="DG898" s="7"/>
      <c r="DH898" s="7"/>
      <c r="DI898" s="7"/>
      <c r="DJ898" s="7"/>
      <c r="DK898" s="7"/>
      <c r="DL898" s="7"/>
      <c r="DM898" s="7"/>
      <c r="DN898" s="7"/>
      <c r="DO898" s="7"/>
      <c r="DP898" s="7"/>
      <c r="DQ898" s="7"/>
      <c r="DR898" s="7"/>
      <c r="DS898" s="7"/>
      <c r="DT898" s="7"/>
      <c r="DU898" s="7"/>
      <c r="DV898" s="7"/>
      <c r="DW898" s="7"/>
      <c r="DX898" s="7"/>
      <c r="DY898" s="7"/>
      <c r="DZ898" s="7"/>
      <c r="EA898" s="7"/>
      <c r="EB898" s="7"/>
      <c r="EC898" s="7"/>
      <c r="ED898" s="7"/>
      <c r="EE898" s="7"/>
      <c r="EF898" s="7"/>
      <c r="EG898" s="7"/>
      <c r="EH898" s="7"/>
      <c r="EI898" s="7"/>
      <c r="EJ898" s="7"/>
      <c r="EK898" s="7"/>
      <c r="EL898" s="7"/>
      <c r="EM898" s="7"/>
      <c r="EN898" s="7"/>
      <c r="EO898" s="7"/>
      <c r="EP898" s="7"/>
      <c r="EQ898" s="7"/>
      <c r="ER898" s="7"/>
      <c r="ES898" s="7"/>
      <c r="ET898" s="7"/>
      <c r="EU898" s="7"/>
      <c r="EV898" s="7"/>
      <c r="EW898" s="7"/>
      <c r="EX898" s="7"/>
      <c r="EY898" s="7"/>
      <c r="EZ898" s="7"/>
      <c r="FA898" s="7"/>
      <c r="FB898" s="7"/>
      <c r="FC898" s="7"/>
      <c r="FD898" s="7"/>
      <c r="FE898" s="7"/>
      <c r="FF898" s="7"/>
      <c r="FG898" s="7"/>
      <c r="FH898" s="7"/>
      <c r="FI898" s="7"/>
      <c r="FJ898" s="7"/>
      <c r="FK898" s="7"/>
      <c r="FL898" s="34"/>
      <c r="FM898" s="33"/>
      <c r="FN898" s="34"/>
      <c r="FO898" s="33"/>
      <c r="FP898" s="33"/>
      <c r="FQ898" s="33"/>
      <c r="FR898" s="33"/>
      <c r="FS898" s="33"/>
      <c r="FT898" s="33"/>
      <c r="FU898" s="33"/>
      <c r="FV898" s="33"/>
      <c r="FW898" s="33"/>
      <c r="FX898" s="33"/>
      <c r="FY898" s="33"/>
      <c r="FZ898" s="33"/>
      <c r="GA898" s="33"/>
      <c r="GB898" s="33"/>
      <c r="GC898" s="33"/>
      <c r="GD898" s="33"/>
      <c r="GE898" s="33"/>
      <c r="GF898" s="33"/>
      <c r="GG898" s="7"/>
      <c r="GH898" s="7"/>
      <c r="GI898" s="7"/>
      <c r="GJ898" s="7"/>
      <c r="GK898" s="7"/>
      <c r="GL898" s="7"/>
      <c r="GM898" s="7"/>
      <c r="GN898" s="7"/>
      <c r="GO898" s="7"/>
      <c r="GP898" s="7"/>
      <c r="GQ898" s="7"/>
      <c r="GR898" s="7"/>
      <c r="GS898" s="7"/>
      <c r="GT898" s="7"/>
      <c r="GU898" s="7"/>
      <c r="GV898" s="7"/>
      <c r="GW898" s="7"/>
      <c r="GX898" s="7"/>
      <c r="GY898" s="7"/>
    </row>
    <row r="899" spans="1:207" ht="13.8">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7"/>
      <c r="CW899" s="7"/>
      <c r="CX899" s="7"/>
      <c r="CY899" s="7"/>
      <c r="CZ899" s="7"/>
      <c r="DA899" s="7"/>
      <c r="DB899" s="7"/>
      <c r="DC899" s="7"/>
      <c r="DD899" s="7"/>
      <c r="DE899" s="7"/>
      <c r="DF899" s="7"/>
      <c r="DG899" s="7"/>
      <c r="DH899" s="7"/>
      <c r="DI899" s="7"/>
      <c r="DJ899" s="7"/>
      <c r="DK899" s="7"/>
      <c r="DL899" s="7"/>
      <c r="DM899" s="7"/>
      <c r="DN899" s="7"/>
      <c r="DO899" s="7"/>
      <c r="DP899" s="7"/>
      <c r="DQ899" s="7"/>
      <c r="DR899" s="7"/>
      <c r="DS899" s="7"/>
      <c r="DT899" s="7"/>
      <c r="DU899" s="7"/>
      <c r="DV899" s="7"/>
      <c r="DW899" s="7"/>
      <c r="DX899" s="7"/>
      <c r="DY899" s="7"/>
      <c r="DZ899" s="7"/>
      <c r="EA899" s="7"/>
      <c r="EB899" s="7"/>
      <c r="EC899" s="7"/>
      <c r="ED899" s="7"/>
      <c r="EE899" s="7"/>
      <c r="EF899" s="7"/>
      <c r="EG899" s="7"/>
      <c r="EH899" s="7"/>
      <c r="EI899" s="7"/>
      <c r="EJ899" s="7"/>
      <c r="EK899" s="7"/>
      <c r="EL899" s="7"/>
      <c r="EM899" s="7"/>
      <c r="EN899" s="7"/>
      <c r="EO899" s="7"/>
      <c r="EP899" s="7"/>
      <c r="EQ899" s="7"/>
      <c r="ER899" s="7"/>
      <c r="ES899" s="7"/>
      <c r="ET899" s="7"/>
      <c r="EU899" s="7"/>
      <c r="EV899" s="7"/>
      <c r="EW899" s="7"/>
      <c r="EX899" s="7"/>
      <c r="EY899" s="7"/>
      <c r="EZ899" s="7"/>
      <c r="FA899" s="7"/>
      <c r="FB899" s="7"/>
      <c r="FC899" s="7"/>
      <c r="FD899" s="7"/>
      <c r="FE899" s="7"/>
      <c r="FF899" s="7"/>
      <c r="FG899" s="7"/>
      <c r="FH899" s="7"/>
      <c r="FI899" s="7"/>
      <c r="FJ899" s="7"/>
      <c r="FK899" s="7"/>
      <c r="FL899" s="34"/>
      <c r="FM899" s="33"/>
      <c r="FN899" s="34"/>
      <c r="FO899" s="33"/>
      <c r="FP899" s="33"/>
      <c r="FQ899" s="33"/>
      <c r="FR899" s="33"/>
      <c r="FS899" s="33"/>
      <c r="FT899" s="33"/>
      <c r="FU899" s="33"/>
      <c r="FV899" s="33"/>
      <c r="FW899" s="33"/>
      <c r="FX899" s="33"/>
      <c r="FY899" s="33"/>
      <c r="FZ899" s="33"/>
      <c r="GA899" s="33"/>
      <c r="GB899" s="33"/>
      <c r="GC899" s="33"/>
      <c r="GD899" s="33"/>
      <c r="GE899" s="33"/>
      <c r="GF899" s="33"/>
      <c r="GG899" s="7"/>
      <c r="GH899" s="7"/>
      <c r="GI899" s="7"/>
      <c r="GJ899" s="7"/>
      <c r="GK899" s="7"/>
      <c r="GL899" s="7"/>
      <c r="GM899" s="7"/>
      <c r="GN899" s="7"/>
      <c r="GO899" s="7"/>
      <c r="GP899" s="7"/>
      <c r="GQ899" s="7"/>
      <c r="GR899" s="7"/>
      <c r="GS899" s="7"/>
      <c r="GT899" s="7"/>
      <c r="GU899" s="7"/>
      <c r="GV899" s="7"/>
      <c r="GW899" s="7"/>
      <c r="GX899" s="7"/>
      <c r="GY899" s="7"/>
    </row>
    <row r="900" spans="1:207" ht="13.8">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7"/>
      <c r="CW900" s="7"/>
      <c r="CX900" s="7"/>
      <c r="CY900" s="7"/>
      <c r="CZ900" s="7"/>
      <c r="DA900" s="7"/>
      <c r="DB900" s="7"/>
      <c r="DC900" s="7"/>
      <c r="DD900" s="7"/>
      <c r="DE900" s="7"/>
      <c r="DF900" s="7"/>
      <c r="DG900" s="7"/>
      <c r="DH900" s="7"/>
      <c r="DI900" s="7"/>
      <c r="DJ900" s="7"/>
      <c r="DK900" s="7"/>
      <c r="DL900" s="7"/>
      <c r="DM900" s="7"/>
      <c r="DN900" s="7"/>
      <c r="DO900" s="7"/>
      <c r="DP900" s="7"/>
      <c r="DQ900" s="7"/>
      <c r="DR900" s="7"/>
      <c r="DS900" s="7"/>
      <c r="DT900" s="7"/>
      <c r="DU900" s="7"/>
      <c r="DV900" s="7"/>
      <c r="DW900" s="7"/>
      <c r="DX900" s="7"/>
      <c r="DY900" s="7"/>
      <c r="DZ900" s="7"/>
      <c r="EA900" s="7"/>
      <c r="EB900" s="7"/>
      <c r="EC900" s="7"/>
      <c r="ED900" s="7"/>
      <c r="EE900" s="7"/>
      <c r="EF900" s="7"/>
      <c r="EG900" s="7"/>
      <c r="EH900" s="7"/>
      <c r="EI900" s="7"/>
      <c r="EJ900" s="7"/>
      <c r="EK900" s="7"/>
      <c r="EL900" s="7"/>
      <c r="EM900" s="7"/>
      <c r="EN900" s="7"/>
      <c r="EO900" s="7"/>
      <c r="EP900" s="7"/>
      <c r="EQ900" s="7"/>
      <c r="ER900" s="7"/>
      <c r="ES900" s="7"/>
      <c r="ET900" s="7"/>
      <c r="EU900" s="7"/>
      <c r="EV900" s="7"/>
      <c r="EW900" s="7"/>
      <c r="EX900" s="7"/>
      <c r="EY900" s="7"/>
      <c r="EZ900" s="7"/>
      <c r="FA900" s="7"/>
      <c r="FB900" s="7"/>
      <c r="FC900" s="7"/>
      <c r="FD900" s="7"/>
      <c r="FE900" s="7"/>
      <c r="FF900" s="7"/>
      <c r="FG900" s="7"/>
      <c r="FH900" s="7"/>
      <c r="FI900" s="7"/>
      <c r="FJ900" s="7"/>
      <c r="FK900" s="7"/>
      <c r="FL900" s="34"/>
      <c r="FM900" s="33"/>
      <c r="FN900" s="34"/>
      <c r="FO900" s="33"/>
      <c r="FP900" s="33"/>
      <c r="FQ900" s="33"/>
      <c r="FR900" s="33"/>
      <c r="FS900" s="33"/>
      <c r="FT900" s="33"/>
      <c r="FU900" s="33"/>
      <c r="FV900" s="33"/>
      <c r="FW900" s="33"/>
      <c r="FX900" s="33"/>
      <c r="FY900" s="33"/>
      <c r="FZ900" s="33"/>
      <c r="GA900" s="33"/>
      <c r="GB900" s="33"/>
      <c r="GC900" s="33"/>
      <c r="GD900" s="33"/>
      <c r="GE900" s="33"/>
      <c r="GF900" s="33"/>
      <c r="GG900" s="7"/>
      <c r="GH900" s="7"/>
      <c r="GI900" s="7"/>
      <c r="GJ900" s="7"/>
      <c r="GK900" s="7"/>
      <c r="GL900" s="7"/>
      <c r="GM900" s="7"/>
      <c r="GN900" s="7"/>
      <c r="GO900" s="7"/>
      <c r="GP900" s="7"/>
      <c r="GQ900" s="7"/>
      <c r="GR900" s="7"/>
      <c r="GS900" s="7"/>
      <c r="GT900" s="7"/>
      <c r="GU900" s="7"/>
      <c r="GV900" s="7"/>
      <c r="GW900" s="7"/>
      <c r="GX900" s="7"/>
      <c r="GY900" s="7"/>
    </row>
    <row r="901" spans="1:207" ht="13.8">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7"/>
      <c r="CW901" s="7"/>
      <c r="CX901" s="7"/>
      <c r="CY901" s="7"/>
      <c r="CZ901" s="7"/>
      <c r="DA901" s="7"/>
      <c r="DB901" s="7"/>
      <c r="DC901" s="7"/>
      <c r="DD901" s="7"/>
      <c r="DE901" s="7"/>
      <c r="DF901" s="7"/>
      <c r="DG901" s="7"/>
      <c r="DH901" s="7"/>
      <c r="DI901" s="7"/>
      <c r="DJ901" s="7"/>
      <c r="DK901" s="7"/>
      <c r="DL901" s="7"/>
      <c r="DM901" s="7"/>
      <c r="DN901" s="7"/>
      <c r="DO901" s="7"/>
      <c r="DP901" s="7"/>
      <c r="DQ901" s="7"/>
      <c r="DR901" s="7"/>
      <c r="DS901" s="7"/>
      <c r="DT901" s="7"/>
      <c r="DU901" s="7"/>
      <c r="DV901" s="7"/>
      <c r="DW901" s="7"/>
      <c r="DX901" s="7"/>
      <c r="DY901" s="7"/>
      <c r="DZ901" s="7"/>
      <c r="EA901" s="7"/>
      <c r="EB901" s="7"/>
      <c r="EC901" s="7"/>
      <c r="ED901" s="7"/>
      <c r="EE901" s="7"/>
      <c r="EF901" s="7"/>
      <c r="EG901" s="7"/>
      <c r="EH901" s="7"/>
      <c r="EI901" s="7"/>
      <c r="EJ901" s="7"/>
      <c r="EK901" s="7"/>
      <c r="EL901" s="7"/>
      <c r="EM901" s="7"/>
      <c r="EN901" s="7"/>
      <c r="EO901" s="7"/>
      <c r="EP901" s="7"/>
      <c r="EQ901" s="7"/>
      <c r="ER901" s="7"/>
      <c r="ES901" s="7"/>
      <c r="ET901" s="7"/>
      <c r="EU901" s="7"/>
      <c r="EV901" s="7"/>
      <c r="EW901" s="7"/>
      <c r="EX901" s="7"/>
      <c r="EY901" s="7"/>
      <c r="EZ901" s="7"/>
      <c r="FA901" s="7"/>
      <c r="FB901" s="7"/>
      <c r="FC901" s="7"/>
      <c r="FD901" s="7"/>
      <c r="FE901" s="7"/>
      <c r="FF901" s="7"/>
      <c r="FG901" s="7"/>
      <c r="FH901" s="7"/>
      <c r="FI901" s="7"/>
      <c r="FJ901" s="7"/>
      <c r="FK901" s="7"/>
      <c r="FL901" s="34"/>
      <c r="FM901" s="33"/>
      <c r="FN901" s="34"/>
      <c r="FO901" s="33"/>
      <c r="FP901" s="33"/>
      <c r="FQ901" s="33"/>
      <c r="FR901" s="33"/>
      <c r="FS901" s="33"/>
      <c r="FT901" s="33"/>
      <c r="FU901" s="33"/>
      <c r="FV901" s="33"/>
      <c r="FW901" s="33"/>
      <c r="FX901" s="33"/>
      <c r="FY901" s="33"/>
      <c r="FZ901" s="33"/>
      <c r="GA901" s="33"/>
      <c r="GB901" s="33"/>
      <c r="GC901" s="33"/>
      <c r="GD901" s="33"/>
      <c r="GE901" s="33"/>
      <c r="GF901" s="33"/>
      <c r="GG901" s="7"/>
      <c r="GH901" s="7"/>
      <c r="GI901" s="7"/>
      <c r="GJ901" s="7"/>
      <c r="GK901" s="7"/>
      <c r="GL901" s="7"/>
      <c r="GM901" s="7"/>
      <c r="GN901" s="7"/>
      <c r="GO901" s="7"/>
      <c r="GP901" s="7"/>
      <c r="GQ901" s="7"/>
      <c r="GR901" s="7"/>
      <c r="GS901" s="7"/>
      <c r="GT901" s="7"/>
      <c r="GU901" s="7"/>
      <c r="GV901" s="7"/>
      <c r="GW901" s="7"/>
      <c r="GX901" s="7"/>
      <c r="GY901" s="7"/>
    </row>
    <row r="902" spans="1:207" ht="13.8">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7"/>
      <c r="CW902" s="7"/>
      <c r="CX902" s="7"/>
      <c r="CY902" s="7"/>
      <c r="CZ902" s="7"/>
      <c r="DA902" s="7"/>
      <c r="DB902" s="7"/>
      <c r="DC902" s="7"/>
      <c r="DD902" s="7"/>
      <c r="DE902" s="7"/>
      <c r="DF902" s="7"/>
      <c r="DG902" s="7"/>
      <c r="DH902" s="7"/>
      <c r="DI902" s="7"/>
      <c r="DJ902" s="7"/>
      <c r="DK902" s="7"/>
      <c r="DL902" s="7"/>
      <c r="DM902" s="7"/>
      <c r="DN902" s="7"/>
      <c r="DO902" s="7"/>
      <c r="DP902" s="7"/>
      <c r="DQ902" s="7"/>
      <c r="DR902" s="7"/>
      <c r="DS902" s="7"/>
      <c r="DT902" s="7"/>
      <c r="DU902" s="7"/>
      <c r="DV902" s="7"/>
      <c r="DW902" s="7"/>
      <c r="DX902" s="7"/>
      <c r="DY902" s="7"/>
      <c r="DZ902" s="7"/>
      <c r="EA902" s="7"/>
      <c r="EB902" s="7"/>
      <c r="EC902" s="7"/>
      <c r="ED902" s="7"/>
      <c r="EE902" s="7"/>
      <c r="EF902" s="7"/>
      <c r="EG902" s="7"/>
      <c r="EH902" s="7"/>
      <c r="EI902" s="7"/>
      <c r="EJ902" s="7"/>
      <c r="EK902" s="7"/>
      <c r="EL902" s="7"/>
      <c r="EM902" s="7"/>
      <c r="EN902" s="7"/>
      <c r="EO902" s="7"/>
      <c r="EP902" s="7"/>
      <c r="EQ902" s="7"/>
      <c r="ER902" s="7"/>
      <c r="ES902" s="7"/>
      <c r="ET902" s="7"/>
      <c r="EU902" s="7"/>
      <c r="EV902" s="7"/>
      <c r="EW902" s="7"/>
      <c r="EX902" s="7"/>
      <c r="EY902" s="7"/>
      <c r="EZ902" s="7"/>
      <c r="FA902" s="7"/>
      <c r="FB902" s="7"/>
      <c r="FC902" s="7"/>
      <c r="FD902" s="7"/>
      <c r="FE902" s="7"/>
      <c r="FF902" s="7"/>
      <c r="FG902" s="7"/>
      <c r="FH902" s="7"/>
      <c r="FI902" s="7"/>
      <c r="FJ902" s="7"/>
      <c r="FK902" s="7"/>
      <c r="FL902" s="34"/>
      <c r="FM902" s="33"/>
      <c r="FN902" s="34"/>
      <c r="FO902" s="33"/>
      <c r="FP902" s="33"/>
      <c r="FQ902" s="33"/>
      <c r="FR902" s="33"/>
      <c r="FS902" s="33"/>
      <c r="FT902" s="33"/>
      <c r="FU902" s="33"/>
      <c r="FV902" s="33"/>
      <c r="FW902" s="33"/>
      <c r="FX902" s="33"/>
      <c r="FY902" s="33"/>
      <c r="FZ902" s="33"/>
      <c r="GA902" s="33"/>
      <c r="GB902" s="33"/>
      <c r="GC902" s="33"/>
      <c r="GD902" s="33"/>
      <c r="GE902" s="33"/>
      <c r="GF902" s="33"/>
      <c r="GG902" s="7"/>
      <c r="GH902" s="7"/>
      <c r="GI902" s="7"/>
      <c r="GJ902" s="7"/>
      <c r="GK902" s="7"/>
      <c r="GL902" s="7"/>
      <c r="GM902" s="7"/>
      <c r="GN902" s="7"/>
      <c r="GO902" s="7"/>
      <c r="GP902" s="7"/>
      <c r="GQ902" s="7"/>
      <c r="GR902" s="7"/>
      <c r="GS902" s="7"/>
      <c r="GT902" s="7"/>
      <c r="GU902" s="7"/>
      <c r="GV902" s="7"/>
      <c r="GW902" s="7"/>
      <c r="GX902" s="7"/>
      <c r="GY902" s="7"/>
    </row>
    <row r="903" spans="1:207" ht="13.8">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7"/>
      <c r="CW903" s="7"/>
      <c r="CX903" s="7"/>
      <c r="CY903" s="7"/>
      <c r="CZ903" s="7"/>
      <c r="DA903" s="7"/>
      <c r="DB903" s="7"/>
      <c r="DC903" s="7"/>
      <c r="DD903" s="7"/>
      <c r="DE903" s="7"/>
      <c r="DF903" s="7"/>
      <c r="DG903" s="7"/>
      <c r="DH903" s="7"/>
      <c r="DI903" s="7"/>
      <c r="DJ903" s="7"/>
      <c r="DK903" s="7"/>
      <c r="DL903" s="7"/>
      <c r="DM903" s="7"/>
      <c r="DN903" s="7"/>
      <c r="DO903" s="7"/>
      <c r="DP903" s="7"/>
      <c r="DQ903" s="7"/>
      <c r="DR903" s="7"/>
      <c r="DS903" s="7"/>
      <c r="DT903" s="7"/>
      <c r="DU903" s="7"/>
      <c r="DV903" s="7"/>
      <c r="DW903" s="7"/>
      <c r="DX903" s="7"/>
      <c r="DY903" s="7"/>
      <c r="DZ903" s="7"/>
      <c r="EA903" s="7"/>
      <c r="EB903" s="7"/>
      <c r="EC903" s="7"/>
      <c r="ED903" s="7"/>
      <c r="EE903" s="7"/>
      <c r="EF903" s="7"/>
      <c r="EG903" s="7"/>
      <c r="EH903" s="7"/>
      <c r="EI903" s="7"/>
      <c r="EJ903" s="7"/>
      <c r="EK903" s="7"/>
      <c r="EL903" s="7"/>
      <c r="EM903" s="7"/>
      <c r="EN903" s="7"/>
      <c r="EO903" s="7"/>
      <c r="EP903" s="7"/>
      <c r="EQ903" s="7"/>
      <c r="ER903" s="7"/>
      <c r="ES903" s="7"/>
      <c r="ET903" s="7"/>
      <c r="EU903" s="7"/>
      <c r="EV903" s="7"/>
      <c r="EW903" s="7"/>
      <c r="EX903" s="7"/>
      <c r="EY903" s="7"/>
      <c r="EZ903" s="7"/>
      <c r="FA903" s="7"/>
      <c r="FB903" s="7"/>
      <c r="FC903" s="7"/>
      <c r="FD903" s="7"/>
      <c r="FE903" s="7"/>
      <c r="FF903" s="7"/>
      <c r="FG903" s="7"/>
      <c r="FH903" s="7"/>
      <c r="FI903" s="7"/>
      <c r="FJ903" s="7"/>
      <c r="FK903" s="7"/>
      <c r="FL903" s="34"/>
      <c r="FM903" s="33"/>
      <c r="FN903" s="34"/>
      <c r="FO903" s="33"/>
      <c r="FP903" s="33"/>
      <c r="FQ903" s="33"/>
      <c r="FR903" s="33"/>
      <c r="FS903" s="33"/>
      <c r="FT903" s="33"/>
      <c r="FU903" s="33"/>
      <c r="FV903" s="33"/>
      <c r="FW903" s="33"/>
      <c r="FX903" s="33"/>
      <c r="FY903" s="33"/>
      <c r="FZ903" s="33"/>
      <c r="GA903" s="33"/>
      <c r="GB903" s="33"/>
      <c r="GC903" s="33"/>
      <c r="GD903" s="33"/>
      <c r="GE903" s="33"/>
      <c r="GF903" s="33"/>
      <c r="GG903" s="7"/>
      <c r="GH903" s="7"/>
      <c r="GI903" s="7"/>
      <c r="GJ903" s="7"/>
      <c r="GK903" s="7"/>
      <c r="GL903" s="7"/>
      <c r="GM903" s="7"/>
      <c r="GN903" s="7"/>
      <c r="GO903" s="7"/>
      <c r="GP903" s="7"/>
      <c r="GQ903" s="7"/>
      <c r="GR903" s="7"/>
      <c r="GS903" s="7"/>
      <c r="GT903" s="7"/>
      <c r="GU903" s="7"/>
      <c r="GV903" s="7"/>
      <c r="GW903" s="7"/>
      <c r="GX903" s="7"/>
      <c r="GY903" s="7"/>
    </row>
    <row r="904" spans="1:207" ht="13.8">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7"/>
      <c r="CW904" s="7"/>
      <c r="CX904" s="7"/>
      <c r="CY904" s="7"/>
      <c r="CZ904" s="7"/>
      <c r="DA904" s="7"/>
      <c r="DB904" s="7"/>
      <c r="DC904" s="7"/>
      <c r="DD904" s="7"/>
      <c r="DE904" s="7"/>
      <c r="DF904" s="7"/>
      <c r="DG904" s="7"/>
      <c r="DH904" s="7"/>
      <c r="DI904" s="7"/>
      <c r="DJ904" s="7"/>
      <c r="DK904" s="7"/>
      <c r="DL904" s="7"/>
      <c r="DM904" s="7"/>
      <c r="DN904" s="7"/>
      <c r="DO904" s="7"/>
      <c r="DP904" s="7"/>
      <c r="DQ904" s="7"/>
      <c r="DR904" s="7"/>
      <c r="DS904" s="7"/>
      <c r="DT904" s="7"/>
      <c r="DU904" s="7"/>
      <c r="DV904" s="7"/>
      <c r="DW904" s="7"/>
      <c r="DX904" s="7"/>
      <c r="DY904" s="7"/>
      <c r="DZ904" s="7"/>
      <c r="EA904" s="7"/>
      <c r="EB904" s="7"/>
      <c r="EC904" s="7"/>
      <c r="ED904" s="7"/>
      <c r="EE904" s="7"/>
      <c r="EF904" s="7"/>
      <c r="EG904" s="7"/>
      <c r="EH904" s="7"/>
      <c r="EI904" s="7"/>
      <c r="EJ904" s="7"/>
      <c r="EK904" s="7"/>
      <c r="EL904" s="7"/>
      <c r="EM904" s="7"/>
      <c r="EN904" s="7"/>
      <c r="EO904" s="7"/>
      <c r="EP904" s="7"/>
      <c r="EQ904" s="7"/>
      <c r="ER904" s="7"/>
      <c r="ES904" s="7"/>
      <c r="ET904" s="7"/>
      <c r="EU904" s="7"/>
      <c r="EV904" s="7"/>
      <c r="EW904" s="7"/>
      <c r="EX904" s="7"/>
      <c r="EY904" s="7"/>
      <c r="EZ904" s="7"/>
      <c r="FA904" s="7"/>
      <c r="FB904" s="7"/>
      <c r="FC904" s="7"/>
      <c r="FD904" s="7"/>
      <c r="FE904" s="7"/>
      <c r="FF904" s="7"/>
      <c r="FG904" s="7"/>
      <c r="FH904" s="7"/>
      <c r="FI904" s="7"/>
      <c r="FJ904" s="7"/>
      <c r="FK904" s="7"/>
      <c r="FL904" s="34"/>
      <c r="FM904" s="33"/>
      <c r="FN904" s="34"/>
      <c r="FO904" s="33"/>
      <c r="FP904" s="33"/>
      <c r="FQ904" s="33"/>
      <c r="FR904" s="33"/>
      <c r="FS904" s="33"/>
      <c r="FT904" s="33"/>
      <c r="FU904" s="33"/>
      <c r="FV904" s="33"/>
      <c r="FW904" s="33"/>
      <c r="FX904" s="33"/>
      <c r="FY904" s="33"/>
      <c r="FZ904" s="33"/>
      <c r="GA904" s="33"/>
      <c r="GB904" s="33"/>
      <c r="GC904" s="33"/>
      <c r="GD904" s="33"/>
      <c r="GE904" s="33"/>
      <c r="GF904" s="33"/>
      <c r="GG904" s="7"/>
      <c r="GH904" s="7"/>
      <c r="GI904" s="7"/>
      <c r="GJ904" s="7"/>
      <c r="GK904" s="7"/>
      <c r="GL904" s="7"/>
      <c r="GM904" s="7"/>
      <c r="GN904" s="7"/>
      <c r="GO904" s="7"/>
      <c r="GP904" s="7"/>
      <c r="GQ904" s="7"/>
      <c r="GR904" s="7"/>
      <c r="GS904" s="7"/>
      <c r="GT904" s="7"/>
      <c r="GU904" s="7"/>
      <c r="GV904" s="7"/>
      <c r="GW904" s="7"/>
      <c r="GX904" s="7"/>
      <c r="GY904" s="7"/>
    </row>
    <row r="905" spans="1:207" ht="13.8">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7"/>
      <c r="CW905" s="7"/>
      <c r="CX905" s="7"/>
      <c r="CY905" s="7"/>
      <c r="CZ905" s="7"/>
      <c r="DA905" s="7"/>
      <c r="DB905" s="7"/>
      <c r="DC905" s="7"/>
      <c r="DD905" s="7"/>
      <c r="DE905" s="7"/>
      <c r="DF905" s="7"/>
      <c r="DG905" s="7"/>
      <c r="DH905" s="7"/>
      <c r="DI905" s="7"/>
      <c r="DJ905" s="7"/>
      <c r="DK905" s="7"/>
      <c r="DL905" s="7"/>
      <c r="DM905" s="7"/>
      <c r="DN905" s="7"/>
      <c r="DO905" s="7"/>
      <c r="DP905" s="7"/>
      <c r="DQ905" s="7"/>
      <c r="DR905" s="7"/>
      <c r="DS905" s="7"/>
      <c r="DT905" s="7"/>
      <c r="DU905" s="7"/>
      <c r="DV905" s="7"/>
      <c r="DW905" s="7"/>
      <c r="DX905" s="7"/>
      <c r="DY905" s="7"/>
      <c r="DZ905" s="7"/>
      <c r="EA905" s="7"/>
      <c r="EB905" s="7"/>
      <c r="EC905" s="7"/>
      <c r="ED905" s="7"/>
      <c r="EE905" s="7"/>
      <c r="EF905" s="7"/>
      <c r="EG905" s="7"/>
      <c r="EH905" s="7"/>
      <c r="EI905" s="7"/>
      <c r="EJ905" s="7"/>
      <c r="EK905" s="7"/>
      <c r="EL905" s="7"/>
      <c r="EM905" s="7"/>
      <c r="EN905" s="7"/>
      <c r="EO905" s="7"/>
      <c r="EP905" s="7"/>
      <c r="EQ905" s="7"/>
      <c r="ER905" s="7"/>
      <c r="ES905" s="7"/>
      <c r="ET905" s="7"/>
      <c r="EU905" s="7"/>
      <c r="EV905" s="7"/>
      <c r="EW905" s="7"/>
      <c r="EX905" s="7"/>
      <c r="EY905" s="7"/>
      <c r="EZ905" s="7"/>
      <c r="FA905" s="7"/>
      <c r="FB905" s="7"/>
      <c r="FC905" s="7"/>
      <c r="FD905" s="7"/>
      <c r="FE905" s="7"/>
      <c r="FF905" s="7"/>
      <c r="FG905" s="7"/>
      <c r="FH905" s="7"/>
      <c r="FI905" s="7"/>
      <c r="FJ905" s="7"/>
      <c r="FK905" s="7"/>
      <c r="FL905" s="34"/>
      <c r="FM905" s="33"/>
      <c r="FN905" s="34"/>
      <c r="FO905" s="33"/>
      <c r="FP905" s="33"/>
      <c r="FQ905" s="33"/>
      <c r="FR905" s="33"/>
      <c r="FS905" s="33"/>
      <c r="FT905" s="33"/>
      <c r="FU905" s="33"/>
      <c r="FV905" s="33"/>
      <c r="FW905" s="33"/>
      <c r="FX905" s="33"/>
      <c r="FY905" s="33"/>
      <c r="FZ905" s="33"/>
      <c r="GA905" s="33"/>
      <c r="GB905" s="33"/>
      <c r="GC905" s="33"/>
      <c r="GD905" s="33"/>
      <c r="GE905" s="33"/>
      <c r="GF905" s="33"/>
      <c r="GG905" s="7"/>
      <c r="GH905" s="7"/>
      <c r="GI905" s="7"/>
      <c r="GJ905" s="7"/>
      <c r="GK905" s="7"/>
      <c r="GL905" s="7"/>
      <c r="GM905" s="7"/>
      <c r="GN905" s="7"/>
      <c r="GO905" s="7"/>
      <c r="GP905" s="7"/>
      <c r="GQ905" s="7"/>
      <c r="GR905" s="7"/>
      <c r="GS905" s="7"/>
      <c r="GT905" s="7"/>
      <c r="GU905" s="7"/>
      <c r="GV905" s="7"/>
      <c r="GW905" s="7"/>
      <c r="GX905" s="7"/>
      <c r="GY905" s="7"/>
    </row>
    <row r="906" spans="1:207" ht="13.8">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7"/>
      <c r="CW906" s="7"/>
      <c r="CX906" s="7"/>
      <c r="CY906" s="7"/>
      <c r="CZ906" s="7"/>
      <c r="DA906" s="7"/>
      <c r="DB906" s="7"/>
      <c r="DC906" s="7"/>
      <c r="DD906" s="7"/>
      <c r="DE906" s="7"/>
      <c r="DF906" s="7"/>
      <c r="DG906" s="7"/>
      <c r="DH906" s="7"/>
      <c r="DI906" s="7"/>
      <c r="DJ906" s="7"/>
      <c r="DK906" s="7"/>
      <c r="DL906" s="7"/>
      <c r="DM906" s="7"/>
      <c r="DN906" s="7"/>
      <c r="DO906" s="7"/>
      <c r="DP906" s="7"/>
      <c r="DQ906" s="7"/>
      <c r="DR906" s="7"/>
      <c r="DS906" s="7"/>
      <c r="DT906" s="7"/>
      <c r="DU906" s="7"/>
      <c r="DV906" s="7"/>
      <c r="DW906" s="7"/>
      <c r="DX906" s="7"/>
      <c r="DY906" s="7"/>
      <c r="DZ906" s="7"/>
      <c r="EA906" s="7"/>
      <c r="EB906" s="7"/>
      <c r="EC906" s="7"/>
      <c r="ED906" s="7"/>
      <c r="EE906" s="7"/>
      <c r="EF906" s="7"/>
      <c r="EG906" s="7"/>
      <c r="EH906" s="7"/>
      <c r="EI906" s="7"/>
      <c r="EJ906" s="7"/>
      <c r="EK906" s="7"/>
      <c r="EL906" s="7"/>
      <c r="EM906" s="7"/>
      <c r="EN906" s="7"/>
      <c r="EO906" s="7"/>
      <c r="EP906" s="7"/>
      <c r="EQ906" s="7"/>
      <c r="ER906" s="7"/>
      <c r="ES906" s="7"/>
      <c r="ET906" s="7"/>
      <c r="EU906" s="7"/>
      <c r="EV906" s="7"/>
      <c r="EW906" s="7"/>
      <c r="EX906" s="7"/>
      <c r="EY906" s="7"/>
      <c r="EZ906" s="7"/>
      <c r="FA906" s="7"/>
      <c r="FB906" s="7"/>
      <c r="FC906" s="7"/>
      <c r="FD906" s="7"/>
      <c r="FE906" s="7"/>
      <c r="FF906" s="7"/>
      <c r="FG906" s="7"/>
      <c r="FH906" s="7"/>
      <c r="FI906" s="7"/>
      <c r="FJ906" s="7"/>
      <c r="FK906" s="7"/>
      <c r="FL906" s="34"/>
      <c r="FM906" s="33"/>
      <c r="FN906" s="34"/>
      <c r="FO906" s="33"/>
      <c r="FP906" s="33"/>
      <c r="FQ906" s="33"/>
      <c r="FR906" s="33"/>
      <c r="FS906" s="33"/>
      <c r="FT906" s="33"/>
      <c r="FU906" s="33"/>
      <c r="FV906" s="33"/>
      <c r="FW906" s="33"/>
      <c r="FX906" s="33"/>
      <c r="FY906" s="33"/>
      <c r="FZ906" s="33"/>
      <c r="GA906" s="33"/>
      <c r="GB906" s="33"/>
      <c r="GC906" s="33"/>
      <c r="GD906" s="33"/>
      <c r="GE906" s="33"/>
      <c r="GF906" s="33"/>
      <c r="GG906" s="7"/>
      <c r="GH906" s="7"/>
      <c r="GI906" s="7"/>
      <c r="GJ906" s="7"/>
      <c r="GK906" s="7"/>
      <c r="GL906" s="7"/>
      <c r="GM906" s="7"/>
      <c r="GN906" s="7"/>
      <c r="GO906" s="7"/>
      <c r="GP906" s="7"/>
      <c r="GQ906" s="7"/>
      <c r="GR906" s="7"/>
      <c r="GS906" s="7"/>
      <c r="GT906" s="7"/>
      <c r="GU906" s="7"/>
      <c r="GV906" s="7"/>
      <c r="GW906" s="7"/>
      <c r="GX906" s="7"/>
      <c r="GY906" s="7"/>
    </row>
    <row r="907" spans="1:207" ht="13.8">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c r="DL907" s="7"/>
      <c r="DM907" s="7"/>
      <c r="DN907" s="7"/>
      <c r="DO907" s="7"/>
      <c r="DP907" s="7"/>
      <c r="DQ907" s="7"/>
      <c r="DR907" s="7"/>
      <c r="DS907" s="7"/>
      <c r="DT907" s="7"/>
      <c r="DU907" s="7"/>
      <c r="DV907" s="7"/>
      <c r="DW907" s="7"/>
      <c r="DX907" s="7"/>
      <c r="DY907" s="7"/>
      <c r="DZ907" s="7"/>
      <c r="EA907" s="7"/>
      <c r="EB907" s="7"/>
      <c r="EC907" s="7"/>
      <c r="ED907" s="7"/>
      <c r="EE907" s="7"/>
      <c r="EF907" s="7"/>
      <c r="EG907" s="7"/>
      <c r="EH907" s="7"/>
      <c r="EI907" s="7"/>
      <c r="EJ907" s="7"/>
      <c r="EK907" s="7"/>
      <c r="EL907" s="7"/>
      <c r="EM907" s="7"/>
      <c r="EN907" s="7"/>
      <c r="EO907" s="7"/>
      <c r="EP907" s="7"/>
      <c r="EQ907" s="7"/>
      <c r="ER907" s="7"/>
      <c r="ES907" s="7"/>
      <c r="ET907" s="7"/>
      <c r="EU907" s="7"/>
      <c r="EV907" s="7"/>
      <c r="EW907" s="7"/>
      <c r="EX907" s="7"/>
      <c r="EY907" s="7"/>
      <c r="EZ907" s="7"/>
      <c r="FA907" s="7"/>
      <c r="FB907" s="7"/>
      <c r="FC907" s="7"/>
      <c r="FD907" s="7"/>
      <c r="FE907" s="7"/>
      <c r="FF907" s="7"/>
      <c r="FG907" s="7"/>
      <c r="FH907" s="7"/>
      <c r="FI907" s="7"/>
      <c r="FJ907" s="7"/>
      <c r="FK907" s="7"/>
      <c r="FL907" s="34"/>
      <c r="FM907" s="33"/>
      <c r="FN907" s="34"/>
      <c r="FO907" s="33"/>
      <c r="FP907" s="33"/>
      <c r="FQ907" s="33"/>
      <c r="FR907" s="33"/>
      <c r="FS907" s="33"/>
      <c r="FT907" s="33"/>
      <c r="FU907" s="33"/>
      <c r="FV907" s="33"/>
      <c r="FW907" s="33"/>
      <c r="FX907" s="33"/>
      <c r="FY907" s="33"/>
      <c r="FZ907" s="33"/>
      <c r="GA907" s="33"/>
      <c r="GB907" s="33"/>
      <c r="GC907" s="33"/>
      <c r="GD907" s="33"/>
      <c r="GE907" s="33"/>
      <c r="GF907" s="33"/>
      <c r="GG907" s="7"/>
      <c r="GH907" s="7"/>
      <c r="GI907" s="7"/>
      <c r="GJ907" s="7"/>
      <c r="GK907" s="7"/>
      <c r="GL907" s="7"/>
      <c r="GM907" s="7"/>
      <c r="GN907" s="7"/>
      <c r="GO907" s="7"/>
      <c r="GP907" s="7"/>
      <c r="GQ907" s="7"/>
      <c r="GR907" s="7"/>
      <c r="GS907" s="7"/>
      <c r="GT907" s="7"/>
      <c r="GU907" s="7"/>
      <c r="GV907" s="7"/>
      <c r="GW907" s="7"/>
      <c r="GX907" s="7"/>
      <c r="GY907" s="7"/>
    </row>
    <row r="908" spans="1:207" ht="13.8">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7"/>
      <c r="CW908" s="7"/>
      <c r="CX908" s="7"/>
      <c r="CY908" s="7"/>
      <c r="CZ908" s="7"/>
      <c r="DA908" s="7"/>
      <c r="DB908" s="7"/>
      <c r="DC908" s="7"/>
      <c r="DD908" s="7"/>
      <c r="DE908" s="7"/>
      <c r="DF908" s="7"/>
      <c r="DG908" s="7"/>
      <c r="DH908" s="7"/>
      <c r="DI908" s="7"/>
      <c r="DJ908" s="7"/>
      <c r="DK908" s="7"/>
      <c r="DL908" s="7"/>
      <c r="DM908" s="7"/>
      <c r="DN908" s="7"/>
      <c r="DO908" s="7"/>
      <c r="DP908" s="7"/>
      <c r="DQ908" s="7"/>
      <c r="DR908" s="7"/>
      <c r="DS908" s="7"/>
      <c r="DT908" s="7"/>
      <c r="DU908" s="7"/>
      <c r="DV908" s="7"/>
      <c r="DW908" s="7"/>
      <c r="DX908" s="7"/>
      <c r="DY908" s="7"/>
      <c r="DZ908" s="7"/>
      <c r="EA908" s="7"/>
      <c r="EB908" s="7"/>
      <c r="EC908" s="7"/>
      <c r="ED908" s="7"/>
      <c r="EE908" s="7"/>
      <c r="EF908" s="7"/>
      <c r="EG908" s="7"/>
      <c r="EH908" s="7"/>
      <c r="EI908" s="7"/>
      <c r="EJ908" s="7"/>
      <c r="EK908" s="7"/>
      <c r="EL908" s="7"/>
      <c r="EM908" s="7"/>
      <c r="EN908" s="7"/>
      <c r="EO908" s="7"/>
      <c r="EP908" s="7"/>
      <c r="EQ908" s="7"/>
      <c r="ER908" s="7"/>
      <c r="ES908" s="7"/>
      <c r="ET908" s="7"/>
      <c r="EU908" s="7"/>
      <c r="EV908" s="7"/>
      <c r="EW908" s="7"/>
      <c r="EX908" s="7"/>
      <c r="EY908" s="7"/>
      <c r="EZ908" s="7"/>
      <c r="FA908" s="7"/>
      <c r="FB908" s="7"/>
      <c r="FC908" s="7"/>
      <c r="FD908" s="7"/>
      <c r="FE908" s="7"/>
      <c r="FF908" s="7"/>
      <c r="FG908" s="7"/>
      <c r="FH908" s="7"/>
      <c r="FI908" s="7"/>
      <c r="FJ908" s="7"/>
      <c r="FK908" s="7"/>
      <c r="FL908" s="34"/>
      <c r="FM908" s="33"/>
      <c r="FN908" s="34"/>
      <c r="FO908" s="33"/>
      <c r="FP908" s="33"/>
      <c r="FQ908" s="33"/>
      <c r="FR908" s="33"/>
      <c r="FS908" s="33"/>
      <c r="FT908" s="33"/>
      <c r="FU908" s="33"/>
      <c r="FV908" s="33"/>
      <c r="FW908" s="33"/>
      <c r="FX908" s="33"/>
      <c r="FY908" s="33"/>
      <c r="FZ908" s="33"/>
      <c r="GA908" s="33"/>
      <c r="GB908" s="33"/>
      <c r="GC908" s="33"/>
      <c r="GD908" s="33"/>
      <c r="GE908" s="33"/>
      <c r="GF908" s="33"/>
      <c r="GG908" s="7"/>
      <c r="GH908" s="7"/>
      <c r="GI908" s="7"/>
      <c r="GJ908" s="7"/>
      <c r="GK908" s="7"/>
      <c r="GL908" s="7"/>
      <c r="GM908" s="7"/>
      <c r="GN908" s="7"/>
      <c r="GO908" s="7"/>
      <c r="GP908" s="7"/>
      <c r="GQ908" s="7"/>
      <c r="GR908" s="7"/>
      <c r="GS908" s="7"/>
      <c r="GT908" s="7"/>
      <c r="GU908" s="7"/>
      <c r="GV908" s="7"/>
      <c r="GW908" s="7"/>
      <c r="GX908" s="7"/>
      <c r="GY908" s="7"/>
    </row>
    <row r="909" spans="1:207" ht="13.8">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7"/>
      <c r="CW909" s="7"/>
      <c r="CX909" s="7"/>
      <c r="CY909" s="7"/>
      <c r="CZ909" s="7"/>
      <c r="DA909" s="7"/>
      <c r="DB909" s="7"/>
      <c r="DC909" s="7"/>
      <c r="DD909" s="7"/>
      <c r="DE909" s="7"/>
      <c r="DF909" s="7"/>
      <c r="DG909" s="7"/>
      <c r="DH909" s="7"/>
      <c r="DI909" s="7"/>
      <c r="DJ909" s="7"/>
      <c r="DK909" s="7"/>
      <c r="DL909" s="7"/>
      <c r="DM909" s="7"/>
      <c r="DN909" s="7"/>
      <c r="DO909" s="7"/>
      <c r="DP909" s="7"/>
      <c r="DQ909" s="7"/>
      <c r="DR909" s="7"/>
      <c r="DS909" s="7"/>
      <c r="DT909" s="7"/>
      <c r="DU909" s="7"/>
      <c r="DV909" s="7"/>
      <c r="DW909" s="7"/>
      <c r="DX909" s="7"/>
      <c r="DY909" s="7"/>
      <c r="DZ909" s="7"/>
      <c r="EA909" s="7"/>
      <c r="EB909" s="7"/>
      <c r="EC909" s="7"/>
      <c r="ED909" s="7"/>
      <c r="EE909" s="7"/>
      <c r="EF909" s="7"/>
      <c r="EG909" s="7"/>
      <c r="EH909" s="7"/>
      <c r="EI909" s="7"/>
      <c r="EJ909" s="7"/>
      <c r="EK909" s="7"/>
      <c r="EL909" s="7"/>
      <c r="EM909" s="7"/>
      <c r="EN909" s="7"/>
      <c r="EO909" s="7"/>
      <c r="EP909" s="7"/>
      <c r="EQ909" s="7"/>
      <c r="ER909" s="7"/>
      <c r="ES909" s="7"/>
      <c r="ET909" s="7"/>
      <c r="EU909" s="7"/>
      <c r="EV909" s="7"/>
      <c r="EW909" s="7"/>
      <c r="EX909" s="7"/>
      <c r="EY909" s="7"/>
      <c r="EZ909" s="7"/>
      <c r="FA909" s="7"/>
      <c r="FB909" s="7"/>
      <c r="FC909" s="7"/>
      <c r="FD909" s="7"/>
      <c r="FE909" s="7"/>
      <c r="FF909" s="7"/>
      <c r="FG909" s="7"/>
      <c r="FH909" s="7"/>
      <c r="FI909" s="7"/>
      <c r="FJ909" s="7"/>
      <c r="FK909" s="7"/>
      <c r="FL909" s="34"/>
      <c r="FM909" s="33"/>
      <c r="FN909" s="34"/>
      <c r="FO909" s="33"/>
      <c r="FP909" s="33"/>
      <c r="FQ909" s="33"/>
      <c r="FR909" s="33"/>
      <c r="FS909" s="33"/>
      <c r="FT909" s="33"/>
      <c r="FU909" s="33"/>
      <c r="FV909" s="33"/>
      <c r="FW909" s="33"/>
      <c r="FX909" s="33"/>
      <c r="FY909" s="33"/>
      <c r="FZ909" s="33"/>
      <c r="GA909" s="33"/>
      <c r="GB909" s="33"/>
      <c r="GC909" s="33"/>
      <c r="GD909" s="33"/>
      <c r="GE909" s="33"/>
      <c r="GF909" s="33"/>
      <c r="GG909" s="7"/>
      <c r="GH909" s="7"/>
      <c r="GI909" s="7"/>
      <c r="GJ909" s="7"/>
      <c r="GK909" s="7"/>
      <c r="GL909" s="7"/>
      <c r="GM909" s="7"/>
      <c r="GN909" s="7"/>
      <c r="GO909" s="7"/>
      <c r="GP909" s="7"/>
      <c r="GQ909" s="7"/>
      <c r="GR909" s="7"/>
      <c r="GS909" s="7"/>
      <c r="GT909" s="7"/>
      <c r="GU909" s="7"/>
      <c r="GV909" s="7"/>
      <c r="GW909" s="7"/>
      <c r="GX909" s="7"/>
      <c r="GY909" s="7"/>
    </row>
    <row r="910" spans="1:207" ht="13.8">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7"/>
      <c r="CW910" s="7"/>
      <c r="CX910" s="7"/>
      <c r="CY910" s="7"/>
      <c r="CZ910" s="7"/>
      <c r="DA910" s="7"/>
      <c r="DB910" s="7"/>
      <c r="DC910" s="7"/>
      <c r="DD910" s="7"/>
      <c r="DE910" s="7"/>
      <c r="DF910" s="7"/>
      <c r="DG910" s="7"/>
      <c r="DH910" s="7"/>
      <c r="DI910" s="7"/>
      <c r="DJ910" s="7"/>
      <c r="DK910" s="7"/>
      <c r="DL910" s="7"/>
      <c r="DM910" s="7"/>
      <c r="DN910" s="7"/>
      <c r="DO910" s="7"/>
      <c r="DP910" s="7"/>
      <c r="DQ910" s="7"/>
      <c r="DR910" s="7"/>
      <c r="DS910" s="7"/>
      <c r="DT910" s="7"/>
      <c r="DU910" s="7"/>
      <c r="DV910" s="7"/>
      <c r="DW910" s="7"/>
      <c r="DX910" s="7"/>
      <c r="DY910" s="7"/>
      <c r="DZ910" s="7"/>
      <c r="EA910" s="7"/>
      <c r="EB910" s="7"/>
      <c r="EC910" s="7"/>
      <c r="ED910" s="7"/>
      <c r="EE910" s="7"/>
      <c r="EF910" s="7"/>
      <c r="EG910" s="7"/>
      <c r="EH910" s="7"/>
      <c r="EI910" s="7"/>
      <c r="EJ910" s="7"/>
      <c r="EK910" s="7"/>
      <c r="EL910" s="7"/>
      <c r="EM910" s="7"/>
      <c r="EN910" s="7"/>
      <c r="EO910" s="7"/>
      <c r="EP910" s="7"/>
      <c r="EQ910" s="7"/>
      <c r="ER910" s="7"/>
      <c r="ES910" s="7"/>
      <c r="ET910" s="7"/>
      <c r="EU910" s="7"/>
      <c r="EV910" s="7"/>
      <c r="EW910" s="7"/>
      <c r="EX910" s="7"/>
      <c r="EY910" s="7"/>
      <c r="EZ910" s="7"/>
      <c r="FA910" s="7"/>
      <c r="FB910" s="7"/>
      <c r="FC910" s="7"/>
      <c r="FD910" s="7"/>
      <c r="FE910" s="7"/>
      <c r="FF910" s="7"/>
      <c r="FG910" s="7"/>
      <c r="FH910" s="7"/>
      <c r="FI910" s="7"/>
      <c r="FJ910" s="7"/>
      <c r="FK910" s="7"/>
      <c r="FL910" s="34"/>
      <c r="FM910" s="33"/>
      <c r="FN910" s="34"/>
      <c r="FO910" s="33"/>
      <c r="FP910" s="33"/>
      <c r="FQ910" s="33"/>
      <c r="FR910" s="33"/>
      <c r="FS910" s="33"/>
      <c r="FT910" s="33"/>
      <c r="FU910" s="33"/>
      <c r="FV910" s="33"/>
      <c r="FW910" s="33"/>
      <c r="FX910" s="33"/>
      <c r="FY910" s="33"/>
      <c r="FZ910" s="33"/>
      <c r="GA910" s="33"/>
      <c r="GB910" s="33"/>
      <c r="GC910" s="33"/>
      <c r="GD910" s="33"/>
      <c r="GE910" s="33"/>
      <c r="GF910" s="33"/>
      <c r="GG910" s="7"/>
      <c r="GH910" s="7"/>
      <c r="GI910" s="7"/>
      <c r="GJ910" s="7"/>
      <c r="GK910" s="7"/>
      <c r="GL910" s="7"/>
      <c r="GM910" s="7"/>
      <c r="GN910" s="7"/>
      <c r="GO910" s="7"/>
      <c r="GP910" s="7"/>
      <c r="GQ910" s="7"/>
      <c r="GR910" s="7"/>
      <c r="GS910" s="7"/>
      <c r="GT910" s="7"/>
      <c r="GU910" s="7"/>
      <c r="GV910" s="7"/>
      <c r="GW910" s="7"/>
      <c r="GX910" s="7"/>
      <c r="GY910" s="7"/>
    </row>
    <row r="911" spans="1:207" ht="13.8">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7"/>
      <c r="CW911" s="7"/>
      <c r="CX911" s="7"/>
      <c r="CY911" s="7"/>
      <c r="CZ911" s="7"/>
      <c r="DA911" s="7"/>
      <c r="DB911" s="7"/>
      <c r="DC911" s="7"/>
      <c r="DD911" s="7"/>
      <c r="DE911" s="7"/>
      <c r="DF911" s="7"/>
      <c r="DG911" s="7"/>
      <c r="DH911" s="7"/>
      <c r="DI911" s="7"/>
      <c r="DJ911" s="7"/>
      <c r="DK911" s="7"/>
      <c r="DL911" s="7"/>
      <c r="DM911" s="7"/>
      <c r="DN911" s="7"/>
      <c r="DO911" s="7"/>
      <c r="DP911" s="7"/>
      <c r="DQ911" s="7"/>
      <c r="DR911" s="7"/>
      <c r="DS911" s="7"/>
      <c r="DT911" s="7"/>
      <c r="DU911" s="7"/>
      <c r="DV911" s="7"/>
      <c r="DW911" s="7"/>
      <c r="DX911" s="7"/>
      <c r="DY911" s="7"/>
      <c r="DZ911" s="7"/>
      <c r="EA911" s="7"/>
      <c r="EB911" s="7"/>
      <c r="EC911" s="7"/>
      <c r="ED911" s="7"/>
      <c r="EE911" s="7"/>
      <c r="EF911" s="7"/>
      <c r="EG911" s="7"/>
      <c r="EH911" s="7"/>
      <c r="EI911" s="7"/>
      <c r="EJ911" s="7"/>
      <c r="EK911" s="7"/>
      <c r="EL911" s="7"/>
      <c r="EM911" s="7"/>
      <c r="EN911" s="7"/>
      <c r="EO911" s="7"/>
      <c r="EP911" s="7"/>
      <c r="EQ911" s="7"/>
      <c r="ER911" s="7"/>
      <c r="ES911" s="7"/>
      <c r="ET911" s="7"/>
      <c r="EU911" s="7"/>
      <c r="EV911" s="7"/>
      <c r="EW911" s="7"/>
      <c r="EX911" s="7"/>
      <c r="EY911" s="7"/>
      <c r="EZ911" s="7"/>
      <c r="FA911" s="7"/>
      <c r="FB911" s="7"/>
      <c r="FC911" s="7"/>
      <c r="FD911" s="7"/>
      <c r="FE911" s="7"/>
      <c r="FF911" s="7"/>
      <c r="FG911" s="7"/>
      <c r="FH911" s="7"/>
      <c r="FI911" s="7"/>
      <c r="FJ911" s="7"/>
      <c r="FK911" s="7"/>
      <c r="FL911" s="34"/>
      <c r="FM911" s="33"/>
      <c r="FN911" s="34"/>
      <c r="FO911" s="33"/>
      <c r="FP911" s="33"/>
      <c r="FQ911" s="33"/>
      <c r="FR911" s="33"/>
      <c r="FS911" s="33"/>
      <c r="FT911" s="33"/>
      <c r="FU911" s="33"/>
      <c r="FV911" s="33"/>
      <c r="FW911" s="33"/>
      <c r="FX911" s="33"/>
      <c r="FY911" s="33"/>
      <c r="FZ911" s="33"/>
      <c r="GA911" s="33"/>
      <c r="GB911" s="33"/>
      <c r="GC911" s="33"/>
      <c r="GD911" s="33"/>
      <c r="GE911" s="33"/>
      <c r="GF911" s="33"/>
      <c r="GG911" s="7"/>
      <c r="GH911" s="7"/>
      <c r="GI911" s="7"/>
      <c r="GJ911" s="7"/>
      <c r="GK911" s="7"/>
      <c r="GL911" s="7"/>
      <c r="GM911" s="7"/>
      <c r="GN911" s="7"/>
      <c r="GO911" s="7"/>
      <c r="GP911" s="7"/>
      <c r="GQ911" s="7"/>
      <c r="GR911" s="7"/>
      <c r="GS911" s="7"/>
      <c r="GT911" s="7"/>
      <c r="GU911" s="7"/>
      <c r="GV911" s="7"/>
      <c r="GW911" s="7"/>
      <c r="GX911" s="7"/>
      <c r="GY911" s="7"/>
    </row>
    <row r="912" spans="1:207" ht="13.8">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7"/>
      <c r="CW912" s="7"/>
      <c r="CX912" s="7"/>
      <c r="CY912" s="7"/>
      <c r="CZ912" s="7"/>
      <c r="DA912" s="7"/>
      <c r="DB912" s="7"/>
      <c r="DC912" s="7"/>
      <c r="DD912" s="7"/>
      <c r="DE912" s="7"/>
      <c r="DF912" s="7"/>
      <c r="DG912" s="7"/>
      <c r="DH912" s="7"/>
      <c r="DI912" s="7"/>
      <c r="DJ912" s="7"/>
      <c r="DK912" s="7"/>
      <c r="DL912" s="7"/>
      <c r="DM912" s="7"/>
      <c r="DN912" s="7"/>
      <c r="DO912" s="7"/>
      <c r="DP912" s="7"/>
      <c r="DQ912" s="7"/>
      <c r="DR912" s="7"/>
      <c r="DS912" s="7"/>
      <c r="DT912" s="7"/>
      <c r="DU912" s="7"/>
      <c r="DV912" s="7"/>
      <c r="DW912" s="7"/>
      <c r="DX912" s="7"/>
      <c r="DY912" s="7"/>
      <c r="DZ912" s="7"/>
      <c r="EA912" s="7"/>
      <c r="EB912" s="7"/>
      <c r="EC912" s="7"/>
      <c r="ED912" s="7"/>
      <c r="EE912" s="7"/>
      <c r="EF912" s="7"/>
      <c r="EG912" s="7"/>
      <c r="EH912" s="7"/>
      <c r="EI912" s="7"/>
      <c r="EJ912" s="7"/>
      <c r="EK912" s="7"/>
      <c r="EL912" s="7"/>
      <c r="EM912" s="7"/>
      <c r="EN912" s="7"/>
      <c r="EO912" s="7"/>
      <c r="EP912" s="7"/>
      <c r="EQ912" s="7"/>
      <c r="ER912" s="7"/>
      <c r="ES912" s="7"/>
      <c r="ET912" s="7"/>
      <c r="EU912" s="7"/>
      <c r="EV912" s="7"/>
      <c r="EW912" s="7"/>
      <c r="EX912" s="7"/>
      <c r="EY912" s="7"/>
      <c r="EZ912" s="7"/>
      <c r="FA912" s="7"/>
      <c r="FB912" s="7"/>
      <c r="FC912" s="7"/>
      <c r="FD912" s="7"/>
      <c r="FE912" s="7"/>
      <c r="FF912" s="7"/>
      <c r="FG912" s="7"/>
      <c r="FH912" s="7"/>
      <c r="FI912" s="7"/>
      <c r="FJ912" s="7"/>
      <c r="FK912" s="7"/>
      <c r="FL912" s="34"/>
      <c r="FM912" s="33"/>
      <c r="FN912" s="34"/>
      <c r="FO912" s="33"/>
      <c r="FP912" s="33"/>
      <c r="FQ912" s="33"/>
      <c r="FR912" s="33"/>
      <c r="FS912" s="33"/>
      <c r="FT912" s="33"/>
      <c r="FU912" s="33"/>
      <c r="FV912" s="33"/>
      <c r="FW912" s="33"/>
      <c r="FX912" s="33"/>
      <c r="FY912" s="33"/>
      <c r="FZ912" s="33"/>
      <c r="GA912" s="33"/>
      <c r="GB912" s="33"/>
      <c r="GC912" s="33"/>
      <c r="GD912" s="33"/>
      <c r="GE912" s="33"/>
      <c r="GF912" s="33"/>
      <c r="GG912" s="7"/>
      <c r="GH912" s="7"/>
      <c r="GI912" s="7"/>
      <c r="GJ912" s="7"/>
      <c r="GK912" s="7"/>
      <c r="GL912" s="7"/>
      <c r="GM912" s="7"/>
      <c r="GN912" s="7"/>
      <c r="GO912" s="7"/>
      <c r="GP912" s="7"/>
      <c r="GQ912" s="7"/>
      <c r="GR912" s="7"/>
      <c r="GS912" s="7"/>
      <c r="GT912" s="7"/>
      <c r="GU912" s="7"/>
      <c r="GV912" s="7"/>
      <c r="GW912" s="7"/>
      <c r="GX912" s="7"/>
      <c r="GY912" s="7"/>
    </row>
    <row r="913" spans="1:207" ht="13.8">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7"/>
      <c r="CW913" s="7"/>
      <c r="CX913" s="7"/>
      <c r="CY913" s="7"/>
      <c r="CZ913" s="7"/>
      <c r="DA913" s="7"/>
      <c r="DB913" s="7"/>
      <c r="DC913" s="7"/>
      <c r="DD913" s="7"/>
      <c r="DE913" s="7"/>
      <c r="DF913" s="7"/>
      <c r="DG913" s="7"/>
      <c r="DH913" s="7"/>
      <c r="DI913" s="7"/>
      <c r="DJ913" s="7"/>
      <c r="DK913" s="7"/>
      <c r="DL913" s="7"/>
      <c r="DM913" s="7"/>
      <c r="DN913" s="7"/>
      <c r="DO913" s="7"/>
      <c r="DP913" s="7"/>
      <c r="DQ913" s="7"/>
      <c r="DR913" s="7"/>
      <c r="DS913" s="7"/>
      <c r="DT913" s="7"/>
      <c r="DU913" s="7"/>
      <c r="DV913" s="7"/>
      <c r="DW913" s="7"/>
      <c r="DX913" s="7"/>
      <c r="DY913" s="7"/>
      <c r="DZ913" s="7"/>
      <c r="EA913" s="7"/>
      <c r="EB913" s="7"/>
      <c r="EC913" s="7"/>
      <c r="ED913" s="7"/>
      <c r="EE913" s="7"/>
      <c r="EF913" s="7"/>
      <c r="EG913" s="7"/>
      <c r="EH913" s="7"/>
      <c r="EI913" s="7"/>
      <c r="EJ913" s="7"/>
      <c r="EK913" s="7"/>
      <c r="EL913" s="7"/>
      <c r="EM913" s="7"/>
      <c r="EN913" s="7"/>
      <c r="EO913" s="7"/>
      <c r="EP913" s="7"/>
      <c r="EQ913" s="7"/>
      <c r="ER913" s="7"/>
      <c r="ES913" s="7"/>
      <c r="ET913" s="7"/>
      <c r="EU913" s="7"/>
      <c r="EV913" s="7"/>
      <c r="EW913" s="7"/>
      <c r="EX913" s="7"/>
      <c r="EY913" s="7"/>
      <c r="EZ913" s="7"/>
      <c r="FA913" s="7"/>
      <c r="FB913" s="7"/>
      <c r="FC913" s="7"/>
      <c r="FD913" s="7"/>
      <c r="FE913" s="7"/>
      <c r="FF913" s="7"/>
      <c r="FG913" s="7"/>
      <c r="FH913" s="7"/>
      <c r="FI913" s="7"/>
      <c r="FJ913" s="7"/>
      <c r="FK913" s="7"/>
      <c r="FL913" s="34"/>
      <c r="FM913" s="33"/>
      <c r="FN913" s="34"/>
      <c r="FO913" s="33"/>
      <c r="FP913" s="33"/>
      <c r="FQ913" s="33"/>
      <c r="FR913" s="33"/>
      <c r="FS913" s="33"/>
      <c r="FT913" s="33"/>
      <c r="FU913" s="33"/>
      <c r="FV913" s="33"/>
      <c r="FW913" s="33"/>
      <c r="FX913" s="33"/>
      <c r="FY913" s="33"/>
      <c r="FZ913" s="33"/>
      <c r="GA913" s="33"/>
      <c r="GB913" s="33"/>
      <c r="GC913" s="33"/>
      <c r="GD913" s="33"/>
      <c r="GE913" s="33"/>
      <c r="GF913" s="33"/>
      <c r="GG913" s="7"/>
      <c r="GH913" s="7"/>
      <c r="GI913" s="7"/>
      <c r="GJ913" s="7"/>
      <c r="GK913" s="7"/>
      <c r="GL913" s="7"/>
      <c r="GM913" s="7"/>
      <c r="GN913" s="7"/>
      <c r="GO913" s="7"/>
      <c r="GP913" s="7"/>
      <c r="GQ913" s="7"/>
      <c r="GR913" s="7"/>
      <c r="GS913" s="7"/>
      <c r="GT913" s="7"/>
      <c r="GU913" s="7"/>
      <c r="GV913" s="7"/>
      <c r="GW913" s="7"/>
      <c r="GX913" s="7"/>
      <c r="GY913" s="7"/>
    </row>
    <row r="914" spans="1:207" ht="13.8">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7"/>
      <c r="CW914" s="7"/>
      <c r="CX914" s="7"/>
      <c r="CY914" s="7"/>
      <c r="CZ914" s="7"/>
      <c r="DA914" s="7"/>
      <c r="DB914" s="7"/>
      <c r="DC914" s="7"/>
      <c r="DD914" s="7"/>
      <c r="DE914" s="7"/>
      <c r="DF914" s="7"/>
      <c r="DG914" s="7"/>
      <c r="DH914" s="7"/>
      <c r="DI914" s="7"/>
      <c r="DJ914" s="7"/>
      <c r="DK914" s="7"/>
      <c r="DL914" s="7"/>
      <c r="DM914" s="7"/>
      <c r="DN914" s="7"/>
      <c r="DO914" s="7"/>
      <c r="DP914" s="7"/>
      <c r="DQ914" s="7"/>
      <c r="DR914" s="7"/>
      <c r="DS914" s="7"/>
      <c r="DT914" s="7"/>
      <c r="DU914" s="7"/>
      <c r="DV914" s="7"/>
      <c r="DW914" s="7"/>
      <c r="DX914" s="7"/>
      <c r="DY914" s="7"/>
      <c r="DZ914" s="7"/>
      <c r="EA914" s="7"/>
      <c r="EB914" s="7"/>
      <c r="EC914" s="7"/>
      <c r="ED914" s="7"/>
      <c r="EE914" s="7"/>
      <c r="EF914" s="7"/>
      <c r="EG914" s="7"/>
      <c r="EH914" s="7"/>
      <c r="EI914" s="7"/>
      <c r="EJ914" s="7"/>
      <c r="EK914" s="7"/>
      <c r="EL914" s="7"/>
      <c r="EM914" s="7"/>
      <c r="EN914" s="7"/>
      <c r="EO914" s="7"/>
      <c r="EP914" s="7"/>
      <c r="EQ914" s="7"/>
      <c r="ER914" s="7"/>
      <c r="ES914" s="7"/>
      <c r="ET914" s="7"/>
      <c r="EU914" s="7"/>
      <c r="EV914" s="7"/>
      <c r="EW914" s="7"/>
      <c r="EX914" s="7"/>
      <c r="EY914" s="7"/>
      <c r="EZ914" s="7"/>
      <c r="FA914" s="7"/>
      <c r="FB914" s="7"/>
      <c r="FC914" s="7"/>
      <c r="FD914" s="7"/>
      <c r="FE914" s="7"/>
      <c r="FF914" s="7"/>
      <c r="FG914" s="7"/>
      <c r="FH914" s="7"/>
      <c r="FI914" s="7"/>
      <c r="FJ914" s="7"/>
      <c r="FK914" s="7"/>
      <c r="FL914" s="34"/>
      <c r="FM914" s="33"/>
      <c r="FN914" s="34"/>
      <c r="FO914" s="33"/>
      <c r="FP914" s="33"/>
      <c r="FQ914" s="33"/>
      <c r="FR914" s="33"/>
      <c r="FS914" s="33"/>
      <c r="FT914" s="33"/>
      <c r="FU914" s="33"/>
      <c r="FV914" s="33"/>
      <c r="FW914" s="33"/>
      <c r="FX914" s="33"/>
      <c r="FY914" s="33"/>
      <c r="FZ914" s="33"/>
      <c r="GA914" s="33"/>
      <c r="GB914" s="33"/>
      <c r="GC914" s="33"/>
      <c r="GD914" s="33"/>
      <c r="GE914" s="33"/>
      <c r="GF914" s="33"/>
      <c r="GG914" s="7"/>
      <c r="GH914" s="7"/>
      <c r="GI914" s="7"/>
      <c r="GJ914" s="7"/>
      <c r="GK914" s="7"/>
      <c r="GL914" s="7"/>
      <c r="GM914" s="7"/>
      <c r="GN914" s="7"/>
      <c r="GO914" s="7"/>
      <c r="GP914" s="7"/>
      <c r="GQ914" s="7"/>
      <c r="GR914" s="7"/>
      <c r="GS914" s="7"/>
      <c r="GT914" s="7"/>
      <c r="GU914" s="7"/>
      <c r="GV914" s="7"/>
      <c r="GW914" s="7"/>
      <c r="GX914" s="7"/>
      <c r="GY914" s="7"/>
    </row>
    <row r="915" spans="1:207" ht="13.8">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7"/>
      <c r="CW915" s="7"/>
      <c r="CX915" s="7"/>
      <c r="CY915" s="7"/>
      <c r="CZ915" s="7"/>
      <c r="DA915" s="7"/>
      <c r="DB915" s="7"/>
      <c r="DC915" s="7"/>
      <c r="DD915" s="7"/>
      <c r="DE915" s="7"/>
      <c r="DF915" s="7"/>
      <c r="DG915" s="7"/>
      <c r="DH915" s="7"/>
      <c r="DI915" s="7"/>
      <c r="DJ915" s="7"/>
      <c r="DK915" s="7"/>
      <c r="DL915" s="7"/>
      <c r="DM915" s="7"/>
      <c r="DN915" s="7"/>
      <c r="DO915" s="7"/>
      <c r="DP915" s="7"/>
      <c r="DQ915" s="7"/>
      <c r="DR915" s="7"/>
      <c r="DS915" s="7"/>
      <c r="DT915" s="7"/>
      <c r="DU915" s="7"/>
      <c r="DV915" s="7"/>
      <c r="DW915" s="7"/>
      <c r="DX915" s="7"/>
      <c r="DY915" s="7"/>
      <c r="DZ915" s="7"/>
      <c r="EA915" s="7"/>
      <c r="EB915" s="7"/>
      <c r="EC915" s="7"/>
      <c r="ED915" s="7"/>
      <c r="EE915" s="7"/>
      <c r="EF915" s="7"/>
      <c r="EG915" s="7"/>
      <c r="EH915" s="7"/>
      <c r="EI915" s="7"/>
      <c r="EJ915" s="7"/>
      <c r="EK915" s="7"/>
      <c r="EL915" s="7"/>
      <c r="EM915" s="7"/>
      <c r="EN915" s="7"/>
      <c r="EO915" s="7"/>
      <c r="EP915" s="7"/>
      <c r="EQ915" s="7"/>
      <c r="ER915" s="7"/>
      <c r="ES915" s="7"/>
      <c r="ET915" s="7"/>
      <c r="EU915" s="7"/>
      <c r="EV915" s="7"/>
      <c r="EW915" s="7"/>
      <c r="EX915" s="7"/>
      <c r="EY915" s="7"/>
      <c r="EZ915" s="7"/>
      <c r="FA915" s="7"/>
      <c r="FB915" s="7"/>
      <c r="FC915" s="7"/>
      <c r="FD915" s="7"/>
      <c r="FE915" s="7"/>
      <c r="FF915" s="7"/>
      <c r="FG915" s="7"/>
      <c r="FH915" s="7"/>
      <c r="FI915" s="7"/>
      <c r="FJ915" s="7"/>
      <c r="FK915" s="7"/>
      <c r="FL915" s="34"/>
      <c r="FM915" s="33"/>
      <c r="FN915" s="34"/>
      <c r="FO915" s="33"/>
      <c r="FP915" s="33"/>
      <c r="FQ915" s="33"/>
      <c r="FR915" s="33"/>
      <c r="FS915" s="33"/>
      <c r="FT915" s="33"/>
      <c r="FU915" s="33"/>
      <c r="FV915" s="33"/>
      <c r="FW915" s="33"/>
      <c r="FX915" s="33"/>
      <c r="FY915" s="33"/>
      <c r="FZ915" s="33"/>
      <c r="GA915" s="33"/>
      <c r="GB915" s="33"/>
      <c r="GC915" s="33"/>
      <c r="GD915" s="33"/>
      <c r="GE915" s="33"/>
      <c r="GF915" s="33"/>
      <c r="GG915" s="7"/>
      <c r="GH915" s="7"/>
      <c r="GI915" s="7"/>
      <c r="GJ915" s="7"/>
      <c r="GK915" s="7"/>
      <c r="GL915" s="7"/>
      <c r="GM915" s="7"/>
      <c r="GN915" s="7"/>
      <c r="GO915" s="7"/>
      <c r="GP915" s="7"/>
      <c r="GQ915" s="7"/>
      <c r="GR915" s="7"/>
      <c r="GS915" s="7"/>
      <c r="GT915" s="7"/>
      <c r="GU915" s="7"/>
      <c r="GV915" s="7"/>
      <c r="GW915" s="7"/>
      <c r="GX915" s="7"/>
      <c r="GY915" s="7"/>
    </row>
    <row r="916" spans="1:207" ht="13.8">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7"/>
      <c r="CW916" s="7"/>
      <c r="CX916" s="7"/>
      <c r="CY916" s="7"/>
      <c r="CZ916" s="7"/>
      <c r="DA916" s="7"/>
      <c r="DB916" s="7"/>
      <c r="DC916" s="7"/>
      <c r="DD916" s="7"/>
      <c r="DE916" s="7"/>
      <c r="DF916" s="7"/>
      <c r="DG916" s="7"/>
      <c r="DH916" s="7"/>
      <c r="DI916" s="7"/>
      <c r="DJ916" s="7"/>
      <c r="DK916" s="7"/>
      <c r="DL916" s="7"/>
      <c r="DM916" s="7"/>
      <c r="DN916" s="7"/>
      <c r="DO916" s="7"/>
      <c r="DP916" s="7"/>
      <c r="DQ916" s="7"/>
      <c r="DR916" s="7"/>
      <c r="DS916" s="7"/>
      <c r="DT916" s="7"/>
      <c r="DU916" s="7"/>
      <c r="DV916" s="7"/>
      <c r="DW916" s="7"/>
      <c r="DX916" s="7"/>
      <c r="DY916" s="7"/>
      <c r="DZ916" s="7"/>
      <c r="EA916" s="7"/>
      <c r="EB916" s="7"/>
      <c r="EC916" s="7"/>
      <c r="ED916" s="7"/>
      <c r="EE916" s="7"/>
      <c r="EF916" s="7"/>
      <c r="EG916" s="7"/>
      <c r="EH916" s="7"/>
      <c r="EI916" s="7"/>
      <c r="EJ916" s="7"/>
      <c r="EK916" s="7"/>
      <c r="EL916" s="7"/>
      <c r="EM916" s="7"/>
      <c r="EN916" s="7"/>
      <c r="EO916" s="7"/>
      <c r="EP916" s="7"/>
      <c r="EQ916" s="7"/>
      <c r="ER916" s="7"/>
      <c r="ES916" s="7"/>
      <c r="ET916" s="7"/>
      <c r="EU916" s="7"/>
      <c r="EV916" s="7"/>
      <c r="EW916" s="7"/>
      <c r="EX916" s="7"/>
      <c r="EY916" s="7"/>
      <c r="EZ916" s="7"/>
      <c r="FA916" s="7"/>
      <c r="FB916" s="7"/>
      <c r="FC916" s="7"/>
      <c r="FD916" s="7"/>
      <c r="FE916" s="7"/>
      <c r="FF916" s="7"/>
      <c r="FG916" s="7"/>
      <c r="FH916" s="7"/>
      <c r="FI916" s="7"/>
      <c r="FJ916" s="7"/>
      <c r="FK916" s="7"/>
      <c r="FL916" s="34"/>
      <c r="FM916" s="33"/>
      <c r="FN916" s="34"/>
      <c r="FO916" s="33"/>
      <c r="FP916" s="33"/>
      <c r="FQ916" s="33"/>
      <c r="FR916" s="33"/>
      <c r="FS916" s="33"/>
      <c r="FT916" s="33"/>
      <c r="FU916" s="33"/>
      <c r="FV916" s="33"/>
      <c r="FW916" s="33"/>
      <c r="FX916" s="33"/>
      <c r="FY916" s="33"/>
      <c r="FZ916" s="33"/>
      <c r="GA916" s="33"/>
      <c r="GB916" s="33"/>
      <c r="GC916" s="33"/>
      <c r="GD916" s="33"/>
      <c r="GE916" s="33"/>
      <c r="GF916" s="33"/>
      <c r="GG916" s="7"/>
      <c r="GH916" s="7"/>
      <c r="GI916" s="7"/>
      <c r="GJ916" s="7"/>
      <c r="GK916" s="7"/>
      <c r="GL916" s="7"/>
      <c r="GM916" s="7"/>
      <c r="GN916" s="7"/>
      <c r="GO916" s="7"/>
      <c r="GP916" s="7"/>
      <c r="GQ916" s="7"/>
      <c r="GR916" s="7"/>
      <c r="GS916" s="7"/>
      <c r="GT916" s="7"/>
      <c r="GU916" s="7"/>
      <c r="GV916" s="7"/>
      <c r="GW916" s="7"/>
      <c r="GX916" s="7"/>
      <c r="GY916" s="7"/>
    </row>
    <row r="917" spans="1:207" ht="13.8">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7"/>
      <c r="CW917" s="7"/>
      <c r="CX917" s="7"/>
      <c r="CY917" s="7"/>
      <c r="CZ917" s="7"/>
      <c r="DA917" s="7"/>
      <c r="DB917" s="7"/>
      <c r="DC917" s="7"/>
      <c r="DD917" s="7"/>
      <c r="DE917" s="7"/>
      <c r="DF917" s="7"/>
      <c r="DG917" s="7"/>
      <c r="DH917" s="7"/>
      <c r="DI917" s="7"/>
      <c r="DJ917" s="7"/>
      <c r="DK917" s="7"/>
      <c r="DL917" s="7"/>
      <c r="DM917" s="7"/>
      <c r="DN917" s="7"/>
      <c r="DO917" s="7"/>
      <c r="DP917" s="7"/>
      <c r="DQ917" s="7"/>
      <c r="DR917" s="7"/>
      <c r="DS917" s="7"/>
      <c r="DT917" s="7"/>
      <c r="DU917" s="7"/>
      <c r="DV917" s="7"/>
      <c r="DW917" s="7"/>
      <c r="DX917" s="7"/>
      <c r="DY917" s="7"/>
      <c r="DZ917" s="7"/>
      <c r="EA917" s="7"/>
      <c r="EB917" s="7"/>
      <c r="EC917" s="7"/>
      <c r="ED917" s="7"/>
      <c r="EE917" s="7"/>
      <c r="EF917" s="7"/>
      <c r="EG917" s="7"/>
      <c r="EH917" s="7"/>
      <c r="EI917" s="7"/>
      <c r="EJ917" s="7"/>
      <c r="EK917" s="7"/>
      <c r="EL917" s="7"/>
      <c r="EM917" s="7"/>
      <c r="EN917" s="7"/>
      <c r="EO917" s="7"/>
      <c r="EP917" s="7"/>
      <c r="EQ917" s="7"/>
      <c r="ER917" s="7"/>
      <c r="ES917" s="7"/>
      <c r="ET917" s="7"/>
      <c r="EU917" s="7"/>
      <c r="EV917" s="7"/>
      <c r="EW917" s="7"/>
      <c r="EX917" s="7"/>
      <c r="EY917" s="7"/>
      <c r="EZ917" s="7"/>
      <c r="FA917" s="7"/>
      <c r="FB917" s="7"/>
      <c r="FC917" s="7"/>
      <c r="FD917" s="7"/>
      <c r="FE917" s="7"/>
      <c r="FF917" s="7"/>
      <c r="FG917" s="7"/>
      <c r="FH917" s="7"/>
      <c r="FI917" s="7"/>
      <c r="FJ917" s="7"/>
      <c r="FK917" s="7"/>
      <c r="FL917" s="34"/>
      <c r="FM917" s="33"/>
      <c r="FN917" s="34"/>
      <c r="FO917" s="33"/>
      <c r="FP917" s="33"/>
      <c r="FQ917" s="33"/>
      <c r="FR917" s="33"/>
      <c r="FS917" s="33"/>
      <c r="FT917" s="33"/>
      <c r="FU917" s="33"/>
      <c r="FV917" s="33"/>
      <c r="FW917" s="33"/>
      <c r="FX917" s="33"/>
      <c r="FY917" s="33"/>
      <c r="FZ917" s="33"/>
      <c r="GA917" s="33"/>
      <c r="GB917" s="33"/>
      <c r="GC917" s="33"/>
      <c r="GD917" s="33"/>
      <c r="GE917" s="33"/>
      <c r="GF917" s="33"/>
      <c r="GG917" s="7"/>
      <c r="GH917" s="7"/>
      <c r="GI917" s="7"/>
      <c r="GJ917" s="7"/>
      <c r="GK917" s="7"/>
      <c r="GL917" s="7"/>
      <c r="GM917" s="7"/>
      <c r="GN917" s="7"/>
      <c r="GO917" s="7"/>
      <c r="GP917" s="7"/>
      <c r="GQ917" s="7"/>
      <c r="GR917" s="7"/>
      <c r="GS917" s="7"/>
      <c r="GT917" s="7"/>
      <c r="GU917" s="7"/>
      <c r="GV917" s="7"/>
      <c r="GW917" s="7"/>
      <c r="GX917" s="7"/>
      <c r="GY917" s="7"/>
    </row>
    <row r="918" spans="1:207" ht="13.8">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7"/>
      <c r="CW918" s="7"/>
      <c r="CX918" s="7"/>
      <c r="CY918" s="7"/>
      <c r="CZ918" s="7"/>
      <c r="DA918" s="7"/>
      <c r="DB918" s="7"/>
      <c r="DC918" s="7"/>
      <c r="DD918" s="7"/>
      <c r="DE918" s="7"/>
      <c r="DF918" s="7"/>
      <c r="DG918" s="7"/>
      <c r="DH918" s="7"/>
      <c r="DI918" s="7"/>
      <c r="DJ918" s="7"/>
      <c r="DK918" s="7"/>
      <c r="DL918" s="7"/>
      <c r="DM918" s="7"/>
      <c r="DN918" s="7"/>
      <c r="DO918" s="7"/>
      <c r="DP918" s="7"/>
      <c r="DQ918" s="7"/>
      <c r="DR918" s="7"/>
      <c r="DS918" s="7"/>
      <c r="DT918" s="7"/>
      <c r="DU918" s="7"/>
      <c r="DV918" s="7"/>
      <c r="DW918" s="7"/>
      <c r="DX918" s="7"/>
      <c r="DY918" s="7"/>
      <c r="DZ918" s="7"/>
      <c r="EA918" s="7"/>
      <c r="EB918" s="7"/>
      <c r="EC918" s="7"/>
      <c r="ED918" s="7"/>
      <c r="EE918" s="7"/>
      <c r="EF918" s="7"/>
      <c r="EG918" s="7"/>
      <c r="EH918" s="7"/>
      <c r="EI918" s="7"/>
      <c r="EJ918" s="7"/>
      <c r="EK918" s="7"/>
      <c r="EL918" s="7"/>
      <c r="EM918" s="7"/>
      <c r="EN918" s="7"/>
      <c r="EO918" s="7"/>
      <c r="EP918" s="7"/>
      <c r="EQ918" s="7"/>
      <c r="ER918" s="7"/>
      <c r="ES918" s="7"/>
      <c r="ET918" s="7"/>
      <c r="EU918" s="7"/>
      <c r="EV918" s="7"/>
      <c r="EW918" s="7"/>
      <c r="EX918" s="7"/>
      <c r="EY918" s="7"/>
      <c r="EZ918" s="7"/>
      <c r="FA918" s="7"/>
      <c r="FB918" s="7"/>
      <c r="FC918" s="7"/>
      <c r="FD918" s="7"/>
      <c r="FE918" s="7"/>
      <c r="FF918" s="7"/>
      <c r="FG918" s="7"/>
      <c r="FH918" s="7"/>
      <c r="FI918" s="7"/>
      <c r="FJ918" s="7"/>
      <c r="FK918" s="7"/>
      <c r="FL918" s="34"/>
      <c r="FM918" s="33"/>
      <c r="FN918" s="34"/>
      <c r="FO918" s="33"/>
      <c r="FP918" s="33"/>
      <c r="FQ918" s="33"/>
      <c r="FR918" s="33"/>
      <c r="FS918" s="33"/>
      <c r="FT918" s="33"/>
      <c r="FU918" s="33"/>
      <c r="FV918" s="33"/>
      <c r="FW918" s="33"/>
      <c r="FX918" s="33"/>
      <c r="FY918" s="33"/>
      <c r="FZ918" s="33"/>
      <c r="GA918" s="33"/>
      <c r="GB918" s="33"/>
      <c r="GC918" s="33"/>
      <c r="GD918" s="33"/>
      <c r="GE918" s="33"/>
      <c r="GF918" s="33"/>
      <c r="GG918" s="7"/>
      <c r="GH918" s="7"/>
      <c r="GI918" s="7"/>
      <c r="GJ918" s="7"/>
      <c r="GK918" s="7"/>
      <c r="GL918" s="7"/>
      <c r="GM918" s="7"/>
      <c r="GN918" s="7"/>
      <c r="GO918" s="7"/>
      <c r="GP918" s="7"/>
      <c r="GQ918" s="7"/>
      <c r="GR918" s="7"/>
      <c r="GS918" s="7"/>
      <c r="GT918" s="7"/>
      <c r="GU918" s="7"/>
      <c r="GV918" s="7"/>
      <c r="GW918" s="7"/>
      <c r="GX918" s="7"/>
      <c r="GY918" s="7"/>
    </row>
    <row r="919" spans="1:207" ht="13.8">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7"/>
      <c r="CW919" s="7"/>
      <c r="CX919" s="7"/>
      <c r="CY919" s="7"/>
      <c r="CZ919" s="7"/>
      <c r="DA919" s="7"/>
      <c r="DB919" s="7"/>
      <c r="DC919" s="7"/>
      <c r="DD919" s="7"/>
      <c r="DE919" s="7"/>
      <c r="DF919" s="7"/>
      <c r="DG919" s="7"/>
      <c r="DH919" s="7"/>
      <c r="DI919" s="7"/>
      <c r="DJ919" s="7"/>
      <c r="DK919" s="7"/>
      <c r="DL919" s="7"/>
      <c r="DM919" s="7"/>
      <c r="DN919" s="7"/>
      <c r="DO919" s="7"/>
      <c r="DP919" s="7"/>
      <c r="DQ919" s="7"/>
      <c r="DR919" s="7"/>
      <c r="DS919" s="7"/>
      <c r="DT919" s="7"/>
      <c r="DU919" s="7"/>
      <c r="DV919" s="7"/>
      <c r="DW919" s="7"/>
      <c r="DX919" s="7"/>
      <c r="DY919" s="7"/>
      <c r="DZ919" s="7"/>
      <c r="EA919" s="7"/>
      <c r="EB919" s="7"/>
      <c r="EC919" s="7"/>
      <c r="ED919" s="7"/>
      <c r="EE919" s="7"/>
      <c r="EF919" s="7"/>
      <c r="EG919" s="7"/>
      <c r="EH919" s="7"/>
      <c r="EI919" s="7"/>
      <c r="EJ919" s="7"/>
      <c r="EK919" s="7"/>
      <c r="EL919" s="7"/>
      <c r="EM919" s="7"/>
      <c r="EN919" s="7"/>
      <c r="EO919" s="7"/>
      <c r="EP919" s="7"/>
      <c r="EQ919" s="7"/>
      <c r="ER919" s="7"/>
      <c r="ES919" s="7"/>
      <c r="ET919" s="7"/>
      <c r="EU919" s="7"/>
      <c r="EV919" s="7"/>
      <c r="EW919" s="7"/>
      <c r="EX919" s="7"/>
      <c r="EY919" s="7"/>
      <c r="EZ919" s="7"/>
      <c r="FA919" s="7"/>
      <c r="FB919" s="7"/>
      <c r="FC919" s="7"/>
      <c r="FD919" s="7"/>
      <c r="FE919" s="7"/>
      <c r="FF919" s="7"/>
      <c r="FG919" s="7"/>
      <c r="FH919" s="7"/>
      <c r="FI919" s="7"/>
      <c r="FJ919" s="7"/>
      <c r="FK919" s="7"/>
      <c r="FL919" s="34"/>
      <c r="FM919" s="33"/>
      <c r="FN919" s="34"/>
      <c r="FO919" s="33"/>
      <c r="FP919" s="33"/>
      <c r="FQ919" s="33"/>
      <c r="FR919" s="33"/>
      <c r="FS919" s="33"/>
      <c r="FT919" s="33"/>
      <c r="FU919" s="33"/>
      <c r="FV919" s="33"/>
      <c r="FW919" s="33"/>
      <c r="FX919" s="33"/>
      <c r="FY919" s="33"/>
      <c r="FZ919" s="33"/>
      <c r="GA919" s="33"/>
      <c r="GB919" s="33"/>
      <c r="GC919" s="33"/>
      <c r="GD919" s="33"/>
      <c r="GE919" s="33"/>
      <c r="GF919" s="33"/>
      <c r="GG919" s="7"/>
      <c r="GH919" s="7"/>
      <c r="GI919" s="7"/>
      <c r="GJ919" s="7"/>
      <c r="GK919" s="7"/>
      <c r="GL919" s="7"/>
      <c r="GM919" s="7"/>
      <c r="GN919" s="7"/>
      <c r="GO919" s="7"/>
      <c r="GP919" s="7"/>
      <c r="GQ919" s="7"/>
      <c r="GR919" s="7"/>
      <c r="GS919" s="7"/>
      <c r="GT919" s="7"/>
      <c r="GU919" s="7"/>
      <c r="GV919" s="7"/>
      <c r="GW919" s="7"/>
      <c r="GX919" s="7"/>
      <c r="GY919" s="7"/>
    </row>
    <row r="920" spans="1:207" ht="13.8">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7"/>
      <c r="CW920" s="7"/>
      <c r="CX920" s="7"/>
      <c r="CY920" s="7"/>
      <c r="CZ920" s="7"/>
      <c r="DA920" s="7"/>
      <c r="DB920" s="7"/>
      <c r="DC920" s="7"/>
      <c r="DD920" s="7"/>
      <c r="DE920" s="7"/>
      <c r="DF920" s="7"/>
      <c r="DG920" s="7"/>
      <c r="DH920" s="7"/>
      <c r="DI920" s="7"/>
      <c r="DJ920" s="7"/>
      <c r="DK920" s="7"/>
      <c r="DL920" s="7"/>
      <c r="DM920" s="7"/>
      <c r="DN920" s="7"/>
      <c r="DO920" s="7"/>
      <c r="DP920" s="7"/>
      <c r="DQ920" s="7"/>
      <c r="DR920" s="7"/>
      <c r="DS920" s="7"/>
      <c r="DT920" s="7"/>
      <c r="DU920" s="7"/>
      <c r="DV920" s="7"/>
      <c r="DW920" s="7"/>
      <c r="DX920" s="7"/>
      <c r="DY920" s="7"/>
      <c r="DZ920" s="7"/>
      <c r="EA920" s="7"/>
      <c r="EB920" s="7"/>
      <c r="EC920" s="7"/>
      <c r="ED920" s="7"/>
      <c r="EE920" s="7"/>
      <c r="EF920" s="7"/>
      <c r="EG920" s="7"/>
      <c r="EH920" s="7"/>
      <c r="EI920" s="7"/>
      <c r="EJ920" s="7"/>
      <c r="EK920" s="7"/>
      <c r="EL920" s="7"/>
      <c r="EM920" s="7"/>
      <c r="EN920" s="7"/>
      <c r="EO920" s="7"/>
      <c r="EP920" s="7"/>
      <c r="EQ920" s="7"/>
      <c r="ER920" s="7"/>
      <c r="ES920" s="7"/>
      <c r="ET920" s="7"/>
      <c r="EU920" s="7"/>
      <c r="EV920" s="7"/>
      <c r="EW920" s="7"/>
      <c r="EX920" s="7"/>
      <c r="EY920" s="7"/>
      <c r="EZ920" s="7"/>
      <c r="FA920" s="7"/>
      <c r="FB920" s="7"/>
      <c r="FC920" s="7"/>
      <c r="FD920" s="7"/>
      <c r="FE920" s="7"/>
      <c r="FF920" s="7"/>
      <c r="FG920" s="7"/>
      <c r="FH920" s="7"/>
      <c r="FI920" s="7"/>
      <c r="FJ920" s="7"/>
      <c r="FK920" s="7"/>
      <c r="FL920" s="34"/>
      <c r="FM920" s="33"/>
      <c r="FN920" s="34"/>
      <c r="FO920" s="33"/>
      <c r="FP920" s="33"/>
      <c r="FQ920" s="33"/>
      <c r="FR920" s="33"/>
      <c r="FS920" s="33"/>
      <c r="FT920" s="33"/>
      <c r="FU920" s="33"/>
      <c r="FV920" s="33"/>
      <c r="FW920" s="33"/>
      <c r="FX920" s="33"/>
      <c r="FY920" s="33"/>
      <c r="FZ920" s="33"/>
      <c r="GA920" s="33"/>
      <c r="GB920" s="33"/>
      <c r="GC920" s="33"/>
      <c r="GD920" s="33"/>
      <c r="GE920" s="33"/>
      <c r="GF920" s="33"/>
      <c r="GG920" s="7"/>
      <c r="GH920" s="7"/>
      <c r="GI920" s="7"/>
      <c r="GJ920" s="7"/>
      <c r="GK920" s="7"/>
      <c r="GL920" s="7"/>
      <c r="GM920" s="7"/>
      <c r="GN920" s="7"/>
      <c r="GO920" s="7"/>
      <c r="GP920" s="7"/>
      <c r="GQ920" s="7"/>
      <c r="GR920" s="7"/>
      <c r="GS920" s="7"/>
      <c r="GT920" s="7"/>
      <c r="GU920" s="7"/>
      <c r="GV920" s="7"/>
      <c r="GW920" s="7"/>
      <c r="GX920" s="7"/>
      <c r="GY920" s="7"/>
    </row>
    <row r="921" spans="1:207" ht="13.8">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7"/>
      <c r="CW921" s="7"/>
      <c r="CX921" s="7"/>
      <c r="CY921" s="7"/>
      <c r="CZ921" s="7"/>
      <c r="DA921" s="7"/>
      <c r="DB921" s="7"/>
      <c r="DC921" s="7"/>
      <c r="DD921" s="7"/>
      <c r="DE921" s="7"/>
      <c r="DF921" s="7"/>
      <c r="DG921" s="7"/>
      <c r="DH921" s="7"/>
      <c r="DI921" s="7"/>
      <c r="DJ921" s="7"/>
      <c r="DK921" s="7"/>
      <c r="DL921" s="7"/>
      <c r="DM921" s="7"/>
      <c r="DN921" s="7"/>
      <c r="DO921" s="7"/>
      <c r="DP921" s="7"/>
      <c r="DQ921" s="7"/>
      <c r="DR921" s="7"/>
      <c r="DS921" s="7"/>
      <c r="DT921" s="7"/>
      <c r="DU921" s="7"/>
      <c r="DV921" s="7"/>
      <c r="DW921" s="7"/>
      <c r="DX921" s="7"/>
      <c r="DY921" s="7"/>
      <c r="DZ921" s="7"/>
      <c r="EA921" s="7"/>
      <c r="EB921" s="7"/>
      <c r="EC921" s="7"/>
      <c r="ED921" s="7"/>
      <c r="EE921" s="7"/>
      <c r="EF921" s="7"/>
      <c r="EG921" s="7"/>
      <c r="EH921" s="7"/>
      <c r="EI921" s="7"/>
      <c r="EJ921" s="7"/>
      <c r="EK921" s="7"/>
      <c r="EL921" s="7"/>
      <c r="EM921" s="7"/>
      <c r="EN921" s="7"/>
      <c r="EO921" s="7"/>
      <c r="EP921" s="7"/>
      <c r="EQ921" s="7"/>
      <c r="ER921" s="7"/>
      <c r="ES921" s="7"/>
      <c r="ET921" s="7"/>
      <c r="EU921" s="7"/>
      <c r="EV921" s="7"/>
      <c r="EW921" s="7"/>
      <c r="EX921" s="7"/>
      <c r="EY921" s="7"/>
      <c r="EZ921" s="7"/>
      <c r="FA921" s="7"/>
      <c r="FB921" s="7"/>
      <c r="FC921" s="7"/>
      <c r="FD921" s="7"/>
      <c r="FE921" s="7"/>
      <c r="FF921" s="7"/>
      <c r="FG921" s="7"/>
      <c r="FH921" s="7"/>
      <c r="FI921" s="7"/>
      <c r="FJ921" s="7"/>
      <c r="FK921" s="7"/>
      <c r="FL921" s="34"/>
      <c r="FM921" s="33"/>
      <c r="FN921" s="34"/>
      <c r="FO921" s="33"/>
      <c r="FP921" s="33"/>
      <c r="FQ921" s="33"/>
      <c r="FR921" s="33"/>
      <c r="FS921" s="33"/>
      <c r="FT921" s="33"/>
      <c r="FU921" s="33"/>
      <c r="FV921" s="33"/>
      <c r="FW921" s="33"/>
      <c r="FX921" s="33"/>
      <c r="FY921" s="33"/>
      <c r="FZ921" s="33"/>
      <c r="GA921" s="33"/>
      <c r="GB921" s="33"/>
      <c r="GC921" s="33"/>
      <c r="GD921" s="33"/>
      <c r="GE921" s="33"/>
      <c r="GF921" s="33"/>
      <c r="GG921" s="7"/>
      <c r="GH921" s="7"/>
      <c r="GI921" s="7"/>
      <c r="GJ921" s="7"/>
      <c r="GK921" s="7"/>
      <c r="GL921" s="7"/>
      <c r="GM921" s="7"/>
      <c r="GN921" s="7"/>
      <c r="GO921" s="7"/>
      <c r="GP921" s="7"/>
      <c r="GQ921" s="7"/>
      <c r="GR921" s="7"/>
      <c r="GS921" s="7"/>
      <c r="GT921" s="7"/>
      <c r="GU921" s="7"/>
      <c r="GV921" s="7"/>
      <c r="GW921" s="7"/>
      <c r="GX921" s="7"/>
      <c r="GY921" s="7"/>
    </row>
    <row r="922" spans="1:207" ht="13.8">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7"/>
      <c r="CW922" s="7"/>
      <c r="CX922" s="7"/>
      <c r="CY922" s="7"/>
      <c r="CZ922" s="7"/>
      <c r="DA922" s="7"/>
      <c r="DB922" s="7"/>
      <c r="DC922" s="7"/>
      <c r="DD922" s="7"/>
      <c r="DE922" s="7"/>
      <c r="DF922" s="7"/>
      <c r="DG922" s="7"/>
      <c r="DH922" s="7"/>
      <c r="DI922" s="7"/>
      <c r="DJ922" s="7"/>
      <c r="DK922" s="7"/>
      <c r="DL922" s="7"/>
      <c r="DM922" s="7"/>
      <c r="DN922" s="7"/>
      <c r="DO922" s="7"/>
      <c r="DP922" s="7"/>
      <c r="DQ922" s="7"/>
      <c r="DR922" s="7"/>
      <c r="DS922" s="7"/>
      <c r="DT922" s="7"/>
      <c r="DU922" s="7"/>
      <c r="DV922" s="7"/>
      <c r="DW922" s="7"/>
      <c r="DX922" s="7"/>
      <c r="DY922" s="7"/>
      <c r="DZ922" s="7"/>
      <c r="EA922" s="7"/>
      <c r="EB922" s="7"/>
      <c r="EC922" s="7"/>
      <c r="ED922" s="7"/>
      <c r="EE922" s="7"/>
      <c r="EF922" s="7"/>
      <c r="EG922" s="7"/>
      <c r="EH922" s="7"/>
      <c r="EI922" s="7"/>
      <c r="EJ922" s="7"/>
      <c r="EK922" s="7"/>
      <c r="EL922" s="7"/>
      <c r="EM922" s="7"/>
      <c r="EN922" s="7"/>
      <c r="EO922" s="7"/>
      <c r="EP922" s="7"/>
      <c r="EQ922" s="7"/>
      <c r="ER922" s="7"/>
      <c r="ES922" s="7"/>
      <c r="ET922" s="7"/>
      <c r="EU922" s="7"/>
      <c r="EV922" s="7"/>
      <c r="EW922" s="7"/>
      <c r="EX922" s="7"/>
      <c r="EY922" s="7"/>
      <c r="EZ922" s="7"/>
      <c r="FA922" s="7"/>
      <c r="FB922" s="7"/>
      <c r="FC922" s="7"/>
      <c r="FD922" s="7"/>
      <c r="FE922" s="7"/>
      <c r="FF922" s="7"/>
      <c r="FG922" s="7"/>
      <c r="FH922" s="7"/>
      <c r="FI922" s="7"/>
      <c r="FJ922" s="7"/>
      <c r="FK922" s="7"/>
      <c r="FL922" s="34"/>
      <c r="FM922" s="33"/>
      <c r="FN922" s="34"/>
      <c r="FO922" s="33"/>
      <c r="FP922" s="33"/>
      <c r="FQ922" s="33"/>
      <c r="FR922" s="33"/>
      <c r="FS922" s="33"/>
      <c r="FT922" s="33"/>
      <c r="FU922" s="33"/>
      <c r="FV922" s="33"/>
      <c r="FW922" s="33"/>
      <c r="FX922" s="33"/>
      <c r="FY922" s="33"/>
      <c r="FZ922" s="33"/>
      <c r="GA922" s="33"/>
      <c r="GB922" s="33"/>
      <c r="GC922" s="33"/>
      <c r="GD922" s="33"/>
      <c r="GE922" s="33"/>
      <c r="GF922" s="33"/>
      <c r="GG922" s="7"/>
      <c r="GH922" s="7"/>
      <c r="GI922" s="7"/>
      <c r="GJ922" s="7"/>
      <c r="GK922" s="7"/>
      <c r="GL922" s="7"/>
      <c r="GM922" s="7"/>
      <c r="GN922" s="7"/>
      <c r="GO922" s="7"/>
      <c r="GP922" s="7"/>
      <c r="GQ922" s="7"/>
      <c r="GR922" s="7"/>
      <c r="GS922" s="7"/>
      <c r="GT922" s="7"/>
      <c r="GU922" s="7"/>
      <c r="GV922" s="7"/>
      <c r="GW922" s="7"/>
      <c r="GX922" s="7"/>
      <c r="GY922" s="7"/>
    </row>
    <row r="923" spans="1:207" ht="13.8">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7"/>
      <c r="CW923" s="7"/>
      <c r="CX923" s="7"/>
      <c r="CY923" s="7"/>
      <c r="CZ923" s="7"/>
      <c r="DA923" s="7"/>
      <c r="DB923" s="7"/>
      <c r="DC923" s="7"/>
      <c r="DD923" s="7"/>
      <c r="DE923" s="7"/>
      <c r="DF923" s="7"/>
      <c r="DG923" s="7"/>
      <c r="DH923" s="7"/>
      <c r="DI923" s="7"/>
      <c r="DJ923" s="7"/>
      <c r="DK923" s="7"/>
      <c r="DL923" s="7"/>
      <c r="DM923" s="7"/>
      <c r="DN923" s="7"/>
      <c r="DO923" s="7"/>
      <c r="DP923" s="7"/>
      <c r="DQ923" s="7"/>
      <c r="DR923" s="7"/>
      <c r="DS923" s="7"/>
      <c r="DT923" s="7"/>
      <c r="DU923" s="7"/>
      <c r="DV923" s="7"/>
      <c r="DW923" s="7"/>
      <c r="DX923" s="7"/>
      <c r="DY923" s="7"/>
      <c r="DZ923" s="7"/>
      <c r="EA923" s="7"/>
      <c r="EB923" s="7"/>
      <c r="EC923" s="7"/>
      <c r="ED923" s="7"/>
      <c r="EE923" s="7"/>
      <c r="EF923" s="7"/>
      <c r="EG923" s="7"/>
      <c r="EH923" s="7"/>
      <c r="EI923" s="7"/>
      <c r="EJ923" s="7"/>
      <c r="EK923" s="7"/>
      <c r="EL923" s="7"/>
      <c r="EM923" s="7"/>
      <c r="EN923" s="7"/>
      <c r="EO923" s="7"/>
      <c r="EP923" s="7"/>
      <c r="EQ923" s="7"/>
      <c r="ER923" s="7"/>
      <c r="ES923" s="7"/>
      <c r="ET923" s="7"/>
      <c r="EU923" s="7"/>
      <c r="EV923" s="7"/>
      <c r="EW923" s="7"/>
      <c r="EX923" s="7"/>
      <c r="EY923" s="7"/>
      <c r="EZ923" s="7"/>
      <c r="FA923" s="7"/>
      <c r="FB923" s="7"/>
      <c r="FC923" s="7"/>
      <c r="FD923" s="7"/>
      <c r="FE923" s="7"/>
      <c r="FF923" s="7"/>
      <c r="FG923" s="7"/>
      <c r="FH923" s="7"/>
      <c r="FI923" s="7"/>
      <c r="FJ923" s="7"/>
      <c r="FK923" s="7"/>
      <c r="FL923" s="34"/>
      <c r="FM923" s="33"/>
      <c r="FN923" s="34"/>
      <c r="FO923" s="33"/>
      <c r="FP923" s="33"/>
      <c r="FQ923" s="33"/>
      <c r="FR923" s="33"/>
      <c r="FS923" s="33"/>
      <c r="FT923" s="33"/>
      <c r="FU923" s="33"/>
      <c r="FV923" s="33"/>
      <c r="FW923" s="33"/>
      <c r="FX923" s="33"/>
      <c r="FY923" s="33"/>
      <c r="FZ923" s="33"/>
      <c r="GA923" s="33"/>
      <c r="GB923" s="33"/>
      <c r="GC923" s="33"/>
      <c r="GD923" s="33"/>
      <c r="GE923" s="33"/>
      <c r="GF923" s="33"/>
      <c r="GG923" s="7"/>
      <c r="GH923" s="7"/>
      <c r="GI923" s="7"/>
      <c r="GJ923" s="7"/>
      <c r="GK923" s="7"/>
      <c r="GL923" s="7"/>
      <c r="GM923" s="7"/>
      <c r="GN923" s="7"/>
      <c r="GO923" s="7"/>
      <c r="GP923" s="7"/>
      <c r="GQ923" s="7"/>
      <c r="GR923" s="7"/>
      <c r="GS923" s="7"/>
      <c r="GT923" s="7"/>
      <c r="GU923" s="7"/>
      <c r="GV923" s="7"/>
      <c r="GW923" s="7"/>
      <c r="GX923" s="7"/>
      <c r="GY923" s="7"/>
    </row>
    <row r="924" spans="1:207" ht="13.8">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7"/>
      <c r="CW924" s="7"/>
      <c r="CX924" s="7"/>
      <c r="CY924" s="7"/>
      <c r="CZ924" s="7"/>
      <c r="DA924" s="7"/>
      <c r="DB924" s="7"/>
      <c r="DC924" s="7"/>
      <c r="DD924" s="7"/>
      <c r="DE924" s="7"/>
      <c r="DF924" s="7"/>
      <c r="DG924" s="7"/>
      <c r="DH924" s="7"/>
      <c r="DI924" s="7"/>
      <c r="DJ924" s="7"/>
      <c r="DK924" s="7"/>
      <c r="DL924" s="7"/>
      <c r="DM924" s="7"/>
      <c r="DN924" s="7"/>
      <c r="DO924" s="7"/>
      <c r="DP924" s="7"/>
      <c r="DQ924" s="7"/>
      <c r="DR924" s="7"/>
      <c r="DS924" s="7"/>
      <c r="DT924" s="7"/>
      <c r="DU924" s="7"/>
      <c r="DV924" s="7"/>
      <c r="DW924" s="7"/>
      <c r="DX924" s="7"/>
      <c r="DY924" s="7"/>
      <c r="DZ924" s="7"/>
      <c r="EA924" s="7"/>
      <c r="EB924" s="7"/>
      <c r="EC924" s="7"/>
      <c r="ED924" s="7"/>
      <c r="EE924" s="7"/>
      <c r="EF924" s="7"/>
      <c r="EG924" s="7"/>
      <c r="EH924" s="7"/>
      <c r="EI924" s="7"/>
      <c r="EJ924" s="7"/>
      <c r="EK924" s="7"/>
      <c r="EL924" s="7"/>
      <c r="EM924" s="7"/>
      <c r="EN924" s="7"/>
      <c r="EO924" s="7"/>
      <c r="EP924" s="7"/>
      <c r="EQ924" s="7"/>
      <c r="ER924" s="7"/>
      <c r="ES924" s="7"/>
      <c r="ET924" s="7"/>
      <c r="EU924" s="7"/>
      <c r="EV924" s="7"/>
      <c r="EW924" s="7"/>
      <c r="EX924" s="7"/>
      <c r="EY924" s="7"/>
      <c r="EZ924" s="7"/>
      <c r="FA924" s="7"/>
      <c r="FB924" s="7"/>
      <c r="FC924" s="7"/>
      <c r="FD924" s="7"/>
      <c r="FE924" s="7"/>
      <c r="FF924" s="7"/>
      <c r="FG924" s="7"/>
      <c r="FH924" s="7"/>
      <c r="FI924" s="7"/>
      <c r="FJ924" s="7"/>
      <c r="FK924" s="7"/>
      <c r="FL924" s="34"/>
      <c r="FM924" s="33"/>
      <c r="FN924" s="34"/>
      <c r="FO924" s="33"/>
      <c r="FP924" s="33"/>
      <c r="FQ924" s="33"/>
      <c r="FR924" s="33"/>
      <c r="FS924" s="33"/>
      <c r="FT924" s="33"/>
      <c r="FU924" s="33"/>
      <c r="FV924" s="33"/>
      <c r="FW924" s="33"/>
      <c r="FX924" s="33"/>
      <c r="FY924" s="33"/>
      <c r="FZ924" s="33"/>
      <c r="GA924" s="33"/>
      <c r="GB924" s="33"/>
      <c r="GC924" s="33"/>
      <c r="GD924" s="33"/>
      <c r="GE924" s="33"/>
      <c r="GF924" s="33"/>
      <c r="GG924" s="7"/>
      <c r="GH924" s="7"/>
      <c r="GI924" s="7"/>
      <c r="GJ924" s="7"/>
      <c r="GK924" s="7"/>
      <c r="GL924" s="7"/>
      <c r="GM924" s="7"/>
      <c r="GN924" s="7"/>
      <c r="GO924" s="7"/>
      <c r="GP924" s="7"/>
      <c r="GQ924" s="7"/>
      <c r="GR924" s="7"/>
      <c r="GS924" s="7"/>
      <c r="GT924" s="7"/>
      <c r="GU924" s="7"/>
      <c r="GV924" s="7"/>
      <c r="GW924" s="7"/>
      <c r="GX924" s="7"/>
      <c r="GY924" s="7"/>
    </row>
    <row r="925" spans="1:207" ht="13.8">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c r="DL925" s="7"/>
      <c r="DM925" s="7"/>
      <c r="DN925" s="7"/>
      <c r="DO925" s="7"/>
      <c r="DP925" s="7"/>
      <c r="DQ925" s="7"/>
      <c r="DR925" s="7"/>
      <c r="DS925" s="7"/>
      <c r="DT925" s="7"/>
      <c r="DU925" s="7"/>
      <c r="DV925" s="7"/>
      <c r="DW925" s="7"/>
      <c r="DX925" s="7"/>
      <c r="DY925" s="7"/>
      <c r="DZ925" s="7"/>
      <c r="EA925" s="7"/>
      <c r="EB925" s="7"/>
      <c r="EC925" s="7"/>
      <c r="ED925" s="7"/>
      <c r="EE925" s="7"/>
      <c r="EF925" s="7"/>
      <c r="EG925" s="7"/>
      <c r="EH925" s="7"/>
      <c r="EI925" s="7"/>
      <c r="EJ925" s="7"/>
      <c r="EK925" s="7"/>
      <c r="EL925" s="7"/>
      <c r="EM925" s="7"/>
      <c r="EN925" s="7"/>
      <c r="EO925" s="7"/>
      <c r="EP925" s="7"/>
      <c r="EQ925" s="7"/>
      <c r="ER925" s="7"/>
      <c r="ES925" s="7"/>
      <c r="ET925" s="7"/>
      <c r="EU925" s="7"/>
      <c r="EV925" s="7"/>
      <c r="EW925" s="7"/>
      <c r="EX925" s="7"/>
      <c r="EY925" s="7"/>
      <c r="EZ925" s="7"/>
      <c r="FA925" s="7"/>
      <c r="FB925" s="7"/>
      <c r="FC925" s="7"/>
      <c r="FD925" s="7"/>
      <c r="FE925" s="7"/>
      <c r="FF925" s="7"/>
      <c r="FG925" s="7"/>
      <c r="FH925" s="7"/>
      <c r="FI925" s="7"/>
      <c r="FJ925" s="7"/>
      <c r="FK925" s="7"/>
      <c r="FL925" s="34"/>
      <c r="FM925" s="33"/>
      <c r="FN925" s="34"/>
      <c r="FO925" s="33"/>
      <c r="FP925" s="33"/>
      <c r="FQ925" s="33"/>
      <c r="FR925" s="33"/>
      <c r="FS925" s="33"/>
      <c r="FT925" s="33"/>
      <c r="FU925" s="33"/>
      <c r="FV925" s="33"/>
      <c r="FW925" s="33"/>
      <c r="FX925" s="33"/>
      <c r="FY925" s="33"/>
      <c r="FZ925" s="33"/>
      <c r="GA925" s="33"/>
      <c r="GB925" s="33"/>
      <c r="GC925" s="33"/>
      <c r="GD925" s="33"/>
      <c r="GE925" s="33"/>
      <c r="GF925" s="33"/>
      <c r="GG925" s="7"/>
      <c r="GH925" s="7"/>
      <c r="GI925" s="7"/>
      <c r="GJ925" s="7"/>
      <c r="GK925" s="7"/>
      <c r="GL925" s="7"/>
      <c r="GM925" s="7"/>
      <c r="GN925" s="7"/>
      <c r="GO925" s="7"/>
      <c r="GP925" s="7"/>
      <c r="GQ925" s="7"/>
      <c r="GR925" s="7"/>
      <c r="GS925" s="7"/>
      <c r="GT925" s="7"/>
      <c r="GU925" s="7"/>
      <c r="GV925" s="7"/>
      <c r="GW925" s="7"/>
      <c r="GX925" s="7"/>
      <c r="GY925" s="7"/>
    </row>
    <row r="926" spans="1:207" ht="13.8">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7"/>
      <c r="CW926" s="7"/>
      <c r="CX926" s="7"/>
      <c r="CY926" s="7"/>
      <c r="CZ926" s="7"/>
      <c r="DA926" s="7"/>
      <c r="DB926" s="7"/>
      <c r="DC926" s="7"/>
      <c r="DD926" s="7"/>
      <c r="DE926" s="7"/>
      <c r="DF926" s="7"/>
      <c r="DG926" s="7"/>
      <c r="DH926" s="7"/>
      <c r="DI926" s="7"/>
      <c r="DJ926" s="7"/>
      <c r="DK926" s="7"/>
      <c r="DL926" s="7"/>
      <c r="DM926" s="7"/>
      <c r="DN926" s="7"/>
      <c r="DO926" s="7"/>
      <c r="DP926" s="7"/>
      <c r="DQ926" s="7"/>
      <c r="DR926" s="7"/>
      <c r="DS926" s="7"/>
      <c r="DT926" s="7"/>
      <c r="DU926" s="7"/>
      <c r="DV926" s="7"/>
      <c r="DW926" s="7"/>
      <c r="DX926" s="7"/>
      <c r="DY926" s="7"/>
      <c r="DZ926" s="7"/>
      <c r="EA926" s="7"/>
      <c r="EB926" s="7"/>
      <c r="EC926" s="7"/>
      <c r="ED926" s="7"/>
      <c r="EE926" s="7"/>
      <c r="EF926" s="7"/>
      <c r="EG926" s="7"/>
      <c r="EH926" s="7"/>
      <c r="EI926" s="7"/>
      <c r="EJ926" s="7"/>
      <c r="EK926" s="7"/>
      <c r="EL926" s="7"/>
      <c r="EM926" s="7"/>
      <c r="EN926" s="7"/>
      <c r="EO926" s="7"/>
      <c r="EP926" s="7"/>
      <c r="EQ926" s="7"/>
      <c r="ER926" s="7"/>
      <c r="ES926" s="7"/>
      <c r="ET926" s="7"/>
      <c r="EU926" s="7"/>
      <c r="EV926" s="7"/>
      <c r="EW926" s="7"/>
      <c r="EX926" s="7"/>
      <c r="EY926" s="7"/>
      <c r="EZ926" s="7"/>
      <c r="FA926" s="7"/>
      <c r="FB926" s="7"/>
      <c r="FC926" s="7"/>
      <c r="FD926" s="7"/>
      <c r="FE926" s="7"/>
      <c r="FF926" s="7"/>
      <c r="FG926" s="7"/>
      <c r="FH926" s="7"/>
      <c r="FI926" s="7"/>
      <c r="FJ926" s="7"/>
      <c r="FK926" s="7"/>
      <c r="FL926" s="34"/>
      <c r="FM926" s="33"/>
      <c r="FN926" s="34"/>
      <c r="FO926" s="33"/>
      <c r="FP926" s="33"/>
      <c r="FQ926" s="33"/>
      <c r="FR926" s="33"/>
      <c r="FS926" s="33"/>
      <c r="FT926" s="33"/>
      <c r="FU926" s="33"/>
      <c r="FV926" s="33"/>
      <c r="FW926" s="33"/>
      <c r="FX926" s="33"/>
      <c r="FY926" s="33"/>
      <c r="FZ926" s="33"/>
      <c r="GA926" s="33"/>
      <c r="GB926" s="33"/>
      <c r="GC926" s="33"/>
      <c r="GD926" s="33"/>
      <c r="GE926" s="33"/>
      <c r="GF926" s="33"/>
      <c r="GG926" s="7"/>
      <c r="GH926" s="7"/>
      <c r="GI926" s="7"/>
      <c r="GJ926" s="7"/>
      <c r="GK926" s="7"/>
      <c r="GL926" s="7"/>
      <c r="GM926" s="7"/>
      <c r="GN926" s="7"/>
      <c r="GO926" s="7"/>
      <c r="GP926" s="7"/>
      <c r="GQ926" s="7"/>
      <c r="GR926" s="7"/>
      <c r="GS926" s="7"/>
      <c r="GT926" s="7"/>
      <c r="GU926" s="7"/>
      <c r="GV926" s="7"/>
      <c r="GW926" s="7"/>
      <c r="GX926" s="7"/>
      <c r="GY926" s="7"/>
    </row>
    <row r="927" spans="1:207" ht="13.8">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7"/>
      <c r="CW927" s="7"/>
      <c r="CX927" s="7"/>
      <c r="CY927" s="7"/>
      <c r="CZ927" s="7"/>
      <c r="DA927" s="7"/>
      <c r="DB927" s="7"/>
      <c r="DC927" s="7"/>
      <c r="DD927" s="7"/>
      <c r="DE927" s="7"/>
      <c r="DF927" s="7"/>
      <c r="DG927" s="7"/>
      <c r="DH927" s="7"/>
      <c r="DI927" s="7"/>
      <c r="DJ927" s="7"/>
      <c r="DK927" s="7"/>
      <c r="DL927" s="7"/>
      <c r="DM927" s="7"/>
      <c r="DN927" s="7"/>
      <c r="DO927" s="7"/>
      <c r="DP927" s="7"/>
      <c r="DQ927" s="7"/>
      <c r="DR927" s="7"/>
      <c r="DS927" s="7"/>
      <c r="DT927" s="7"/>
      <c r="DU927" s="7"/>
      <c r="DV927" s="7"/>
      <c r="DW927" s="7"/>
      <c r="DX927" s="7"/>
      <c r="DY927" s="7"/>
      <c r="DZ927" s="7"/>
      <c r="EA927" s="7"/>
      <c r="EB927" s="7"/>
      <c r="EC927" s="7"/>
      <c r="ED927" s="7"/>
      <c r="EE927" s="7"/>
      <c r="EF927" s="7"/>
      <c r="EG927" s="7"/>
      <c r="EH927" s="7"/>
      <c r="EI927" s="7"/>
      <c r="EJ927" s="7"/>
      <c r="EK927" s="7"/>
      <c r="EL927" s="7"/>
      <c r="EM927" s="7"/>
      <c r="EN927" s="7"/>
      <c r="EO927" s="7"/>
      <c r="EP927" s="7"/>
      <c r="EQ927" s="7"/>
      <c r="ER927" s="7"/>
      <c r="ES927" s="7"/>
      <c r="ET927" s="7"/>
      <c r="EU927" s="7"/>
      <c r="EV927" s="7"/>
      <c r="EW927" s="7"/>
      <c r="EX927" s="7"/>
      <c r="EY927" s="7"/>
      <c r="EZ927" s="7"/>
      <c r="FA927" s="7"/>
      <c r="FB927" s="7"/>
      <c r="FC927" s="7"/>
      <c r="FD927" s="7"/>
      <c r="FE927" s="7"/>
      <c r="FF927" s="7"/>
      <c r="FG927" s="7"/>
      <c r="FH927" s="7"/>
      <c r="FI927" s="7"/>
      <c r="FJ927" s="7"/>
      <c r="FK927" s="7"/>
      <c r="FL927" s="34"/>
      <c r="FM927" s="33"/>
      <c r="FN927" s="34"/>
      <c r="FO927" s="33"/>
      <c r="FP927" s="33"/>
      <c r="FQ927" s="33"/>
      <c r="FR927" s="33"/>
      <c r="FS927" s="33"/>
      <c r="FT927" s="33"/>
      <c r="FU927" s="33"/>
      <c r="FV927" s="33"/>
      <c r="FW927" s="33"/>
      <c r="FX927" s="33"/>
      <c r="FY927" s="33"/>
      <c r="FZ927" s="33"/>
      <c r="GA927" s="33"/>
      <c r="GB927" s="33"/>
      <c r="GC927" s="33"/>
      <c r="GD927" s="33"/>
      <c r="GE927" s="33"/>
      <c r="GF927" s="33"/>
      <c r="GG927" s="7"/>
      <c r="GH927" s="7"/>
      <c r="GI927" s="7"/>
      <c r="GJ927" s="7"/>
      <c r="GK927" s="7"/>
      <c r="GL927" s="7"/>
      <c r="GM927" s="7"/>
      <c r="GN927" s="7"/>
      <c r="GO927" s="7"/>
      <c r="GP927" s="7"/>
      <c r="GQ927" s="7"/>
      <c r="GR927" s="7"/>
      <c r="GS927" s="7"/>
      <c r="GT927" s="7"/>
      <c r="GU927" s="7"/>
      <c r="GV927" s="7"/>
      <c r="GW927" s="7"/>
      <c r="GX927" s="7"/>
      <c r="GY927" s="7"/>
    </row>
    <row r="928" spans="1:207" ht="13.8">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7"/>
      <c r="CW928" s="7"/>
      <c r="CX928" s="7"/>
      <c r="CY928" s="7"/>
      <c r="CZ928" s="7"/>
      <c r="DA928" s="7"/>
      <c r="DB928" s="7"/>
      <c r="DC928" s="7"/>
      <c r="DD928" s="7"/>
      <c r="DE928" s="7"/>
      <c r="DF928" s="7"/>
      <c r="DG928" s="7"/>
      <c r="DH928" s="7"/>
      <c r="DI928" s="7"/>
      <c r="DJ928" s="7"/>
      <c r="DK928" s="7"/>
      <c r="DL928" s="7"/>
      <c r="DM928" s="7"/>
      <c r="DN928" s="7"/>
      <c r="DO928" s="7"/>
      <c r="DP928" s="7"/>
      <c r="DQ928" s="7"/>
      <c r="DR928" s="7"/>
      <c r="DS928" s="7"/>
      <c r="DT928" s="7"/>
      <c r="DU928" s="7"/>
      <c r="DV928" s="7"/>
      <c r="DW928" s="7"/>
      <c r="DX928" s="7"/>
      <c r="DY928" s="7"/>
      <c r="DZ928" s="7"/>
      <c r="EA928" s="7"/>
      <c r="EB928" s="7"/>
      <c r="EC928" s="7"/>
      <c r="ED928" s="7"/>
      <c r="EE928" s="7"/>
      <c r="EF928" s="7"/>
      <c r="EG928" s="7"/>
      <c r="EH928" s="7"/>
      <c r="EI928" s="7"/>
      <c r="EJ928" s="7"/>
      <c r="EK928" s="7"/>
      <c r="EL928" s="7"/>
      <c r="EM928" s="7"/>
      <c r="EN928" s="7"/>
      <c r="EO928" s="7"/>
      <c r="EP928" s="7"/>
      <c r="EQ928" s="7"/>
      <c r="ER928" s="7"/>
      <c r="ES928" s="7"/>
      <c r="ET928" s="7"/>
      <c r="EU928" s="7"/>
      <c r="EV928" s="7"/>
      <c r="EW928" s="7"/>
      <c r="EX928" s="7"/>
      <c r="EY928" s="7"/>
      <c r="EZ928" s="7"/>
      <c r="FA928" s="7"/>
      <c r="FB928" s="7"/>
      <c r="FC928" s="7"/>
      <c r="FD928" s="7"/>
      <c r="FE928" s="7"/>
      <c r="FF928" s="7"/>
      <c r="FG928" s="7"/>
      <c r="FH928" s="7"/>
      <c r="FI928" s="7"/>
      <c r="FJ928" s="7"/>
      <c r="FK928" s="7"/>
      <c r="FL928" s="34"/>
      <c r="FM928" s="33"/>
      <c r="FN928" s="34"/>
      <c r="FO928" s="33"/>
      <c r="FP928" s="33"/>
      <c r="FQ928" s="33"/>
      <c r="FR928" s="33"/>
      <c r="FS928" s="33"/>
      <c r="FT928" s="33"/>
      <c r="FU928" s="33"/>
      <c r="FV928" s="33"/>
      <c r="FW928" s="33"/>
      <c r="FX928" s="33"/>
      <c r="FY928" s="33"/>
      <c r="FZ928" s="33"/>
      <c r="GA928" s="33"/>
      <c r="GB928" s="33"/>
      <c r="GC928" s="33"/>
      <c r="GD928" s="33"/>
      <c r="GE928" s="33"/>
      <c r="GF928" s="33"/>
      <c r="GG928" s="7"/>
      <c r="GH928" s="7"/>
      <c r="GI928" s="7"/>
      <c r="GJ928" s="7"/>
      <c r="GK928" s="7"/>
      <c r="GL928" s="7"/>
      <c r="GM928" s="7"/>
      <c r="GN928" s="7"/>
      <c r="GO928" s="7"/>
      <c r="GP928" s="7"/>
      <c r="GQ928" s="7"/>
      <c r="GR928" s="7"/>
      <c r="GS928" s="7"/>
      <c r="GT928" s="7"/>
      <c r="GU928" s="7"/>
      <c r="GV928" s="7"/>
      <c r="GW928" s="7"/>
      <c r="GX928" s="7"/>
      <c r="GY928" s="7"/>
    </row>
    <row r="929" spans="1:207" ht="13.8">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7"/>
      <c r="CW929" s="7"/>
      <c r="CX929" s="7"/>
      <c r="CY929" s="7"/>
      <c r="CZ929" s="7"/>
      <c r="DA929" s="7"/>
      <c r="DB929" s="7"/>
      <c r="DC929" s="7"/>
      <c r="DD929" s="7"/>
      <c r="DE929" s="7"/>
      <c r="DF929" s="7"/>
      <c r="DG929" s="7"/>
      <c r="DH929" s="7"/>
      <c r="DI929" s="7"/>
      <c r="DJ929" s="7"/>
      <c r="DK929" s="7"/>
      <c r="DL929" s="7"/>
      <c r="DM929" s="7"/>
      <c r="DN929" s="7"/>
      <c r="DO929" s="7"/>
      <c r="DP929" s="7"/>
      <c r="DQ929" s="7"/>
      <c r="DR929" s="7"/>
      <c r="DS929" s="7"/>
      <c r="DT929" s="7"/>
      <c r="DU929" s="7"/>
      <c r="DV929" s="7"/>
      <c r="DW929" s="7"/>
      <c r="DX929" s="7"/>
      <c r="DY929" s="7"/>
      <c r="DZ929" s="7"/>
      <c r="EA929" s="7"/>
      <c r="EB929" s="7"/>
      <c r="EC929" s="7"/>
      <c r="ED929" s="7"/>
      <c r="EE929" s="7"/>
      <c r="EF929" s="7"/>
      <c r="EG929" s="7"/>
      <c r="EH929" s="7"/>
      <c r="EI929" s="7"/>
      <c r="EJ929" s="7"/>
      <c r="EK929" s="7"/>
      <c r="EL929" s="7"/>
      <c r="EM929" s="7"/>
      <c r="EN929" s="7"/>
      <c r="EO929" s="7"/>
      <c r="EP929" s="7"/>
      <c r="EQ929" s="7"/>
      <c r="ER929" s="7"/>
      <c r="ES929" s="7"/>
      <c r="ET929" s="7"/>
      <c r="EU929" s="7"/>
      <c r="EV929" s="7"/>
      <c r="EW929" s="7"/>
      <c r="EX929" s="7"/>
      <c r="EY929" s="7"/>
      <c r="EZ929" s="7"/>
      <c r="FA929" s="7"/>
      <c r="FB929" s="7"/>
      <c r="FC929" s="7"/>
      <c r="FD929" s="7"/>
      <c r="FE929" s="7"/>
      <c r="FF929" s="7"/>
      <c r="FG929" s="7"/>
      <c r="FH929" s="7"/>
      <c r="FI929" s="7"/>
      <c r="FJ929" s="7"/>
      <c r="FK929" s="7"/>
      <c r="FL929" s="34"/>
      <c r="FM929" s="33"/>
      <c r="FN929" s="34"/>
      <c r="FO929" s="33"/>
      <c r="FP929" s="33"/>
      <c r="FQ929" s="33"/>
      <c r="FR929" s="33"/>
      <c r="FS929" s="33"/>
      <c r="FT929" s="33"/>
      <c r="FU929" s="33"/>
      <c r="FV929" s="33"/>
      <c r="FW929" s="33"/>
      <c r="FX929" s="33"/>
      <c r="FY929" s="33"/>
      <c r="FZ929" s="33"/>
      <c r="GA929" s="33"/>
      <c r="GB929" s="33"/>
      <c r="GC929" s="33"/>
      <c r="GD929" s="33"/>
      <c r="GE929" s="33"/>
      <c r="GF929" s="33"/>
      <c r="GG929" s="7"/>
      <c r="GH929" s="7"/>
      <c r="GI929" s="7"/>
      <c r="GJ929" s="7"/>
      <c r="GK929" s="7"/>
      <c r="GL929" s="7"/>
      <c r="GM929" s="7"/>
      <c r="GN929" s="7"/>
      <c r="GO929" s="7"/>
      <c r="GP929" s="7"/>
      <c r="GQ929" s="7"/>
      <c r="GR929" s="7"/>
      <c r="GS929" s="7"/>
      <c r="GT929" s="7"/>
      <c r="GU929" s="7"/>
      <c r="GV929" s="7"/>
      <c r="GW929" s="7"/>
      <c r="GX929" s="7"/>
      <c r="GY929" s="7"/>
    </row>
    <row r="930" spans="1:207" ht="13.8">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7"/>
      <c r="CW930" s="7"/>
      <c r="CX930" s="7"/>
      <c r="CY930" s="7"/>
      <c r="CZ930" s="7"/>
      <c r="DA930" s="7"/>
      <c r="DB930" s="7"/>
      <c r="DC930" s="7"/>
      <c r="DD930" s="7"/>
      <c r="DE930" s="7"/>
      <c r="DF930" s="7"/>
      <c r="DG930" s="7"/>
      <c r="DH930" s="7"/>
      <c r="DI930" s="7"/>
      <c r="DJ930" s="7"/>
      <c r="DK930" s="7"/>
      <c r="DL930" s="7"/>
      <c r="DM930" s="7"/>
      <c r="DN930" s="7"/>
      <c r="DO930" s="7"/>
      <c r="DP930" s="7"/>
      <c r="DQ930" s="7"/>
      <c r="DR930" s="7"/>
      <c r="DS930" s="7"/>
      <c r="DT930" s="7"/>
      <c r="DU930" s="7"/>
      <c r="DV930" s="7"/>
      <c r="DW930" s="7"/>
      <c r="DX930" s="7"/>
      <c r="DY930" s="7"/>
      <c r="DZ930" s="7"/>
      <c r="EA930" s="7"/>
      <c r="EB930" s="7"/>
      <c r="EC930" s="7"/>
      <c r="ED930" s="7"/>
      <c r="EE930" s="7"/>
      <c r="EF930" s="7"/>
      <c r="EG930" s="7"/>
      <c r="EH930" s="7"/>
      <c r="EI930" s="7"/>
      <c r="EJ930" s="7"/>
      <c r="EK930" s="7"/>
      <c r="EL930" s="7"/>
      <c r="EM930" s="7"/>
      <c r="EN930" s="7"/>
      <c r="EO930" s="7"/>
      <c r="EP930" s="7"/>
      <c r="EQ930" s="7"/>
      <c r="ER930" s="7"/>
      <c r="ES930" s="7"/>
      <c r="ET930" s="7"/>
      <c r="EU930" s="7"/>
      <c r="EV930" s="7"/>
      <c r="EW930" s="7"/>
      <c r="EX930" s="7"/>
      <c r="EY930" s="7"/>
      <c r="EZ930" s="7"/>
      <c r="FA930" s="7"/>
      <c r="FB930" s="7"/>
      <c r="FC930" s="7"/>
      <c r="FD930" s="7"/>
      <c r="FE930" s="7"/>
      <c r="FF930" s="7"/>
      <c r="FG930" s="7"/>
      <c r="FH930" s="7"/>
      <c r="FI930" s="7"/>
      <c r="FJ930" s="7"/>
      <c r="FK930" s="7"/>
      <c r="FL930" s="34"/>
      <c r="FM930" s="33"/>
      <c r="FN930" s="34"/>
      <c r="FO930" s="33"/>
      <c r="FP930" s="33"/>
      <c r="FQ930" s="33"/>
      <c r="FR930" s="33"/>
      <c r="FS930" s="33"/>
      <c r="FT930" s="33"/>
      <c r="FU930" s="33"/>
      <c r="FV930" s="33"/>
      <c r="FW930" s="33"/>
      <c r="FX930" s="33"/>
      <c r="FY930" s="33"/>
      <c r="FZ930" s="33"/>
      <c r="GA930" s="33"/>
      <c r="GB930" s="33"/>
      <c r="GC930" s="33"/>
      <c r="GD930" s="33"/>
      <c r="GE930" s="33"/>
      <c r="GF930" s="33"/>
      <c r="GG930" s="7"/>
      <c r="GH930" s="7"/>
      <c r="GI930" s="7"/>
      <c r="GJ930" s="7"/>
      <c r="GK930" s="7"/>
      <c r="GL930" s="7"/>
      <c r="GM930" s="7"/>
      <c r="GN930" s="7"/>
      <c r="GO930" s="7"/>
      <c r="GP930" s="7"/>
      <c r="GQ930" s="7"/>
      <c r="GR930" s="7"/>
      <c r="GS930" s="7"/>
      <c r="GT930" s="7"/>
      <c r="GU930" s="7"/>
      <c r="GV930" s="7"/>
      <c r="GW930" s="7"/>
      <c r="GX930" s="7"/>
      <c r="GY930" s="7"/>
    </row>
    <row r="931" spans="1:207" ht="13.8">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7"/>
      <c r="CW931" s="7"/>
      <c r="CX931" s="7"/>
      <c r="CY931" s="7"/>
      <c r="CZ931" s="7"/>
      <c r="DA931" s="7"/>
      <c r="DB931" s="7"/>
      <c r="DC931" s="7"/>
      <c r="DD931" s="7"/>
      <c r="DE931" s="7"/>
      <c r="DF931" s="7"/>
      <c r="DG931" s="7"/>
      <c r="DH931" s="7"/>
      <c r="DI931" s="7"/>
      <c r="DJ931" s="7"/>
      <c r="DK931" s="7"/>
      <c r="DL931" s="7"/>
      <c r="DM931" s="7"/>
      <c r="DN931" s="7"/>
      <c r="DO931" s="7"/>
      <c r="DP931" s="7"/>
      <c r="DQ931" s="7"/>
      <c r="DR931" s="7"/>
      <c r="DS931" s="7"/>
      <c r="DT931" s="7"/>
      <c r="DU931" s="7"/>
      <c r="DV931" s="7"/>
      <c r="DW931" s="7"/>
      <c r="DX931" s="7"/>
      <c r="DY931" s="7"/>
      <c r="DZ931" s="7"/>
      <c r="EA931" s="7"/>
      <c r="EB931" s="7"/>
      <c r="EC931" s="7"/>
      <c r="ED931" s="7"/>
      <c r="EE931" s="7"/>
      <c r="EF931" s="7"/>
      <c r="EG931" s="7"/>
      <c r="EH931" s="7"/>
      <c r="EI931" s="7"/>
      <c r="EJ931" s="7"/>
      <c r="EK931" s="7"/>
      <c r="EL931" s="7"/>
      <c r="EM931" s="7"/>
      <c r="EN931" s="7"/>
      <c r="EO931" s="7"/>
      <c r="EP931" s="7"/>
      <c r="EQ931" s="7"/>
      <c r="ER931" s="7"/>
      <c r="ES931" s="7"/>
      <c r="ET931" s="7"/>
      <c r="EU931" s="7"/>
      <c r="EV931" s="7"/>
      <c r="EW931" s="7"/>
      <c r="EX931" s="7"/>
      <c r="EY931" s="7"/>
      <c r="EZ931" s="7"/>
      <c r="FA931" s="7"/>
      <c r="FB931" s="7"/>
      <c r="FC931" s="7"/>
      <c r="FD931" s="7"/>
      <c r="FE931" s="7"/>
      <c r="FF931" s="7"/>
      <c r="FG931" s="7"/>
      <c r="FH931" s="7"/>
      <c r="FI931" s="7"/>
      <c r="FJ931" s="7"/>
      <c r="FK931" s="7"/>
      <c r="FL931" s="34"/>
      <c r="FM931" s="33"/>
      <c r="FN931" s="34"/>
      <c r="FO931" s="33"/>
      <c r="FP931" s="33"/>
      <c r="FQ931" s="33"/>
      <c r="FR931" s="33"/>
      <c r="FS931" s="33"/>
      <c r="FT931" s="33"/>
      <c r="FU931" s="33"/>
      <c r="FV931" s="33"/>
      <c r="FW931" s="33"/>
      <c r="FX931" s="33"/>
      <c r="FY931" s="33"/>
      <c r="FZ931" s="33"/>
      <c r="GA931" s="33"/>
      <c r="GB931" s="33"/>
      <c r="GC931" s="33"/>
      <c r="GD931" s="33"/>
      <c r="GE931" s="33"/>
      <c r="GF931" s="33"/>
      <c r="GG931" s="7"/>
      <c r="GH931" s="7"/>
      <c r="GI931" s="7"/>
      <c r="GJ931" s="7"/>
      <c r="GK931" s="7"/>
      <c r="GL931" s="7"/>
      <c r="GM931" s="7"/>
      <c r="GN931" s="7"/>
      <c r="GO931" s="7"/>
      <c r="GP931" s="7"/>
      <c r="GQ931" s="7"/>
      <c r="GR931" s="7"/>
      <c r="GS931" s="7"/>
      <c r="GT931" s="7"/>
      <c r="GU931" s="7"/>
      <c r="GV931" s="7"/>
      <c r="GW931" s="7"/>
      <c r="GX931" s="7"/>
      <c r="GY931" s="7"/>
    </row>
    <row r="932" spans="1:207" ht="13.8">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7"/>
      <c r="CW932" s="7"/>
      <c r="CX932" s="7"/>
      <c r="CY932" s="7"/>
      <c r="CZ932" s="7"/>
      <c r="DA932" s="7"/>
      <c r="DB932" s="7"/>
      <c r="DC932" s="7"/>
      <c r="DD932" s="7"/>
      <c r="DE932" s="7"/>
      <c r="DF932" s="7"/>
      <c r="DG932" s="7"/>
      <c r="DH932" s="7"/>
      <c r="DI932" s="7"/>
      <c r="DJ932" s="7"/>
      <c r="DK932" s="7"/>
      <c r="DL932" s="7"/>
      <c r="DM932" s="7"/>
      <c r="DN932" s="7"/>
      <c r="DO932" s="7"/>
      <c r="DP932" s="7"/>
      <c r="DQ932" s="7"/>
      <c r="DR932" s="7"/>
      <c r="DS932" s="7"/>
      <c r="DT932" s="7"/>
      <c r="DU932" s="7"/>
      <c r="DV932" s="7"/>
      <c r="DW932" s="7"/>
      <c r="DX932" s="7"/>
      <c r="DY932" s="7"/>
      <c r="DZ932" s="7"/>
      <c r="EA932" s="7"/>
      <c r="EB932" s="7"/>
      <c r="EC932" s="7"/>
      <c r="ED932" s="7"/>
      <c r="EE932" s="7"/>
      <c r="EF932" s="7"/>
      <c r="EG932" s="7"/>
      <c r="EH932" s="7"/>
      <c r="EI932" s="7"/>
      <c r="EJ932" s="7"/>
      <c r="EK932" s="7"/>
      <c r="EL932" s="7"/>
      <c r="EM932" s="7"/>
      <c r="EN932" s="7"/>
      <c r="EO932" s="7"/>
      <c r="EP932" s="7"/>
      <c r="EQ932" s="7"/>
      <c r="ER932" s="7"/>
      <c r="ES932" s="7"/>
      <c r="ET932" s="7"/>
      <c r="EU932" s="7"/>
      <c r="EV932" s="7"/>
      <c r="EW932" s="7"/>
      <c r="EX932" s="7"/>
      <c r="EY932" s="7"/>
      <c r="EZ932" s="7"/>
      <c r="FA932" s="7"/>
      <c r="FB932" s="7"/>
      <c r="FC932" s="7"/>
      <c r="FD932" s="7"/>
      <c r="FE932" s="7"/>
      <c r="FF932" s="7"/>
      <c r="FG932" s="7"/>
      <c r="FH932" s="7"/>
      <c r="FI932" s="7"/>
      <c r="FJ932" s="7"/>
      <c r="FK932" s="7"/>
      <c r="FL932" s="34"/>
      <c r="FM932" s="33"/>
      <c r="FN932" s="34"/>
      <c r="FO932" s="33"/>
      <c r="FP932" s="33"/>
      <c r="FQ932" s="33"/>
      <c r="FR932" s="33"/>
      <c r="FS932" s="33"/>
      <c r="FT932" s="33"/>
      <c r="FU932" s="33"/>
      <c r="FV932" s="33"/>
      <c r="FW932" s="33"/>
      <c r="FX932" s="33"/>
      <c r="FY932" s="33"/>
      <c r="FZ932" s="33"/>
      <c r="GA932" s="33"/>
      <c r="GB932" s="33"/>
      <c r="GC932" s="33"/>
      <c r="GD932" s="33"/>
      <c r="GE932" s="33"/>
      <c r="GF932" s="33"/>
      <c r="GG932" s="7"/>
      <c r="GH932" s="7"/>
      <c r="GI932" s="7"/>
      <c r="GJ932" s="7"/>
      <c r="GK932" s="7"/>
      <c r="GL932" s="7"/>
      <c r="GM932" s="7"/>
      <c r="GN932" s="7"/>
      <c r="GO932" s="7"/>
      <c r="GP932" s="7"/>
      <c r="GQ932" s="7"/>
      <c r="GR932" s="7"/>
      <c r="GS932" s="7"/>
      <c r="GT932" s="7"/>
      <c r="GU932" s="7"/>
      <c r="GV932" s="7"/>
      <c r="GW932" s="7"/>
      <c r="GX932" s="7"/>
      <c r="GY932" s="7"/>
    </row>
    <row r="933" spans="1:207" ht="13.8">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7"/>
      <c r="CW933" s="7"/>
      <c r="CX933" s="7"/>
      <c r="CY933" s="7"/>
      <c r="CZ933" s="7"/>
      <c r="DA933" s="7"/>
      <c r="DB933" s="7"/>
      <c r="DC933" s="7"/>
      <c r="DD933" s="7"/>
      <c r="DE933" s="7"/>
      <c r="DF933" s="7"/>
      <c r="DG933" s="7"/>
      <c r="DH933" s="7"/>
      <c r="DI933" s="7"/>
      <c r="DJ933" s="7"/>
      <c r="DK933" s="7"/>
      <c r="DL933" s="7"/>
      <c r="DM933" s="7"/>
      <c r="DN933" s="7"/>
      <c r="DO933" s="7"/>
      <c r="DP933" s="7"/>
      <c r="DQ933" s="7"/>
      <c r="DR933" s="7"/>
      <c r="DS933" s="7"/>
      <c r="DT933" s="7"/>
      <c r="DU933" s="7"/>
      <c r="DV933" s="7"/>
      <c r="DW933" s="7"/>
      <c r="DX933" s="7"/>
      <c r="DY933" s="7"/>
      <c r="DZ933" s="7"/>
      <c r="EA933" s="7"/>
      <c r="EB933" s="7"/>
      <c r="EC933" s="7"/>
      <c r="ED933" s="7"/>
      <c r="EE933" s="7"/>
      <c r="EF933" s="7"/>
      <c r="EG933" s="7"/>
      <c r="EH933" s="7"/>
      <c r="EI933" s="7"/>
      <c r="EJ933" s="7"/>
      <c r="EK933" s="7"/>
      <c r="EL933" s="7"/>
      <c r="EM933" s="7"/>
      <c r="EN933" s="7"/>
      <c r="EO933" s="7"/>
      <c r="EP933" s="7"/>
      <c r="EQ933" s="7"/>
      <c r="ER933" s="7"/>
      <c r="ES933" s="7"/>
      <c r="ET933" s="7"/>
      <c r="EU933" s="7"/>
      <c r="EV933" s="7"/>
      <c r="EW933" s="7"/>
      <c r="EX933" s="7"/>
      <c r="EY933" s="7"/>
      <c r="EZ933" s="7"/>
      <c r="FA933" s="7"/>
      <c r="FB933" s="7"/>
      <c r="FC933" s="7"/>
      <c r="FD933" s="7"/>
      <c r="FE933" s="7"/>
      <c r="FF933" s="7"/>
      <c r="FG933" s="7"/>
      <c r="FH933" s="7"/>
      <c r="FI933" s="7"/>
      <c r="FJ933" s="7"/>
      <c r="FK933" s="7"/>
      <c r="FL933" s="34"/>
      <c r="FM933" s="33"/>
      <c r="FN933" s="34"/>
      <c r="FO933" s="33"/>
      <c r="FP933" s="33"/>
      <c r="FQ933" s="33"/>
      <c r="FR933" s="33"/>
      <c r="FS933" s="33"/>
      <c r="FT933" s="33"/>
      <c r="FU933" s="33"/>
      <c r="FV933" s="33"/>
      <c r="FW933" s="33"/>
      <c r="FX933" s="33"/>
      <c r="FY933" s="33"/>
      <c r="FZ933" s="33"/>
      <c r="GA933" s="33"/>
      <c r="GB933" s="33"/>
      <c r="GC933" s="33"/>
      <c r="GD933" s="33"/>
      <c r="GE933" s="33"/>
      <c r="GF933" s="33"/>
      <c r="GG933" s="7"/>
      <c r="GH933" s="7"/>
      <c r="GI933" s="7"/>
      <c r="GJ933" s="7"/>
      <c r="GK933" s="7"/>
      <c r="GL933" s="7"/>
      <c r="GM933" s="7"/>
      <c r="GN933" s="7"/>
      <c r="GO933" s="7"/>
      <c r="GP933" s="7"/>
      <c r="GQ933" s="7"/>
      <c r="GR933" s="7"/>
      <c r="GS933" s="7"/>
      <c r="GT933" s="7"/>
      <c r="GU933" s="7"/>
      <c r="GV933" s="7"/>
      <c r="GW933" s="7"/>
      <c r="GX933" s="7"/>
      <c r="GY933" s="7"/>
    </row>
    <row r="934" spans="1:207" ht="13.8">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7"/>
      <c r="CW934" s="7"/>
      <c r="CX934" s="7"/>
      <c r="CY934" s="7"/>
      <c r="CZ934" s="7"/>
      <c r="DA934" s="7"/>
      <c r="DB934" s="7"/>
      <c r="DC934" s="7"/>
      <c r="DD934" s="7"/>
      <c r="DE934" s="7"/>
      <c r="DF934" s="7"/>
      <c r="DG934" s="7"/>
      <c r="DH934" s="7"/>
      <c r="DI934" s="7"/>
      <c r="DJ934" s="7"/>
      <c r="DK934" s="7"/>
      <c r="DL934" s="7"/>
      <c r="DM934" s="7"/>
      <c r="DN934" s="7"/>
      <c r="DO934" s="7"/>
      <c r="DP934" s="7"/>
      <c r="DQ934" s="7"/>
      <c r="DR934" s="7"/>
      <c r="DS934" s="7"/>
      <c r="DT934" s="7"/>
      <c r="DU934" s="7"/>
      <c r="DV934" s="7"/>
      <c r="DW934" s="7"/>
      <c r="DX934" s="7"/>
      <c r="DY934" s="7"/>
      <c r="DZ934" s="7"/>
      <c r="EA934" s="7"/>
      <c r="EB934" s="7"/>
      <c r="EC934" s="7"/>
      <c r="ED934" s="7"/>
      <c r="EE934" s="7"/>
      <c r="EF934" s="7"/>
      <c r="EG934" s="7"/>
      <c r="EH934" s="7"/>
      <c r="EI934" s="7"/>
      <c r="EJ934" s="7"/>
      <c r="EK934" s="7"/>
      <c r="EL934" s="7"/>
      <c r="EM934" s="7"/>
      <c r="EN934" s="7"/>
      <c r="EO934" s="7"/>
      <c r="EP934" s="7"/>
      <c r="EQ934" s="7"/>
      <c r="ER934" s="7"/>
      <c r="ES934" s="7"/>
      <c r="ET934" s="7"/>
      <c r="EU934" s="7"/>
      <c r="EV934" s="7"/>
      <c r="EW934" s="7"/>
      <c r="EX934" s="7"/>
      <c r="EY934" s="7"/>
      <c r="EZ934" s="7"/>
      <c r="FA934" s="7"/>
      <c r="FB934" s="7"/>
      <c r="FC934" s="7"/>
      <c r="FD934" s="7"/>
      <c r="FE934" s="7"/>
      <c r="FF934" s="7"/>
      <c r="FG934" s="7"/>
      <c r="FH934" s="7"/>
      <c r="FI934" s="7"/>
      <c r="FJ934" s="7"/>
      <c r="FK934" s="7"/>
      <c r="FL934" s="34"/>
      <c r="FM934" s="33"/>
      <c r="FN934" s="34"/>
      <c r="FO934" s="33"/>
      <c r="FP934" s="33"/>
      <c r="FQ934" s="33"/>
      <c r="FR934" s="33"/>
      <c r="FS934" s="33"/>
      <c r="FT934" s="33"/>
      <c r="FU934" s="33"/>
      <c r="FV934" s="33"/>
      <c r="FW934" s="33"/>
      <c r="FX934" s="33"/>
      <c r="FY934" s="33"/>
      <c r="FZ934" s="33"/>
      <c r="GA934" s="33"/>
      <c r="GB934" s="33"/>
      <c r="GC934" s="33"/>
      <c r="GD934" s="33"/>
      <c r="GE934" s="33"/>
      <c r="GF934" s="33"/>
      <c r="GG934" s="7"/>
      <c r="GH934" s="7"/>
      <c r="GI934" s="7"/>
      <c r="GJ934" s="7"/>
      <c r="GK934" s="7"/>
      <c r="GL934" s="7"/>
      <c r="GM934" s="7"/>
      <c r="GN934" s="7"/>
      <c r="GO934" s="7"/>
      <c r="GP934" s="7"/>
      <c r="GQ934" s="7"/>
      <c r="GR934" s="7"/>
      <c r="GS934" s="7"/>
      <c r="GT934" s="7"/>
      <c r="GU934" s="7"/>
      <c r="GV934" s="7"/>
      <c r="GW934" s="7"/>
      <c r="GX934" s="7"/>
      <c r="GY934" s="7"/>
    </row>
    <row r="935" spans="1:207" ht="13.8">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7"/>
      <c r="CW935" s="7"/>
      <c r="CX935" s="7"/>
      <c r="CY935" s="7"/>
      <c r="CZ935" s="7"/>
      <c r="DA935" s="7"/>
      <c r="DB935" s="7"/>
      <c r="DC935" s="7"/>
      <c r="DD935" s="7"/>
      <c r="DE935" s="7"/>
      <c r="DF935" s="7"/>
      <c r="DG935" s="7"/>
      <c r="DH935" s="7"/>
      <c r="DI935" s="7"/>
      <c r="DJ935" s="7"/>
      <c r="DK935" s="7"/>
      <c r="DL935" s="7"/>
      <c r="DM935" s="7"/>
      <c r="DN935" s="7"/>
      <c r="DO935" s="7"/>
      <c r="DP935" s="7"/>
      <c r="DQ935" s="7"/>
      <c r="DR935" s="7"/>
      <c r="DS935" s="7"/>
      <c r="DT935" s="7"/>
      <c r="DU935" s="7"/>
      <c r="DV935" s="7"/>
      <c r="DW935" s="7"/>
      <c r="DX935" s="7"/>
      <c r="DY935" s="7"/>
      <c r="DZ935" s="7"/>
      <c r="EA935" s="7"/>
      <c r="EB935" s="7"/>
      <c r="EC935" s="7"/>
      <c r="ED935" s="7"/>
      <c r="EE935" s="7"/>
      <c r="EF935" s="7"/>
      <c r="EG935" s="7"/>
      <c r="EH935" s="7"/>
      <c r="EI935" s="7"/>
      <c r="EJ935" s="7"/>
      <c r="EK935" s="7"/>
      <c r="EL935" s="7"/>
      <c r="EM935" s="7"/>
      <c r="EN935" s="7"/>
      <c r="EO935" s="7"/>
      <c r="EP935" s="7"/>
      <c r="EQ935" s="7"/>
      <c r="ER935" s="7"/>
      <c r="ES935" s="7"/>
      <c r="ET935" s="7"/>
      <c r="EU935" s="7"/>
      <c r="EV935" s="7"/>
      <c r="EW935" s="7"/>
      <c r="EX935" s="7"/>
      <c r="EY935" s="7"/>
      <c r="EZ935" s="7"/>
      <c r="FA935" s="7"/>
      <c r="FB935" s="7"/>
      <c r="FC935" s="7"/>
      <c r="FD935" s="7"/>
      <c r="FE935" s="7"/>
      <c r="FF935" s="7"/>
      <c r="FG935" s="7"/>
      <c r="FH935" s="7"/>
      <c r="FI935" s="7"/>
      <c r="FJ935" s="7"/>
      <c r="FK935" s="7"/>
      <c r="FL935" s="34"/>
      <c r="FM935" s="33"/>
      <c r="FN935" s="34"/>
      <c r="FO935" s="33"/>
      <c r="FP935" s="33"/>
      <c r="FQ935" s="33"/>
      <c r="FR935" s="33"/>
      <c r="FS935" s="33"/>
      <c r="FT935" s="33"/>
      <c r="FU935" s="33"/>
      <c r="FV935" s="33"/>
      <c r="FW935" s="33"/>
      <c r="FX935" s="33"/>
      <c r="FY935" s="33"/>
      <c r="FZ935" s="33"/>
      <c r="GA935" s="33"/>
      <c r="GB935" s="33"/>
      <c r="GC935" s="33"/>
      <c r="GD935" s="33"/>
      <c r="GE935" s="33"/>
      <c r="GF935" s="33"/>
      <c r="GG935" s="7"/>
      <c r="GH935" s="7"/>
      <c r="GI935" s="7"/>
      <c r="GJ935" s="7"/>
      <c r="GK935" s="7"/>
      <c r="GL935" s="7"/>
      <c r="GM935" s="7"/>
      <c r="GN935" s="7"/>
      <c r="GO935" s="7"/>
      <c r="GP935" s="7"/>
      <c r="GQ935" s="7"/>
      <c r="GR935" s="7"/>
      <c r="GS935" s="7"/>
      <c r="GT935" s="7"/>
      <c r="GU935" s="7"/>
      <c r="GV935" s="7"/>
      <c r="GW935" s="7"/>
      <c r="GX935" s="7"/>
      <c r="GY935" s="7"/>
    </row>
    <row r="936" spans="1:207" ht="13.8">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7"/>
      <c r="CW936" s="7"/>
      <c r="CX936" s="7"/>
      <c r="CY936" s="7"/>
      <c r="CZ936" s="7"/>
      <c r="DA936" s="7"/>
      <c r="DB936" s="7"/>
      <c r="DC936" s="7"/>
      <c r="DD936" s="7"/>
      <c r="DE936" s="7"/>
      <c r="DF936" s="7"/>
      <c r="DG936" s="7"/>
      <c r="DH936" s="7"/>
      <c r="DI936" s="7"/>
      <c r="DJ936" s="7"/>
      <c r="DK936" s="7"/>
      <c r="DL936" s="7"/>
      <c r="DM936" s="7"/>
      <c r="DN936" s="7"/>
      <c r="DO936" s="7"/>
      <c r="DP936" s="7"/>
      <c r="DQ936" s="7"/>
      <c r="DR936" s="7"/>
      <c r="DS936" s="7"/>
      <c r="DT936" s="7"/>
      <c r="DU936" s="7"/>
      <c r="DV936" s="7"/>
      <c r="DW936" s="7"/>
      <c r="DX936" s="7"/>
      <c r="DY936" s="7"/>
      <c r="DZ936" s="7"/>
      <c r="EA936" s="7"/>
      <c r="EB936" s="7"/>
      <c r="EC936" s="7"/>
      <c r="ED936" s="7"/>
      <c r="EE936" s="7"/>
      <c r="EF936" s="7"/>
      <c r="EG936" s="7"/>
      <c r="EH936" s="7"/>
      <c r="EI936" s="7"/>
      <c r="EJ936" s="7"/>
      <c r="EK936" s="7"/>
      <c r="EL936" s="7"/>
      <c r="EM936" s="7"/>
      <c r="EN936" s="7"/>
      <c r="EO936" s="7"/>
      <c r="EP936" s="7"/>
      <c r="EQ936" s="7"/>
      <c r="ER936" s="7"/>
      <c r="ES936" s="7"/>
      <c r="ET936" s="7"/>
      <c r="EU936" s="7"/>
      <c r="EV936" s="7"/>
      <c r="EW936" s="7"/>
      <c r="EX936" s="7"/>
      <c r="EY936" s="7"/>
      <c r="EZ936" s="7"/>
      <c r="FA936" s="7"/>
      <c r="FB936" s="7"/>
      <c r="FC936" s="7"/>
      <c r="FD936" s="7"/>
      <c r="FE936" s="7"/>
      <c r="FF936" s="7"/>
      <c r="FG936" s="7"/>
      <c r="FH936" s="7"/>
      <c r="FI936" s="7"/>
      <c r="FJ936" s="7"/>
      <c r="FK936" s="7"/>
      <c r="FL936" s="34"/>
      <c r="FM936" s="33"/>
      <c r="FN936" s="34"/>
      <c r="FO936" s="33"/>
      <c r="FP936" s="33"/>
      <c r="FQ936" s="33"/>
      <c r="FR936" s="33"/>
      <c r="FS936" s="33"/>
      <c r="FT936" s="33"/>
      <c r="FU936" s="33"/>
      <c r="FV936" s="33"/>
      <c r="FW936" s="33"/>
      <c r="FX936" s="33"/>
      <c r="FY936" s="33"/>
      <c r="FZ936" s="33"/>
      <c r="GA936" s="33"/>
      <c r="GB936" s="33"/>
      <c r="GC936" s="33"/>
      <c r="GD936" s="33"/>
      <c r="GE936" s="33"/>
      <c r="GF936" s="33"/>
      <c r="GG936" s="7"/>
      <c r="GH936" s="7"/>
      <c r="GI936" s="7"/>
      <c r="GJ936" s="7"/>
      <c r="GK936" s="7"/>
      <c r="GL936" s="7"/>
      <c r="GM936" s="7"/>
      <c r="GN936" s="7"/>
      <c r="GO936" s="7"/>
      <c r="GP936" s="7"/>
      <c r="GQ936" s="7"/>
      <c r="GR936" s="7"/>
      <c r="GS936" s="7"/>
      <c r="GT936" s="7"/>
      <c r="GU936" s="7"/>
      <c r="GV936" s="7"/>
      <c r="GW936" s="7"/>
      <c r="GX936" s="7"/>
      <c r="GY936" s="7"/>
    </row>
    <row r="937" spans="1:207" ht="13.8">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7"/>
      <c r="CW937" s="7"/>
      <c r="CX937" s="7"/>
      <c r="CY937" s="7"/>
      <c r="CZ937" s="7"/>
      <c r="DA937" s="7"/>
      <c r="DB937" s="7"/>
      <c r="DC937" s="7"/>
      <c r="DD937" s="7"/>
      <c r="DE937" s="7"/>
      <c r="DF937" s="7"/>
      <c r="DG937" s="7"/>
      <c r="DH937" s="7"/>
      <c r="DI937" s="7"/>
      <c r="DJ937" s="7"/>
      <c r="DK937" s="7"/>
      <c r="DL937" s="7"/>
      <c r="DM937" s="7"/>
      <c r="DN937" s="7"/>
      <c r="DO937" s="7"/>
      <c r="DP937" s="7"/>
      <c r="DQ937" s="7"/>
      <c r="DR937" s="7"/>
      <c r="DS937" s="7"/>
      <c r="DT937" s="7"/>
      <c r="DU937" s="7"/>
      <c r="DV937" s="7"/>
      <c r="DW937" s="7"/>
      <c r="DX937" s="7"/>
      <c r="DY937" s="7"/>
      <c r="DZ937" s="7"/>
      <c r="EA937" s="7"/>
      <c r="EB937" s="7"/>
      <c r="EC937" s="7"/>
      <c r="ED937" s="7"/>
      <c r="EE937" s="7"/>
      <c r="EF937" s="7"/>
      <c r="EG937" s="7"/>
      <c r="EH937" s="7"/>
      <c r="EI937" s="7"/>
      <c r="EJ937" s="7"/>
      <c r="EK937" s="7"/>
      <c r="EL937" s="7"/>
      <c r="EM937" s="7"/>
      <c r="EN937" s="7"/>
      <c r="EO937" s="7"/>
      <c r="EP937" s="7"/>
      <c r="EQ937" s="7"/>
      <c r="ER937" s="7"/>
      <c r="ES937" s="7"/>
      <c r="ET937" s="7"/>
      <c r="EU937" s="7"/>
      <c r="EV937" s="7"/>
      <c r="EW937" s="7"/>
      <c r="EX937" s="7"/>
      <c r="EY937" s="7"/>
      <c r="EZ937" s="7"/>
      <c r="FA937" s="7"/>
      <c r="FB937" s="7"/>
      <c r="FC937" s="7"/>
      <c r="FD937" s="7"/>
      <c r="FE937" s="7"/>
      <c r="FF937" s="7"/>
      <c r="FG937" s="7"/>
      <c r="FH937" s="7"/>
      <c r="FI937" s="7"/>
      <c r="FJ937" s="7"/>
      <c r="FK937" s="7"/>
      <c r="FL937" s="34"/>
      <c r="FM937" s="33"/>
      <c r="FN937" s="34"/>
      <c r="FO937" s="33"/>
      <c r="FP937" s="33"/>
      <c r="FQ937" s="33"/>
      <c r="FR937" s="33"/>
      <c r="FS937" s="33"/>
      <c r="FT937" s="33"/>
      <c r="FU937" s="33"/>
      <c r="FV937" s="33"/>
      <c r="FW937" s="33"/>
      <c r="FX937" s="33"/>
      <c r="FY937" s="33"/>
      <c r="FZ937" s="33"/>
      <c r="GA937" s="33"/>
      <c r="GB937" s="33"/>
      <c r="GC937" s="33"/>
      <c r="GD937" s="33"/>
      <c r="GE937" s="33"/>
      <c r="GF937" s="33"/>
      <c r="GG937" s="7"/>
      <c r="GH937" s="7"/>
      <c r="GI937" s="7"/>
      <c r="GJ937" s="7"/>
      <c r="GK937" s="7"/>
      <c r="GL937" s="7"/>
      <c r="GM937" s="7"/>
      <c r="GN937" s="7"/>
      <c r="GO937" s="7"/>
      <c r="GP937" s="7"/>
      <c r="GQ937" s="7"/>
      <c r="GR937" s="7"/>
      <c r="GS937" s="7"/>
      <c r="GT937" s="7"/>
      <c r="GU937" s="7"/>
      <c r="GV937" s="7"/>
      <c r="GW937" s="7"/>
      <c r="GX937" s="7"/>
      <c r="GY937" s="7"/>
    </row>
    <row r="938" spans="1:207" ht="13.8">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7"/>
      <c r="CW938" s="7"/>
      <c r="CX938" s="7"/>
      <c r="CY938" s="7"/>
      <c r="CZ938" s="7"/>
      <c r="DA938" s="7"/>
      <c r="DB938" s="7"/>
      <c r="DC938" s="7"/>
      <c r="DD938" s="7"/>
      <c r="DE938" s="7"/>
      <c r="DF938" s="7"/>
      <c r="DG938" s="7"/>
      <c r="DH938" s="7"/>
      <c r="DI938" s="7"/>
      <c r="DJ938" s="7"/>
      <c r="DK938" s="7"/>
      <c r="DL938" s="7"/>
      <c r="DM938" s="7"/>
      <c r="DN938" s="7"/>
      <c r="DO938" s="7"/>
      <c r="DP938" s="7"/>
      <c r="DQ938" s="7"/>
      <c r="DR938" s="7"/>
      <c r="DS938" s="7"/>
      <c r="DT938" s="7"/>
      <c r="DU938" s="7"/>
      <c r="DV938" s="7"/>
      <c r="DW938" s="7"/>
      <c r="DX938" s="7"/>
      <c r="DY938" s="7"/>
      <c r="DZ938" s="7"/>
      <c r="EA938" s="7"/>
      <c r="EB938" s="7"/>
      <c r="EC938" s="7"/>
      <c r="ED938" s="7"/>
      <c r="EE938" s="7"/>
      <c r="EF938" s="7"/>
      <c r="EG938" s="7"/>
      <c r="EH938" s="7"/>
      <c r="EI938" s="7"/>
      <c r="EJ938" s="7"/>
      <c r="EK938" s="7"/>
      <c r="EL938" s="7"/>
      <c r="EM938" s="7"/>
      <c r="EN938" s="7"/>
      <c r="EO938" s="7"/>
      <c r="EP938" s="7"/>
      <c r="EQ938" s="7"/>
      <c r="ER938" s="7"/>
      <c r="ES938" s="7"/>
      <c r="ET938" s="7"/>
      <c r="EU938" s="7"/>
      <c r="EV938" s="7"/>
      <c r="EW938" s="7"/>
      <c r="EX938" s="7"/>
      <c r="EY938" s="7"/>
      <c r="EZ938" s="7"/>
      <c r="FA938" s="7"/>
      <c r="FB938" s="7"/>
      <c r="FC938" s="7"/>
      <c r="FD938" s="7"/>
      <c r="FE938" s="7"/>
      <c r="FF938" s="7"/>
      <c r="FG938" s="7"/>
      <c r="FH938" s="7"/>
      <c r="FI938" s="7"/>
      <c r="FJ938" s="7"/>
      <c r="FK938" s="7"/>
      <c r="FL938" s="34"/>
      <c r="FM938" s="33"/>
      <c r="FN938" s="34"/>
      <c r="FO938" s="33"/>
      <c r="FP938" s="33"/>
      <c r="FQ938" s="33"/>
      <c r="FR938" s="33"/>
      <c r="FS938" s="33"/>
      <c r="FT938" s="33"/>
      <c r="FU938" s="33"/>
      <c r="FV938" s="33"/>
      <c r="FW938" s="33"/>
      <c r="FX938" s="33"/>
      <c r="FY938" s="33"/>
      <c r="FZ938" s="33"/>
      <c r="GA938" s="33"/>
      <c r="GB938" s="33"/>
      <c r="GC938" s="33"/>
      <c r="GD938" s="33"/>
      <c r="GE938" s="33"/>
      <c r="GF938" s="33"/>
      <c r="GG938" s="7"/>
      <c r="GH938" s="7"/>
      <c r="GI938" s="7"/>
      <c r="GJ938" s="7"/>
      <c r="GK938" s="7"/>
      <c r="GL938" s="7"/>
      <c r="GM938" s="7"/>
      <c r="GN938" s="7"/>
      <c r="GO938" s="7"/>
      <c r="GP938" s="7"/>
      <c r="GQ938" s="7"/>
      <c r="GR938" s="7"/>
      <c r="GS938" s="7"/>
      <c r="GT938" s="7"/>
      <c r="GU938" s="7"/>
      <c r="GV938" s="7"/>
      <c r="GW938" s="7"/>
      <c r="GX938" s="7"/>
      <c r="GY938" s="7"/>
    </row>
    <row r="939" spans="1:207" ht="13.8">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7"/>
      <c r="CW939" s="7"/>
      <c r="CX939" s="7"/>
      <c r="CY939" s="7"/>
      <c r="CZ939" s="7"/>
      <c r="DA939" s="7"/>
      <c r="DB939" s="7"/>
      <c r="DC939" s="7"/>
      <c r="DD939" s="7"/>
      <c r="DE939" s="7"/>
      <c r="DF939" s="7"/>
      <c r="DG939" s="7"/>
      <c r="DH939" s="7"/>
      <c r="DI939" s="7"/>
      <c r="DJ939" s="7"/>
      <c r="DK939" s="7"/>
      <c r="DL939" s="7"/>
      <c r="DM939" s="7"/>
      <c r="DN939" s="7"/>
      <c r="DO939" s="7"/>
      <c r="DP939" s="7"/>
      <c r="DQ939" s="7"/>
      <c r="DR939" s="7"/>
      <c r="DS939" s="7"/>
      <c r="DT939" s="7"/>
      <c r="DU939" s="7"/>
      <c r="DV939" s="7"/>
      <c r="DW939" s="7"/>
      <c r="DX939" s="7"/>
      <c r="DY939" s="7"/>
      <c r="DZ939" s="7"/>
      <c r="EA939" s="7"/>
      <c r="EB939" s="7"/>
      <c r="EC939" s="7"/>
      <c r="ED939" s="7"/>
      <c r="EE939" s="7"/>
      <c r="EF939" s="7"/>
      <c r="EG939" s="7"/>
      <c r="EH939" s="7"/>
      <c r="EI939" s="7"/>
      <c r="EJ939" s="7"/>
      <c r="EK939" s="7"/>
      <c r="EL939" s="7"/>
      <c r="EM939" s="7"/>
      <c r="EN939" s="7"/>
      <c r="EO939" s="7"/>
      <c r="EP939" s="7"/>
      <c r="EQ939" s="7"/>
      <c r="ER939" s="7"/>
      <c r="ES939" s="7"/>
      <c r="ET939" s="7"/>
      <c r="EU939" s="7"/>
      <c r="EV939" s="7"/>
      <c r="EW939" s="7"/>
      <c r="EX939" s="7"/>
      <c r="EY939" s="7"/>
      <c r="EZ939" s="7"/>
      <c r="FA939" s="7"/>
      <c r="FB939" s="7"/>
      <c r="FC939" s="7"/>
      <c r="FD939" s="7"/>
      <c r="FE939" s="7"/>
      <c r="FF939" s="7"/>
      <c r="FG939" s="7"/>
      <c r="FH939" s="7"/>
      <c r="FI939" s="7"/>
      <c r="FJ939" s="7"/>
      <c r="FK939" s="7"/>
      <c r="FL939" s="34"/>
      <c r="FM939" s="33"/>
      <c r="FN939" s="34"/>
      <c r="FO939" s="33"/>
      <c r="FP939" s="33"/>
      <c r="FQ939" s="33"/>
      <c r="FR939" s="33"/>
      <c r="FS939" s="33"/>
      <c r="FT939" s="33"/>
      <c r="FU939" s="33"/>
      <c r="FV939" s="33"/>
      <c r="FW939" s="33"/>
      <c r="FX939" s="33"/>
      <c r="FY939" s="33"/>
      <c r="FZ939" s="33"/>
      <c r="GA939" s="33"/>
      <c r="GB939" s="33"/>
      <c r="GC939" s="33"/>
      <c r="GD939" s="33"/>
      <c r="GE939" s="33"/>
      <c r="GF939" s="33"/>
      <c r="GG939" s="7"/>
      <c r="GH939" s="7"/>
      <c r="GI939" s="7"/>
      <c r="GJ939" s="7"/>
      <c r="GK939" s="7"/>
      <c r="GL939" s="7"/>
      <c r="GM939" s="7"/>
      <c r="GN939" s="7"/>
      <c r="GO939" s="7"/>
      <c r="GP939" s="7"/>
      <c r="GQ939" s="7"/>
      <c r="GR939" s="7"/>
      <c r="GS939" s="7"/>
      <c r="GT939" s="7"/>
      <c r="GU939" s="7"/>
      <c r="GV939" s="7"/>
      <c r="GW939" s="7"/>
      <c r="GX939" s="7"/>
      <c r="GY939" s="7"/>
    </row>
    <row r="940" spans="1:207" ht="13.8">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7"/>
      <c r="CW940" s="7"/>
      <c r="CX940" s="7"/>
      <c r="CY940" s="7"/>
      <c r="CZ940" s="7"/>
      <c r="DA940" s="7"/>
      <c r="DB940" s="7"/>
      <c r="DC940" s="7"/>
      <c r="DD940" s="7"/>
      <c r="DE940" s="7"/>
      <c r="DF940" s="7"/>
      <c r="DG940" s="7"/>
      <c r="DH940" s="7"/>
      <c r="DI940" s="7"/>
      <c r="DJ940" s="7"/>
      <c r="DK940" s="7"/>
      <c r="DL940" s="7"/>
      <c r="DM940" s="7"/>
      <c r="DN940" s="7"/>
      <c r="DO940" s="7"/>
      <c r="DP940" s="7"/>
      <c r="DQ940" s="7"/>
      <c r="DR940" s="7"/>
      <c r="DS940" s="7"/>
      <c r="DT940" s="7"/>
      <c r="DU940" s="7"/>
      <c r="DV940" s="7"/>
      <c r="DW940" s="7"/>
      <c r="DX940" s="7"/>
      <c r="DY940" s="7"/>
      <c r="DZ940" s="7"/>
      <c r="EA940" s="7"/>
      <c r="EB940" s="7"/>
      <c r="EC940" s="7"/>
      <c r="ED940" s="7"/>
      <c r="EE940" s="7"/>
      <c r="EF940" s="7"/>
      <c r="EG940" s="7"/>
      <c r="EH940" s="7"/>
      <c r="EI940" s="7"/>
      <c r="EJ940" s="7"/>
      <c r="EK940" s="7"/>
      <c r="EL940" s="7"/>
      <c r="EM940" s="7"/>
      <c r="EN940" s="7"/>
      <c r="EO940" s="7"/>
      <c r="EP940" s="7"/>
      <c r="EQ940" s="7"/>
      <c r="ER940" s="7"/>
      <c r="ES940" s="7"/>
      <c r="ET940" s="7"/>
      <c r="EU940" s="7"/>
      <c r="EV940" s="7"/>
      <c r="EW940" s="7"/>
      <c r="EX940" s="7"/>
      <c r="EY940" s="7"/>
      <c r="EZ940" s="7"/>
      <c r="FA940" s="7"/>
      <c r="FB940" s="7"/>
      <c r="FC940" s="7"/>
      <c r="FD940" s="7"/>
      <c r="FE940" s="7"/>
      <c r="FF940" s="7"/>
      <c r="FG940" s="7"/>
      <c r="FH940" s="7"/>
      <c r="FI940" s="7"/>
      <c r="FJ940" s="7"/>
      <c r="FK940" s="7"/>
      <c r="FL940" s="34"/>
      <c r="FM940" s="33"/>
      <c r="FN940" s="34"/>
      <c r="FO940" s="33"/>
      <c r="FP940" s="33"/>
      <c r="FQ940" s="33"/>
      <c r="FR940" s="33"/>
      <c r="FS940" s="33"/>
      <c r="FT940" s="33"/>
      <c r="FU940" s="33"/>
      <c r="FV940" s="33"/>
      <c r="FW940" s="33"/>
      <c r="FX940" s="33"/>
      <c r="FY940" s="33"/>
      <c r="FZ940" s="33"/>
      <c r="GA940" s="33"/>
      <c r="GB940" s="33"/>
      <c r="GC940" s="33"/>
      <c r="GD940" s="33"/>
      <c r="GE940" s="33"/>
      <c r="GF940" s="33"/>
      <c r="GG940" s="7"/>
      <c r="GH940" s="7"/>
      <c r="GI940" s="7"/>
      <c r="GJ940" s="7"/>
      <c r="GK940" s="7"/>
      <c r="GL940" s="7"/>
      <c r="GM940" s="7"/>
      <c r="GN940" s="7"/>
      <c r="GO940" s="7"/>
      <c r="GP940" s="7"/>
      <c r="GQ940" s="7"/>
      <c r="GR940" s="7"/>
      <c r="GS940" s="7"/>
      <c r="GT940" s="7"/>
      <c r="GU940" s="7"/>
      <c r="GV940" s="7"/>
      <c r="GW940" s="7"/>
      <c r="GX940" s="7"/>
      <c r="GY940" s="7"/>
    </row>
    <row r="941" spans="1:207" ht="13.8">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M941" s="7"/>
      <c r="DN941" s="7"/>
      <c r="DO941" s="7"/>
      <c r="DP941" s="7"/>
      <c r="DQ941" s="7"/>
      <c r="DR941" s="7"/>
      <c r="DS941" s="7"/>
      <c r="DT941" s="7"/>
      <c r="DU941" s="7"/>
      <c r="DV941" s="7"/>
      <c r="DW941" s="7"/>
      <c r="DX941" s="7"/>
      <c r="DY941" s="7"/>
      <c r="DZ941" s="7"/>
      <c r="EA941" s="7"/>
      <c r="EB941" s="7"/>
      <c r="EC941" s="7"/>
      <c r="ED941" s="7"/>
      <c r="EE941" s="7"/>
      <c r="EF941" s="7"/>
      <c r="EG941" s="7"/>
      <c r="EH941" s="7"/>
      <c r="EI941" s="7"/>
      <c r="EJ941" s="7"/>
      <c r="EK941" s="7"/>
      <c r="EL941" s="7"/>
      <c r="EM941" s="7"/>
      <c r="EN941" s="7"/>
      <c r="EO941" s="7"/>
      <c r="EP941" s="7"/>
      <c r="EQ941" s="7"/>
      <c r="ER941" s="7"/>
      <c r="ES941" s="7"/>
      <c r="ET941" s="7"/>
      <c r="EU941" s="7"/>
      <c r="EV941" s="7"/>
      <c r="EW941" s="7"/>
      <c r="EX941" s="7"/>
      <c r="EY941" s="7"/>
      <c r="EZ941" s="7"/>
      <c r="FA941" s="7"/>
      <c r="FB941" s="7"/>
      <c r="FC941" s="7"/>
      <c r="FD941" s="7"/>
      <c r="FE941" s="7"/>
      <c r="FF941" s="7"/>
      <c r="FG941" s="7"/>
      <c r="FH941" s="7"/>
      <c r="FI941" s="7"/>
      <c r="FJ941" s="7"/>
      <c r="FK941" s="7"/>
      <c r="FL941" s="34"/>
      <c r="FM941" s="33"/>
      <c r="FN941" s="34"/>
      <c r="FO941" s="33"/>
      <c r="FP941" s="33"/>
      <c r="FQ941" s="33"/>
      <c r="FR941" s="33"/>
      <c r="FS941" s="33"/>
      <c r="FT941" s="33"/>
      <c r="FU941" s="33"/>
      <c r="FV941" s="33"/>
      <c r="FW941" s="33"/>
      <c r="FX941" s="33"/>
      <c r="FY941" s="33"/>
      <c r="FZ941" s="33"/>
      <c r="GA941" s="33"/>
      <c r="GB941" s="33"/>
      <c r="GC941" s="33"/>
      <c r="GD941" s="33"/>
      <c r="GE941" s="33"/>
      <c r="GF941" s="33"/>
      <c r="GG941" s="7"/>
      <c r="GH941" s="7"/>
      <c r="GI941" s="7"/>
      <c r="GJ941" s="7"/>
      <c r="GK941" s="7"/>
      <c r="GL941" s="7"/>
      <c r="GM941" s="7"/>
      <c r="GN941" s="7"/>
      <c r="GO941" s="7"/>
      <c r="GP941" s="7"/>
      <c r="GQ941" s="7"/>
      <c r="GR941" s="7"/>
      <c r="GS941" s="7"/>
      <c r="GT941" s="7"/>
      <c r="GU941" s="7"/>
      <c r="GV941" s="7"/>
      <c r="GW941" s="7"/>
      <c r="GX941" s="7"/>
      <c r="GY941" s="7"/>
    </row>
    <row r="942" spans="1:207" ht="13.8">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7"/>
      <c r="CW942" s="7"/>
      <c r="CX942" s="7"/>
      <c r="CY942" s="7"/>
      <c r="CZ942" s="7"/>
      <c r="DA942" s="7"/>
      <c r="DB942" s="7"/>
      <c r="DC942" s="7"/>
      <c r="DD942" s="7"/>
      <c r="DE942" s="7"/>
      <c r="DF942" s="7"/>
      <c r="DG942" s="7"/>
      <c r="DH942" s="7"/>
      <c r="DI942" s="7"/>
      <c r="DJ942" s="7"/>
      <c r="DK942" s="7"/>
      <c r="DL942" s="7"/>
      <c r="DM942" s="7"/>
      <c r="DN942" s="7"/>
      <c r="DO942" s="7"/>
      <c r="DP942" s="7"/>
      <c r="DQ942" s="7"/>
      <c r="DR942" s="7"/>
      <c r="DS942" s="7"/>
      <c r="DT942" s="7"/>
      <c r="DU942" s="7"/>
      <c r="DV942" s="7"/>
      <c r="DW942" s="7"/>
      <c r="DX942" s="7"/>
      <c r="DY942" s="7"/>
      <c r="DZ942" s="7"/>
      <c r="EA942" s="7"/>
      <c r="EB942" s="7"/>
      <c r="EC942" s="7"/>
      <c r="ED942" s="7"/>
      <c r="EE942" s="7"/>
      <c r="EF942" s="7"/>
      <c r="EG942" s="7"/>
      <c r="EH942" s="7"/>
      <c r="EI942" s="7"/>
      <c r="EJ942" s="7"/>
      <c r="EK942" s="7"/>
      <c r="EL942" s="7"/>
      <c r="EM942" s="7"/>
      <c r="EN942" s="7"/>
      <c r="EO942" s="7"/>
      <c r="EP942" s="7"/>
      <c r="EQ942" s="7"/>
      <c r="ER942" s="7"/>
      <c r="ES942" s="7"/>
      <c r="ET942" s="7"/>
      <c r="EU942" s="7"/>
      <c r="EV942" s="7"/>
      <c r="EW942" s="7"/>
      <c r="EX942" s="7"/>
      <c r="EY942" s="7"/>
      <c r="EZ942" s="7"/>
      <c r="FA942" s="7"/>
      <c r="FB942" s="7"/>
      <c r="FC942" s="7"/>
      <c r="FD942" s="7"/>
      <c r="FE942" s="7"/>
      <c r="FF942" s="7"/>
      <c r="FG942" s="7"/>
      <c r="FH942" s="7"/>
      <c r="FI942" s="7"/>
      <c r="FJ942" s="7"/>
      <c r="FK942" s="7"/>
      <c r="FL942" s="34"/>
      <c r="FM942" s="33"/>
      <c r="FN942" s="34"/>
      <c r="FO942" s="33"/>
      <c r="FP942" s="33"/>
      <c r="FQ942" s="33"/>
      <c r="FR942" s="33"/>
      <c r="FS942" s="33"/>
      <c r="FT942" s="33"/>
      <c r="FU942" s="33"/>
      <c r="FV942" s="33"/>
      <c r="FW942" s="33"/>
      <c r="FX942" s="33"/>
      <c r="FY942" s="33"/>
      <c r="FZ942" s="33"/>
      <c r="GA942" s="33"/>
      <c r="GB942" s="33"/>
      <c r="GC942" s="33"/>
      <c r="GD942" s="33"/>
      <c r="GE942" s="33"/>
      <c r="GF942" s="33"/>
      <c r="GG942" s="7"/>
      <c r="GH942" s="7"/>
      <c r="GI942" s="7"/>
      <c r="GJ942" s="7"/>
      <c r="GK942" s="7"/>
      <c r="GL942" s="7"/>
      <c r="GM942" s="7"/>
      <c r="GN942" s="7"/>
      <c r="GO942" s="7"/>
      <c r="GP942" s="7"/>
      <c r="GQ942" s="7"/>
      <c r="GR942" s="7"/>
      <c r="GS942" s="7"/>
      <c r="GT942" s="7"/>
      <c r="GU942" s="7"/>
      <c r="GV942" s="7"/>
      <c r="GW942" s="7"/>
      <c r="GX942" s="7"/>
      <c r="GY942" s="7"/>
    </row>
    <row r="943" spans="1:207" ht="13.8">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7"/>
      <c r="CW943" s="7"/>
      <c r="CX943" s="7"/>
      <c r="CY943" s="7"/>
      <c r="CZ943" s="7"/>
      <c r="DA943" s="7"/>
      <c r="DB943" s="7"/>
      <c r="DC943" s="7"/>
      <c r="DD943" s="7"/>
      <c r="DE943" s="7"/>
      <c r="DF943" s="7"/>
      <c r="DG943" s="7"/>
      <c r="DH943" s="7"/>
      <c r="DI943" s="7"/>
      <c r="DJ943" s="7"/>
      <c r="DK943" s="7"/>
      <c r="DL943" s="7"/>
      <c r="DM943" s="7"/>
      <c r="DN943" s="7"/>
      <c r="DO943" s="7"/>
      <c r="DP943" s="7"/>
      <c r="DQ943" s="7"/>
      <c r="DR943" s="7"/>
      <c r="DS943" s="7"/>
      <c r="DT943" s="7"/>
      <c r="DU943" s="7"/>
      <c r="DV943" s="7"/>
      <c r="DW943" s="7"/>
      <c r="DX943" s="7"/>
      <c r="DY943" s="7"/>
      <c r="DZ943" s="7"/>
      <c r="EA943" s="7"/>
      <c r="EB943" s="7"/>
      <c r="EC943" s="7"/>
      <c r="ED943" s="7"/>
      <c r="EE943" s="7"/>
      <c r="EF943" s="7"/>
      <c r="EG943" s="7"/>
      <c r="EH943" s="7"/>
      <c r="EI943" s="7"/>
      <c r="EJ943" s="7"/>
      <c r="EK943" s="7"/>
      <c r="EL943" s="7"/>
      <c r="EM943" s="7"/>
      <c r="EN943" s="7"/>
      <c r="EO943" s="7"/>
      <c r="EP943" s="7"/>
      <c r="EQ943" s="7"/>
      <c r="ER943" s="7"/>
      <c r="ES943" s="7"/>
      <c r="ET943" s="7"/>
      <c r="EU943" s="7"/>
      <c r="EV943" s="7"/>
      <c r="EW943" s="7"/>
      <c r="EX943" s="7"/>
      <c r="EY943" s="7"/>
      <c r="EZ943" s="7"/>
      <c r="FA943" s="7"/>
      <c r="FB943" s="7"/>
      <c r="FC943" s="7"/>
      <c r="FD943" s="7"/>
      <c r="FE943" s="7"/>
      <c r="FF943" s="7"/>
      <c r="FG943" s="7"/>
      <c r="FH943" s="7"/>
      <c r="FI943" s="7"/>
      <c r="FJ943" s="7"/>
      <c r="FK943" s="7"/>
      <c r="FL943" s="34"/>
      <c r="FM943" s="33"/>
      <c r="FN943" s="34"/>
      <c r="FO943" s="33"/>
      <c r="FP943" s="33"/>
      <c r="FQ943" s="33"/>
      <c r="FR943" s="33"/>
      <c r="FS943" s="33"/>
      <c r="FT943" s="33"/>
      <c r="FU943" s="33"/>
      <c r="FV943" s="33"/>
      <c r="FW943" s="33"/>
      <c r="FX943" s="33"/>
      <c r="FY943" s="33"/>
      <c r="FZ943" s="33"/>
      <c r="GA943" s="33"/>
      <c r="GB943" s="33"/>
      <c r="GC943" s="33"/>
      <c r="GD943" s="33"/>
      <c r="GE943" s="33"/>
      <c r="GF943" s="33"/>
      <c r="GG943" s="7"/>
      <c r="GH943" s="7"/>
      <c r="GI943" s="7"/>
      <c r="GJ943" s="7"/>
      <c r="GK943" s="7"/>
      <c r="GL943" s="7"/>
      <c r="GM943" s="7"/>
      <c r="GN943" s="7"/>
      <c r="GO943" s="7"/>
      <c r="GP943" s="7"/>
      <c r="GQ943" s="7"/>
      <c r="GR943" s="7"/>
      <c r="GS943" s="7"/>
      <c r="GT943" s="7"/>
      <c r="GU943" s="7"/>
      <c r="GV943" s="7"/>
      <c r="GW943" s="7"/>
      <c r="GX943" s="7"/>
      <c r="GY943" s="7"/>
    </row>
    <row r="944" spans="1:207" ht="13.8">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7"/>
      <c r="CW944" s="7"/>
      <c r="CX944" s="7"/>
      <c r="CY944" s="7"/>
      <c r="CZ944" s="7"/>
      <c r="DA944" s="7"/>
      <c r="DB944" s="7"/>
      <c r="DC944" s="7"/>
      <c r="DD944" s="7"/>
      <c r="DE944" s="7"/>
      <c r="DF944" s="7"/>
      <c r="DG944" s="7"/>
      <c r="DH944" s="7"/>
      <c r="DI944" s="7"/>
      <c r="DJ944" s="7"/>
      <c r="DK944" s="7"/>
      <c r="DL944" s="7"/>
      <c r="DM944" s="7"/>
      <c r="DN944" s="7"/>
      <c r="DO944" s="7"/>
      <c r="DP944" s="7"/>
      <c r="DQ944" s="7"/>
      <c r="DR944" s="7"/>
      <c r="DS944" s="7"/>
      <c r="DT944" s="7"/>
      <c r="DU944" s="7"/>
      <c r="DV944" s="7"/>
      <c r="DW944" s="7"/>
      <c r="DX944" s="7"/>
      <c r="DY944" s="7"/>
      <c r="DZ944" s="7"/>
      <c r="EA944" s="7"/>
      <c r="EB944" s="7"/>
      <c r="EC944" s="7"/>
      <c r="ED944" s="7"/>
      <c r="EE944" s="7"/>
      <c r="EF944" s="7"/>
      <c r="EG944" s="7"/>
      <c r="EH944" s="7"/>
      <c r="EI944" s="7"/>
      <c r="EJ944" s="7"/>
      <c r="EK944" s="7"/>
      <c r="EL944" s="7"/>
      <c r="EM944" s="7"/>
      <c r="EN944" s="7"/>
      <c r="EO944" s="7"/>
      <c r="EP944" s="7"/>
      <c r="EQ944" s="7"/>
      <c r="ER944" s="7"/>
      <c r="ES944" s="7"/>
      <c r="ET944" s="7"/>
      <c r="EU944" s="7"/>
      <c r="EV944" s="7"/>
      <c r="EW944" s="7"/>
      <c r="EX944" s="7"/>
      <c r="EY944" s="7"/>
      <c r="EZ944" s="7"/>
      <c r="FA944" s="7"/>
      <c r="FB944" s="7"/>
      <c r="FC944" s="7"/>
      <c r="FD944" s="7"/>
      <c r="FE944" s="7"/>
      <c r="FF944" s="7"/>
      <c r="FG944" s="7"/>
      <c r="FH944" s="7"/>
      <c r="FI944" s="7"/>
      <c r="FJ944" s="7"/>
      <c r="FK944" s="7"/>
      <c r="FL944" s="34"/>
      <c r="FM944" s="33"/>
      <c r="FN944" s="34"/>
      <c r="FO944" s="33"/>
      <c r="FP944" s="33"/>
      <c r="FQ944" s="33"/>
      <c r="FR944" s="33"/>
      <c r="FS944" s="33"/>
      <c r="FT944" s="33"/>
      <c r="FU944" s="33"/>
      <c r="FV944" s="33"/>
      <c r="FW944" s="33"/>
      <c r="FX944" s="33"/>
      <c r="FY944" s="33"/>
      <c r="FZ944" s="33"/>
      <c r="GA944" s="33"/>
      <c r="GB944" s="33"/>
      <c r="GC944" s="33"/>
      <c r="GD944" s="33"/>
      <c r="GE944" s="33"/>
      <c r="GF944" s="33"/>
      <c r="GG944" s="7"/>
      <c r="GH944" s="7"/>
      <c r="GI944" s="7"/>
      <c r="GJ944" s="7"/>
      <c r="GK944" s="7"/>
      <c r="GL944" s="7"/>
      <c r="GM944" s="7"/>
      <c r="GN944" s="7"/>
      <c r="GO944" s="7"/>
      <c r="GP944" s="7"/>
      <c r="GQ944" s="7"/>
      <c r="GR944" s="7"/>
      <c r="GS944" s="7"/>
      <c r="GT944" s="7"/>
      <c r="GU944" s="7"/>
      <c r="GV944" s="7"/>
      <c r="GW944" s="7"/>
      <c r="GX944" s="7"/>
      <c r="GY944" s="7"/>
    </row>
    <row r="945" spans="1:207" ht="13.8">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7"/>
      <c r="CW945" s="7"/>
      <c r="CX945" s="7"/>
      <c r="CY945" s="7"/>
      <c r="CZ945" s="7"/>
      <c r="DA945" s="7"/>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c r="EC945" s="7"/>
      <c r="ED945" s="7"/>
      <c r="EE945" s="7"/>
      <c r="EF945" s="7"/>
      <c r="EG945" s="7"/>
      <c r="EH945" s="7"/>
      <c r="EI945" s="7"/>
      <c r="EJ945" s="7"/>
      <c r="EK945" s="7"/>
      <c r="EL945" s="7"/>
      <c r="EM945" s="7"/>
      <c r="EN945" s="7"/>
      <c r="EO945" s="7"/>
      <c r="EP945" s="7"/>
      <c r="EQ945" s="7"/>
      <c r="ER945" s="7"/>
      <c r="ES945" s="7"/>
      <c r="ET945" s="7"/>
      <c r="EU945" s="7"/>
      <c r="EV945" s="7"/>
      <c r="EW945" s="7"/>
      <c r="EX945" s="7"/>
      <c r="EY945" s="7"/>
      <c r="EZ945" s="7"/>
      <c r="FA945" s="7"/>
      <c r="FB945" s="7"/>
      <c r="FC945" s="7"/>
      <c r="FD945" s="7"/>
      <c r="FE945" s="7"/>
      <c r="FF945" s="7"/>
      <c r="FG945" s="7"/>
      <c r="FH945" s="7"/>
      <c r="FI945" s="7"/>
      <c r="FJ945" s="7"/>
      <c r="FK945" s="7"/>
      <c r="FL945" s="34"/>
      <c r="FM945" s="33"/>
      <c r="FN945" s="34"/>
      <c r="FO945" s="33"/>
      <c r="FP945" s="33"/>
      <c r="FQ945" s="33"/>
      <c r="FR945" s="33"/>
      <c r="FS945" s="33"/>
      <c r="FT945" s="33"/>
      <c r="FU945" s="33"/>
      <c r="FV945" s="33"/>
      <c r="FW945" s="33"/>
      <c r="FX945" s="33"/>
      <c r="FY945" s="33"/>
      <c r="FZ945" s="33"/>
      <c r="GA945" s="33"/>
      <c r="GB945" s="33"/>
      <c r="GC945" s="33"/>
      <c r="GD945" s="33"/>
      <c r="GE945" s="33"/>
      <c r="GF945" s="33"/>
      <c r="GG945" s="7"/>
      <c r="GH945" s="7"/>
      <c r="GI945" s="7"/>
      <c r="GJ945" s="7"/>
      <c r="GK945" s="7"/>
      <c r="GL945" s="7"/>
      <c r="GM945" s="7"/>
      <c r="GN945" s="7"/>
      <c r="GO945" s="7"/>
      <c r="GP945" s="7"/>
      <c r="GQ945" s="7"/>
      <c r="GR945" s="7"/>
      <c r="GS945" s="7"/>
      <c r="GT945" s="7"/>
      <c r="GU945" s="7"/>
      <c r="GV945" s="7"/>
      <c r="GW945" s="7"/>
      <c r="GX945" s="7"/>
      <c r="GY945" s="7"/>
    </row>
    <row r="946" spans="1:207" ht="13.8">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7"/>
      <c r="CW946" s="7"/>
      <c r="CX946" s="7"/>
      <c r="CY946" s="7"/>
      <c r="CZ946" s="7"/>
      <c r="DA946" s="7"/>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c r="EC946" s="7"/>
      <c r="ED946" s="7"/>
      <c r="EE946" s="7"/>
      <c r="EF946" s="7"/>
      <c r="EG946" s="7"/>
      <c r="EH946" s="7"/>
      <c r="EI946" s="7"/>
      <c r="EJ946" s="7"/>
      <c r="EK946" s="7"/>
      <c r="EL946" s="7"/>
      <c r="EM946" s="7"/>
      <c r="EN946" s="7"/>
      <c r="EO946" s="7"/>
      <c r="EP946" s="7"/>
      <c r="EQ946" s="7"/>
      <c r="ER946" s="7"/>
      <c r="ES946" s="7"/>
      <c r="ET946" s="7"/>
      <c r="EU946" s="7"/>
      <c r="EV946" s="7"/>
      <c r="EW946" s="7"/>
      <c r="EX946" s="7"/>
      <c r="EY946" s="7"/>
      <c r="EZ946" s="7"/>
      <c r="FA946" s="7"/>
      <c r="FB946" s="7"/>
      <c r="FC946" s="7"/>
      <c r="FD946" s="7"/>
      <c r="FE946" s="7"/>
      <c r="FF946" s="7"/>
      <c r="FG946" s="7"/>
      <c r="FH946" s="7"/>
      <c r="FI946" s="7"/>
      <c r="FJ946" s="7"/>
      <c r="FK946" s="7"/>
      <c r="FL946" s="34"/>
      <c r="FM946" s="33"/>
      <c r="FN946" s="34"/>
      <c r="FO946" s="33"/>
      <c r="FP946" s="33"/>
      <c r="FQ946" s="33"/>
      <c r="FR946" s="33"/>
      <c r="FS946" s="33"/>
      <c r="FT946" s="33"/>
      <c r="FU946" s="33"/>
      <c r="FV946" s="33"/>
      <c r="FW946" s="33"/>
      <c r="FX946" s="33"/>
      <c r="FY946" s="33"/>
      <c r="FZ946" s="33"/>
      <c r="GA946" s="33"/>
      <c r="GB946" s="33"/>
      <c r="GC946" s="33"/>
      <c r="GD946" s="33"/>
      <c r="GE946" s="33"/>
      <c r="GF946" s="33"/>
      <c r="GG946" s="7"/>
      <c r="GH946" s="7"/>
      <c r="GI946" s="7"/>
      <c r="GJ946" s="7"/>
      <c r="GK946" s="7"/>
      <c r="GL946" s="7"/>
      <c r="GM946" s="7"/>
      <c r="GN946" s="7"/>
      <c r="GO946" s="7"/>
      <c r="GP946" s="7"/>
      <c r="GQ946" s="7"/>
      <c r="GR946" s="7"/>
      <c r="GS946" s="7"/>
      <c r="GT946" s="7"/>
      <c r="GU946" s="7"/>
      <c r="GV946" s="7"/>
      <c r="GW946" s="7"/>
      <c r="GX946" s="7"/>
      <c r="GY946" s="7"/>
    </row>
    <row r="947" spans="1:207" ht="13.8">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c r="EC947" s="7"/>
      <c r="ED947" s="7"/>
      <c r="EE947" s="7"/>
      <c r="EF947" s="7"/>
      <c r="EG947" s="7"/>
      <c r="EH947" s="7"/>
      <c r="EI947" s="7"/>
      <c r="EJ947" s="7"/>
      <c r="EK947" s="7"/>
      <c r="EL947" s="7"/>
      <c r="EM947" s="7"/>
      <c r="EN947" s="7"/>
      <c r="EO947" s="7"/>
      <c r="EP947" s="7"/>
      <c r="EQ947" s="7"/>
      <c r="ER947" s="7"/>
      <c r="ES947" s="7"/>
      <c r="ET947" s="7"/>
      <c r="EU947" s="7"/>
      <c r="EV947" s="7"/>
      <c r="EW947" s="7"/>
      <c r="EX947" s="7"/>
      <c r="EY947" s="7"/>
      <c r="EZ947" s="7"/>
      <c r="FA947" s="7"/>
      <c r="FB947" s="7"/>
      <c r="FC947" s="7"/>
      <c r="FD947" s="7"/>
      <c r="FE947" s="7"/>
      <c r="FF947" s="7"/>
      <c r="FG947" s="7"/>
      <c r="FH947" s="7"/>
      <c r="FI947" s="7"/>
      <c r="FJ947" s="7"/>
      <c r="FK947" s="7"/>
      <c r="FL947" s="34"/>
      <c r="FM947" s="33"/>
      <c r="FN947" s="34"/>
      <c r="FO947" s="33"/>
      <c r="FP947" s="33"/>
      <c r="FQ947" s="33"/>
      <c r="FR947" s="33"/>
      <c r="FS947" s="33"/>
      <c r="FT947" s="33"/>
      <c r="FU947" s="33"/>
      <c r="FV947" s="33"/>
      <c r="FW947" s="33"/>
      <c r="FX947" s="33"/>
      <c r="FY947" s="33"/>
      <c r="FZ947" s="33"/>
      <c r="GA947" s="33"/>
      <c r="GB947" s="33"/>
      <c r="GC947" s="33"/>
      <c r="GD947" s="33"/>
      <c r="GE947" s="33"/>
      <c r="GF947" s="33"/>
      <c r="GG947" s="7"/>
      <c r="GH947" s="7"/>
      <c r="GI947" s="7"/>
      <c r="GJ947" s="7"/>
      <c r="GK947" s="7"/>
      <c r="GL947" s="7"/>
      <c r="GM947" s="7"/>
      <c r="GN947" s="7"/>
      <c r="GO947" s="7"/>
      <c r="GP947" s="7"/>
      <c r="GQ947" s="7"/>
      <c r="GR947" s="7"/>
      <c r="GS947" s="7"/>
      <c r="GT947" s="7"/>
      <c r="GU947" s="7"/>
      <c r="GV947" s="7"/>
      <c r="GW947" s="7"/>
      <c r="GX947" s="7"/>
      <c r="GY947" s="7"/>
    </row>
    <row r="948" spans="1:207" ht="13.8">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c r="EC948" s="7"/>
      <c r="ED948" s="7"/>
      <c r="EE948" s="7"/>
      <c r="EF948" s="7"/>
      <c r="EG948" s="7"/>
      <c r="EH948" s="7"/>
      <c r="EI948" s="7"/>
      <c r="EJ948" s="7"/>
      <c r="EK948" s="7"/>
      <c r="EL948" s="7"/>
      <c r="EM948" s="7"/>
      <c r="EN948" s="7"/>
      <c r="EO948" s="7"/>
      <c r="EP948" s="7"/>
      <c r="EQ948" s="7"/>
      <c r="ER948" s="7"/>
      <c r="ES948" s="7"/>
      <c r="ET948" s="7"/>
      <c r="EU948" s="7"/>
      <c r="EV948" s="7"/>
      <c r="EW948" s="7"/>
      <c r="EX948" s="7"/>
      <c r="EY948" s="7"/>
      <c r="EZ948" s="7"/>
      <c r="FA948" s="7"/>
      <c r="FB948" s="7"/>
      <c r="FC948" s="7"/>
      <c r="FD948" s="7"/>
      <c r="FE948" s="7"/>
      <c r="FF948" s="7"/>
      <c r="FG948" s="7"/>
      <c r="FH948" s="7"/>
      <c r="FI948" s="7"/>
      <c r="FJ948" s="7"/>
      <c r="FK948" s="7"/>
      <c r="FL948" s="34"/>
      <c r="FM948" s="33"/>
      <c r="FN948" s="34"/>
      <c r="FO948" s="33"/>
      <c r="FP948" s="33"/>
      <c r="FQ948" s="33"/>
      <c r="FR948" s="33"/>
      <c r="FS948" s="33"/>
      <c r="FT948" s="33"/>
      <c r="FU948" s="33"/>
      <c r="FV948" s="33"/>
      <c r="FW948" s="33"/>
      <c r="FX948" s="33"/>
      <c r="FY948" s="33"/>
      <c r="FZ948" s="33"/>
      <c r="GA948" s="33"/>
      <c r="GB948" s="33"/>
      <c r="GC948" s="33"/>
      <c r="GD948" s="33"/>
      <c r="GE948" s="33"/>
      <c r="GF948" s="33"/>
      <c r="GG948" s="7"/>
      <c r="GH948" s="7"/>
      <c r="GI948" s="7"/>
      <c r="GJ948" s="7"/>
      <c r="GK948" s="7"/>
      <c r="GL948" s="7"/>
      <c r="GM948" s="7"/>
      <c r="GN948" s="7"/>
      <c r="GO948" s="7"/>
      <c r="GP948" s="7"/>
      <c r="GQ948" s="7"/>
      <c r="GR948" s="7"/>
      <c r="GS948" s="7"/>
      <c r="GT948" s="7"/>
      <c r="GU948" s="7"/>
      <c r="GV948" s="7"/>
      <c r="GW948" s="7"/>
      <c r="GX948" s="7"/>
      <c r="GY948" s="7"/>
    </row>
    <row r="949" spans="1:207" ht="13.8">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7"/>
      <c r="CW949" s="7"/>
      <c r="CX949" s="7"/>
      <c r="CY949" s="7"/>
      <c r="CZ949" s="7"/>
      <c r="DA949" s="7"/>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c r="EC949" s="7"/>
      <c r="ED949" s="7"/>
      <c r="EE949" s="7"/>
      <c r="EF949" s="7"/>
      <c r="EG949" s="7"/>
      <c r="EH949" s="7"/>
      <c r="EI949" s="7"/>
      <c r="EJ949" s="7"/>
      <c r="EK949" s="7"/>
      <c r="EL949" s="7"/>
      <c r="EM949" s="7"/>
      <c r="EN949" s="7"/>
      <c r="EO949" s="7"/>
      <c r="EP949" s="7"/>
      <c r="EQ949" s="7"/>
      <c r="ER949" s="7"/>
      <c r="ES949" s="7"/>
      <c r="ET949" s="7"/>
      <c r="EU949" s="7"/>
      <c r="EV949" s="7"/>
      <c r="EW949" s="7"/>
      <c r="EX949" s="7"/>
      <c r="EY949" s="7"/>
      <c r="EZ949" s="7"/>
      <c r="FA949" s="7"/>
      <c r="FB949" s="7"/>
      <c r="FC949" s="7"/>
      <c r="FD949" s="7"/>
      <c r="FE949" s="7"/>
      <c r="FF949" s="7"/>
      <c r="FG949" s="7"/>
      <c r="FH949" s="7"/>
      <c r="FI949" s="7"/>
      <c r="FJ949" s="7"/>
      <c r="FK949" s="7"/>
      <c r="FL949" s="34"/>
      <c r="FM949" s="33"/>
      <c r="FN949" s="34"/>
      <c r="FO949" s="33"/>
      <c r="FP949" s="33"/>
      <c r="FQ949" s="33"/>
      <c r="FR949" s="33"/>
      <c r="FS949" s="33"/>
      <c r="FT949" s="33"/>
      <c r="FU949" s="33"/>
      <c r="FV949" s="33"/>
      <c r="FW949" s="33"/>
      <c r="FX949" s="33"/>
      <c r="FY949" s="33"/>
      <c r="FZ949" s="33"/>
      <c r="GA949" s="33"/>
      <c r="GB949" s="33"/>
      <c r="GC949" s="33"/>
      <c r="GD949" s="33"/>
      <c r="GE949" s="33"/>
      <c r="GF949" s="33"/>
      <c r="GG949" s="7"/>
      <c r="GH949" s="7"/>
      <c r="GI949" s="7"/>
      <c r="GJ949" s="7"/>
      <c r="GK949" s="7"/>
      <c r="GL949" s="7"/>
      <c r="GM949" s="7"/>
      <c r="GN949" s="7"/>
      <c r="GO949" s="7"/>
      <c r="GP949" s="7"/>
      <c r="GQ949" s="7"/>
      <c r="GR949" s="7"/>
      <c r="GS949" s="7"/>
      <c r="GT949" s="7"/>
      <c r="GU949" s="7"/>
      <c r="GV949" s="7"/>
      <c r="GW949" s="7"/>
      <c r="GX949" s="7"/>
      <c r="GY949" s="7"/>
    </row>
    <row r="950" spans="1:207" ht="13.8">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7"/>
      <c r="CW950" s="7"/>
      <c r="CX950" s="7"/>
      <c r="CY950" s="7"/>
      <c r="CZ950" s="7"/>
      <c r="DA950" s="7"/>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c r="EC950" s="7"/>
      <c r="ED950" s="7"/>
      <c r="EE950" s="7"/>
      <c r="EF950" s="7"/>
      <c r="EG950" s="7"/>
      <c r="EH950" s="7"/>
      <c r="EI950" s="7"/>
      <c r="EJ950" s="7"/>
      <c r="EK950" s="7"/>
      <c r="EL950" s="7"/>
      <c r="EM950" s="7"/>
      <c r="EN950" s="7"/>
      <c r="EO950" s="7"/>
      <c r="EP950" s="7"/>
      <c r="EQ950" s="7"/>
      <c r="ER950" s="7"/>
      <c r="ES950" s="7"/>
      <c r="ET950" s="7"/>
      <c r="EU950" s="7"/>
      <c r="EV950" s="7"/>
      <c r="EW950" s="7"/>
      <c r="EX950" s="7"/>
      <c r="EY950" s="7"/>
      <c r="EZ950" s="7"/>
      <c r="FA950" s="7"/>
      <c r="FB950" s="7"/>
      <c r="FC950" s="7"/>
      <c r="FD950" s="7"/>
      <c r="FE950" s="7"/>
      <c r="FF950" s="7"/>
      <c r="FG950" s="7"/>
      <c r="FH950" s="7"/>
      <c r="FI950" s="7"/>
      <c r="FJ950" s="7"/>
      <c r="FK950" s="7"/>
      <c r="FL950" s="34"/>
      <c r="FM950" s="33"/>
      <c r="FN950" s="34"/>
      <c r="FO950" s="33"/>
      <c r="FP950" s="33"/>
      <c r="FQ950" s="33"/>
      <c r="FR950" s="33"/>
      <c r="FS950" s="33"/>
      <c r="FT950" s="33"/>
      <c r="FU950" s="33"/>
      <c r="FV950" s="33"/>
      <c r="FW950" s="33"/>
      <c r="FX950" s="33"/>
      <c r="FY950" s="33"/>
      <c r="FZ950" s="33"/>
      <c r="GA950" s="33"/>
      <c r="GB950" s="33"/>
      <c r="GC950" s="33"/>
      <c r="GD950" s="33"/>
      <c r="GE950" s="33"/>
      <c r="GF950" s="33"/>
      <c r="GG950" s="7"/>
      <c r="GH950" s="7"/>
      <c r="GI950" s="7"/>
      <c r="GJ950" s="7"/>
      <c r="GK950" s="7"/>
      <c r="GL950" s="7"/>
      <c r="GM950" s="7"/>
      <c r="GN950" s="7"/>
      <c r="GO950" s="7"/>
      <c r="GP950" s="7"/>
      <c r="GQ950" s="7"/>
      <c r="GR950" s="7"/>
      <c r="GS950" s="7"/>
      <c r="GT950" s="7"/>
      <c r="GU950" s="7"/>
      <c r="GV950" s="7"/>
      <c r="GW950" s="7"/>
      <c r="GX950" s="7"/>
      <c r="GY950" s="7"/>
    </row>
    <row r="951" spans="1:207" ht="13.8">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7"/>
      <c r="CW951" s="7"/>
      <c r="CX951" s="7"/>
      <c r="CY951" s="7"/>
      <c r="CZ951" s="7"/>
      <c r="DA951" s="7"/>
      <c r="DB951" s="7"/>
      <c r="DC951" s="7"/>
      <c r="DD951" s="7"/>
      <c r="DE951" s="7"/>
      <c r="DF951" s="7"/>
      <c r="DG951" s="7"/>
      <c r="DH951" s="7"/>
      <c r="DI951" s="7"/>
      <c r="DJ951" s="7"/>
      <c r="DK951" s="7"/>
      <c r="DL951" s="7"/>
      <c r="DM951" s="7"/>
      <c r="DN951" s="7"/>
      <c r="DO951" s="7"/>
      <c r="DP951" s="7"/>
      <c r="DQ951" s="7"/>
      <c r="DR951" s="7"/>
      <c r="DS951" s="7"/>
      <c r="DT951" s="7"/>
      <c r="DU951" s="7"/>
      <c r="DV951" s="7"/>
      <c r="DW951" s="7"/>
      <c r="DX951" s="7"/>
      <c r="DY951" s="7"/>
      <c r="DZ951" s="7"/>
      <c r="EA951" s="7"/>
      <c r="EB951" s="7"/>
      <c r="EC951" s="7"/>
      <c r="ED951" s="7"/>
      <c r="EE951" s="7"/>
      <c r="EF951" s="7"/>
      <c r="EG951" s="7"/>
      <c r="EH951" s="7"/>
      <c r="EI951" s="7"/>
      <c r="EJ951" s="7"/>
      <c r="EK951" s="7"/>
      <c r="EL951" s="7"/>
      <c r="EM951" s="7"/>
      <c r="EN951" s="7"/>
      <c r="EO951" s="7"/>
      <c r="EP951" s="7"/>
      <c r="EQ951" s="7"/>
      <c r="ER951" s="7"/>
      <c r="ES951" s="7"/>
      <c r="ET951" s="7"/>
      <c r="EU951" s="7"/>
      <c r="EV951" s="7"/>
      <c r="EW951" s="7"/>
      <c r="EX951" s="7"/>
      <c r="EY951" s="7"/>
      <c r="EZ951" s="7"/>
      <c r="FA951" s="7"/>
      <c r="FB951" s="7"/>
      <c r="FC951" s="7"/>
      <c r="FD951" s="7"/>
      <c r="FE951" s="7"/>
      <c r="FF951" s="7"/>
      <c r="FG951" s="7"/>
      <c r="FH951" s="7"/>
      <c r="FI951" s="7"/>
      <c r="FJ951" s="7"/>
      <c r="FK951" s="7"/>
      <c r="FL951" s="34"/>
      <c r="FM951" s="33"/>
      <c r="FN951" s="34"/>
      <c r="FO951" s="33"/>
      <c r="FP951" s="33"/>
      <c r="FQ951" s="33"/>
      <c r="FR951" s="33"/>
      <c r="FS951" s="33"/>
      <c r="FT951" s="33"/>
      <c r="FU951" s="33"/>
      <c r="FV951" s="33"/>
      <c r="FW951" s="33"/>
      <c r="FX951" s="33"/>
      <c r="FY951" s="33"/>
      <c r="FZ951" s="33"/>
      <c r="GA951" s="33"/>
      <c r="GB951" s="33"/>
      <c r="GC951" s="33"/>
      <c r="GD951" s="33"/>
      <c r="GE951" s="33"/>
      <c r="GF951" s="33"/>
      <c r="GG951" s="7"/>
      <c r="GH951" s="7"/>
      <c r="GI951" s="7"/>
      <c r="GJ951" s="7"/>
      <c r="GK951" s="7"/>
      <c r="GL951" s="7"/>
      <c r="GM951" s="7"/>
      <c r="GN951" s="7"/>
      <c r="GO951" s="7"/>
      <c r="GP951" s="7"/>
      <c r="GQ951" s="7"/>
      <c r="GR951" s="7"/>
      <c r="GS951" s="7"/>
      <c r="GT951" s="7"/>
      <c r="GU951" s="7"/>
      <c r="GV951" s="7"/>
      <c r="GW951" s="7"/>
      <c r="GX951" s="7"/>
      <c r="GY951" s="7"/>
    </row>
    <row r="952" spans="1:207" ht="13.8">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c r="EA952" s="7"/>
      <c r="EB952" s="7"/>
      <c r="EC952" s="7"/>
      <c r="ED952" s="7"/>
      <c r="EE952" s="7"/>
      <c r="EF952" s="7"/>
      <c r="EG952" s="7"/>
      <c r="EH952" s="7"/>
      <c r="EI952" s="7"/>
      <c r="EJ952" s="7"/>
      <c r="EK952" s="7"/>
      <c r="EL952" s="7"/>
      <c r="EM952" s="7"/>
      <c r="EN952" s="7"/>
      <c r="EO952" s="7"/>
      <c r="EP952" s="7"/>
      <c r="EQ952" s="7"/>
      <c r="ER952" s="7"/>
      <c r="ES952" s="7"/>
      <c r="ET952" s="7"/>
      <c r="EU952" s="7"/>
      <c r="EV952" s="7"/>
      <c r="EW952" s="7"/>
      <c r="EX952" s="7"/>
      <c r="EY952" s="7"/>
      <c r="EZ952" s="7"/>
      <c r="FA952" s="7"/>
      <c r="FB952" s="7"/>
      <c r="FC952" s="7"/>
      <c r="FD952" s="7"/>
      <c r="FE952" s="7"/>
      <c r="FF952" s="7"/>
      <c r="FG952" s="7"/>
      <c r="FH952" s="7"/>
      <c r="FI952" s="7"/>
      <c r="FJ952" s="7"/>
      <c r="FK952" s="7"/>
      <c r="FL952" s="34"/>
      <c r="FM952" s="33"/>
      <c r="FN952" s="34"/>
      <c r="FO952" s="33"/>
      <c r="FP952" s="33"/>
      <c r="FQ952" s="33"/>
      <c r="FR952" s="33"/>
      <c r="FS952" s="33"/>
      <c r="FT952" s="33"/>
      <c r="FU952" s="33"/>
      <c r="FV952" s="33"/>
      <c r="FW952" s="33"/>
      <c r="FX952" s="33"/>
      <c r="FY952" s="33"/>
      <c r="FZ952" s="33"/>
      <c r="GA952" s="33"/>
      <c r="GB952" s="33"/>
      <c r="GC952" s="33"/>
      <c r="GD952" s="33"/>
      <c r="GE952" s="33"/>
      <c r="GF952" s="33"/>
      <c r="GG952" s="7"/>
      <c r="GH952" s="7"/>
      <c r="GI952" s="7"/>
      <c r="GJ952" s="7"/>
      <c r="GK952" s="7"/>
      <c r="GL952" s="7"/>
      <c r="GM952" s="7"/>
      <c r="GN952" s="7"/>
      <c r="GO952" s="7"/>
      <c r="GP952" s="7"/>
      <c r="GQ952" s="7"/>
      <c r="GR952" s="7"/>
      <c r="GS952" s="7"/>
      <c r="GT952" s="7"/>
      <c r="GU952" s="7"/>
      <c r="GV952" s="7"/>
      <c r="GW952" s="7"/>
      <c r="GX952" s="7"/>
      <c r="GY952" s="7"/>
    </row>
    <row r="953" spans="1:207" ht="13.8">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7"/>
      <c r="CW953" s="7"/>
      <c r="CX953" s="7"/>
      <c r="CY953" s="7"/>
      <c r="CZ953" s="7"/>
      <c r="DA953" s="7"/>
      <c r="DB953" s="7"/>
      <c r="DC953" s="7"/>
      <c r="DD953" s="7"/>
      <c r="DE953" s="7"/>
      <c r="DF953" s="7"/>
      <c r="DG953" s="7"/>
      <c r="DH953" s="7"/>
      <c r="DI953" s="7"/>
      <c r="DJ953" s="7"/>
      <c r="DK953" s="7"/>
      <c r="DL953" s="7"/>
      <c r="DM953" s="7"/>
      <c r="DN953" s="7"/>
      <c r="DO953" s="7"/>
      <c r="DP953" s="7"/>
      <c r="DQ953" s="7"/>
      <c r="DR953" s="7"/>
      <c r="DS953" s="7"/>
      <c r="DT953" s="7"/>
      <c r="DU953" s="7"/>
      <c r="DV953" s="7"/>
      <c r="DW953" s="7"/>
      <c r="DX953" s="7"/>
      <c r="DY953" s="7"/>
      <c r="DZ953" s="7"/>
      <c r="EA953" s="7"/>
      <c r="EB953" s="7"/>
      <c r="EC953" s="7"/>
      <c r="ED953" s="7"/>
      <c r="EE953" s="7"/>
      <c r="EF953" s="7"/>
      <c r="EG953" s="7"/>
      <c r="EH953" s="7"/>
      <c r="EI953" s="7"/>
      <c r="EJ953" s="7"/>
      <c r="EK953" s="7"/>
      <c r="EL953" s="7"/>
      <c r="EM953" s="7"/>
      <c r="EN953" s="7"/>
      <c r="EO953" s="7"/>
      <c r="EP953" s="7"/>
      <c r="EQ953" s="7"/>
      <c r="ER953" s="7"/>
      <c r="ES953" s="7"/>
      <c r="ET953" s="7"/>
      <c r="EU953" s="7"/>
      <c r="EV953" s="7"/>
      <c r="EW953" s="7"/>
      <c r="EX953" s="7"/>
      <c r="EY953" s="7"/>
      <c r="EZ953" s="7"/>
      <c r="FA953" s="7"/>
      <c r="FB953" s="7"/>
      <c r="FC953" s="7"/>
      <c r="FD953" s="7"/>
      <c r="FE953" s="7"/>
      <c r="FF953" s="7"/>
      <c r="FG953" s="7"/>
      <c r="FH953" s="7"/>
      <c r="FI953" s="7"/>
      <c r="FJ953" s="7"/>
      <c r="FK953" s="7"/>
      <c r="FL953" s="34"/>
      <c r="FM953" s="33"/>
      <c r="FN953" s="34"/>
      <c r="FO953" s="33"/>
      <c r="FP953" s="33"/>
      <c r="FQ953" s="33"/>
      <c r="FR953" s="33"/>
      <c r="FS953" s="33"/>
      <c r="FT953" s="33"/>
      <c r="FU953" s="33"/>
      <c r="FV953" s="33"/>
      <c r="FW953" s="33"/>
      <c r="FX953" s="33"/>
      <c r="FY953" s="33"/>
      <c r="FZ953" s="33"/>
      <c r="GA953" s="33"/>
      <c r="GB953" s="33"/>
      <c r="GC953" s="33"/>
      <c r="GD953" s="33"/>
      <c r="GE953" s="33"/>
      <c r="GF953" s="33"/>
      <c r="GG953" s="7"/>
      <c r="GH953" s="7"/>
      <c r="GI953" s="7"/>
      <c r="GJ953" s="7"/>
      <c r="GK953" s="7"/>
      <c r="GL953" s="7"/>
      <c r="GM953" s="7"/>
      <c r="GN953" s="7"/>
      <c r="GO953" s="7"/>
      <c r="GP953" s="7"/>
      <c r="GQ953" s="7"/>
      <c r="GR953" s="7"/>
      <c r="GS953" s="7"/>
      <c r="GT953" s="7"/>
      <c r="GU953" s="7"/>
      <c r="GV953" s="7"/>
      <c r="GW953" s="7"/>
      <c r="GX953" s="7"/>
      <c r="GY953" s="7"/>
    </row>
    <row r="954" spans="1:207" ht="13.8">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7"/>
      <c r="CW954" s="7"/>
      <c r="CX954" s="7"/>
      <c r="CY954" s="7"/>
      <c r="CZ954" s="7"/>
      <c r="DA954" s="7"/>
      <c r="DB954" s="7"/>
      <c r="DC954" s="7"/>
      <c r="DD954" s="7"/>
      <c r="DE954" s="7"/>
      <c r="DF954" s="7"/>
      <c r="DG954" s="7"/>
      <c r="DH954" s="7"/>
      <c r="DI954" s="7"/>
      <c r="DJ954" s="7"/>
      <c r="DK954" s="7"/>
      <c r="DL954" s="7"/>
      <c r="DM954" s="7"/>
      <c r="DN954" s="7"/>
      <c r="DO954" s="7"/>
      <c r="DP954" s="7"/>
      <c r="DQ954" s="7"/>
      <c r="DR954" s="7"/>
      <c r="DS954" s="7"/>
      <c r="DT954" s="7"/>
      <c r="DU954" s="7"/>
      <c r="DV954" s="7"/>
      <c r="DW954" s="7"/>
      <c r="DX954" s="7"/>
      <c r="DY954" s="7"/>
      <c r="DZ954" s="7"/>
      <c r="EA954" s="7"/>
      <c r="EB954" s="7"/>
      <c r="EC954" s="7"/>
      <c r="ED954" s="7"/>
      <c r="EE954" s="7"/>
      <c r="EF954" s="7"/>
      <c r="EG954" s="7"/>
      <c r="EH954" s="7"/>
      <c r="EI954" s="7"/>
      <c r="EJ954" s="7"/>
      <c r="EK954" s="7"/>
      <c r="EL954" s="7"/>
      <c r="EM954" s="7"/>
      <c r="EN954" s="7"/>
      <c r="EO954" s="7"/>
      <c r="EP954" s="7"/>
      <c r="EQ954" s="7"/>
      <c r="ER954" s="7"/>
      <c r="ES954" s="7"/>
      <c r="ET954" s="7"/>
      <c r="EU954" s="7"/>
      <c r="EV954" s="7"/>
      <c r="EW954" s="7"/>
      <c r="EX954" s="7"/>
      <c r="EY954" s="7"/>
      <c r="EZ954" s="7"/>
      <c r="FA954" s="7"/>
      <c r="FB954" s="7"/>
      <c r="FC954" s="7"/>
      <c r="FD954" s="7"/>
      <c r="FE954" s="7"/>
      <c r="FF954" s="7"/>
      <c r="FG954" s="7"/>
      <c r="FH954" s="7"/>
      <c r="FI954" s="7"/>
      <c r="FJ954" s="7"/>
      <c r="FK954" s="7"/>
      <c r="FL954" s="34"/>
      <c r="FM954" s="33"/>
      <c r="FN954" s="34"/>
      <c r="FO954" s="33"/>
      <c r="FP954" s="33"/>
      <c r="FQ954" s="33"/>
      <c r="FR954" s="33"/>
      <c r="FS954" s="33"/>
      <c r="FT954" s="33"/>
      <c r="FU954" s="33"/>
      <c r="FV954" s="33"/>
      <c r="FW954" s="33"/>
      <c r="FX954" s="33"/>
      <c r="FY954" s="33"/>
      <c r="FZ954" s="33"/>
      <c r="GA954" s="33"/>
      <c r="GB954" s="33"/>
      <c r="GC954" s="33"/>
      <c r="GD954" s="33"/>
      <c r="GE954" s="33"/>
      <c r="GF954" s="33"/>
      <c r="GG954" s="7"/>
      <c r="GH954" s="7"/>
      <c r="GI954" s="7"/>
      <c r="GJ954" s="7"/>
      <c r="GK954" s="7"/>
      <c r="GL954" s="7"/>
      <c r="GM954" s="7"/>
      <c r="GN954" s="7"/>
      <c r="GO954" s="7"/>
      <c r="GP954" s="7"/>
      <c r="GQ954" s="7"/>
      <c r="GR954" s="7"/>
      <c r="GS954" s="7"/>
      <c r="GT954" s="7"/>
      <c r="GU954" s="7"/>
      <c r="GV954" s="7"/>
      <c r="GW954" s="7"/>
      <c r="GX954" s="7"/>
      <c r="GY954" s="7"/>
    </row>
    <row r="955" spans="1:207" ht="13.8">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7"/>
      <c r="CW955" s="7"/>
      <c r="CX955" s="7"/>
      <c r="CY955" s="7"/>
      <c r="CZ955" s="7"/>
      <c r="DA955" s="7"/>
      <c r="DB955" s="7"/>
      <c r="DC955" s="7"/>
      <c r="DD955" s="7"/>
      <c r="DE955" s="7"/>
      <c r="DF955" s="7"/>
      <c r="DG955" s="7"/>
      <c r="DH955" s="7"/>
      <c r="DI955" s="7"/>
      <c r="DJ955" s="7"/>
      <c r="DK955" s="7"/>
      <c r="DL955" s="7"/>
      <c r="DM955" s="7"/>
      <c r="DN955" s="7"/>
      <c r="DO955" s="7"/>
      <c r="DP955" s="7"/>
      <c r="DQ955" s="7"/>
      <c r="DR955" s="7"/>
      <c r="DS955" s="7"/>
      <c r="DT955" s="7"/>
      <c r="DU955" s="7"/>
      <c r="DV955" s="7"/>
      <c r="DW955" s="7"/>
      <c r="DX955" s="7"/>
      <c r="DY955" s="7"/>
      <c r="DZ955" s="7"/>
      <c r="EA955" s="7"/>
      <c r="EB955" s="7"/>
      <c r="EC955" s="7"/>
      <c r="ED955" s="7"/>
      <c r="EE955" s="7"/>
      <c r="EF955" s="7"/>
      <c r="EG955" s="7"/>
      <c r="EH955" s="7"/>
      <c r="EI955" s="7"/>
      <c r="EJ955" s="7"/>
      <c r="EK955" s="7"/>
      <c r="EL955" s="7"/>
      <c r="EM955" s="7"/>
      <c r="EN955" s="7"/>
      <c r="EO955" s="7"/>
      <c r="EP955" s="7"/>
      <c r="EQ955" s="7"/>
      <c r="ER955" s="7"/>
      <c r="ES955" s="7"/>
      <c r="ET955" s="7"/>
      <c r="EU955" s="7"/>
      <c r="EV955" s="7"/>
      <c r="EW955" s="7"/>
      <c r="EX955" s="7"/>
      <c r="EY955" s="7"/>
      <c r="EZ955" s="7"/>
      <c r="FA955" s="7"/>
      <c r="FB955" s="7"/>
      <c r="FC955" s="7"/>
      <c r="FD955" s="7"/>
      <c r="FE955" s="7"/>
      <c r="FF955" s="7"/>
      <c r="FG955" s="7"/>
      <c r="FH955" s="7"/>
      <c r="FI955" s="7"/>
      <c r="FJ955" s="7"/>
      <c r="FK955" s="7"/>
      <c r="FL955" s="34"/>
      <c r="FM955" s="33"/>
      <c r="FN955" s="34"/>
      <c r="FO955" s="33"/>
      <c r="FP955" s="33"/>
      <c r="FQ955" s="33"/>
      <c r="FR955" s="33"/>
      <c r="FS955" s="33"/>
      <c r="FT955" s="33"/>
      <c r="FU955" s="33"/>
      <c r="FV955" s="33"/>
      <c r="FW955" s="33"/>
      <c r="FX955" s="33"/>
      <c r="FY955" s="33"/>
      <c r="FZ955" s="33"/>
      <c r="GA955" s="33"/>
      <c r="GB955" s="33"/>
      <c r="GC955" s="33"/>
      <c r="GD955" s="33"/>
      <c r="GE955" s="33"/>
      <c r="GF955" s="33"/>
      <c r="GG955" s="7"/>
      <c r="GH955" s="7"/>
      <c r="GI955" s="7"/>
      <c r="GJ955" s="7"/>
      <c r="GK955" s="7"/>
      <c r="GL955" s="7"/>
      <c r="GM955" s="7"/>
      <c r="GN955" s="7"/>
      <c r="GO955" s="7"/>
      <c r="GP955" s="7"/>
      <c r="GQ955" s="7"/>
      <c r="GR955" s="7"/>
      <c r="GS955" s="7"/>
      <c r="GT955" s="7"/>
      <c r="GU955" s="7"/>
      <c r="GV955" s="7"/>
      <c r="GW955" s="7"/>
      <c r="GX955" s="7"/>
      <c r="GY955" s="7"/>
    </row>
    <row r="956" spans="1:207" ht="13.8">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7"/>
      <c r="CW956" s="7"/>
      <c r="CX956" s="7"/>
      <c r="CY956" s="7"/>
      <c r="CZ956" s="7"/>
      <c r="DA956" s="7"/>
      <c r="DB956" s="7"/>
      <c r="DC956" s="7"/>
      <c r="DD956" s="7"/>
      <c r="DE956" s="7"/>
      <c r="DF956" s="7"/>
      <c r="DG956" s="7"/>
      <c r="DH956" s="7"/>
      <c r="DI956" s="7"/>
      <c r="DJ956" s="7"/>
      <c r="DK956" s="7"/>
      <c r="DL956" s="7"/>
      <c r="DM956" s="7"/>
      <c r="DN956" s="7"/>
      <c r="DO956" s="7"/>
      <c r="DP956" s="7"/>
      <c r="DQ956" s="7"/>
      <c r="DR956" s="7"/>
      <c r="DS956" s="7"/>
      <c r="DT956" s="7"/>
      <c r="DU956" s="7"/>
      <c r="DV956" s="7"/>
      <c r="DW956" s="7"/>
      <c r="DX956" s="7"/>
      <c r="DY956" s="7"/>
      <c r="DZ956" s="7"/>
      <c r="EA956" s="7"/>
      <c r="EB956" s="7"/>
      <c r="EC956" s="7"/>
      <c r="ED956" s="7"/>
      <c r="EE956" s="7"/>
      <c r="EF956" s="7"/>
      <c r="EG956" s="7"/>
      <c r="EH956" s="7"/>
      <c r="EI956" s="7"/>
      <c r="EJ956" s="7"/>
      <c r="EK956" s="7"/>
      <c r="EL956" s="7"/>
      <c r="EM956" s="7"/>
      <c r="EN956" s="7"/>
      <c r="EO956" s="7"/>
      <c r="EP956" s="7"/>
      <c r="EQ956" s="7"/>
      <c r="ER956" s="7"/>
      <c r="ES956" s="7"/>
      <c r="ET956" s="7"/>
      <c r="EU956" s="7"/>
      <c r="EV956" s="7"/>
      <c r="EW956" s="7"/>
      <c r="EX956" s="7"/>
      <c r="EY956" s="7"/>
      <c r="EZ956" s="7"/>
      <c r="FA956" s="7"/>
      <c r="FB956" s="7"/>
      <c r="FC956" s="7"/>
      <c r="FD956" s="7"/>
      <c r="FE956" s="7"/>
      <c r="FF956" s="7"/>
      <c r="FG956" s="7"/>
      <c r="FH956" s="7"/>
      <c r="FI956" s="7"/>
      <c r="FJ956" s="7"/>
      <c r="FK956" s="7"/>
      <c r="FL956" s="34"/>
      <c r="FM956" s="33"/>
      <c r="FN956" s="34"/>
      <c r="FO956" s="33"/>
      <c r="FP956" s="33"/>
      <c r="FQ956" s="33"/>
      <c r="FR956" s="33"/>
      <c r="FS956" s="33"/>
      <c r="FT956" s="33"/>
      <c r="FU956" s="33"/>
      <c r="FV956" s="33"/>
      <c r="FW956" s="33"/>
      <c r="FX956" s="33"/>
      <c r="FY956" s="33"/>
      <c r="FZ956" s="33"/>
      <c r="GA956" s="33"/>
      <c r="GB956" s="33"/>
      <c r="GC956" s="33"/>
      <c r="GD956" s="33"/>
      <c r="GE956" s="33"/>
      <c r="GF956" s="33"/>
      <c r="GG956" s="7"/>
      <c r="GH956" s="7"/>
      <c r="GI956" s="7"/>
      <c r="GJ956" s="7"/>
      <c r="GK956" s="7"/>
      <c r="GL956" s="7"/>
      <c r="GM956" s="7"/>
      <c r="GN956" s="7"/>
      <c r="GO956" s="7"/>
      <c r="GP956" s="7"/>
      <c r="GQ956" s="7"/>
      <c r="GR956" s="7"/>
      <c r="GS956" s="7"/>
      <c r="GT956" s="7"/>
      <c r="GU956" s="7"/>
      <c r="GV956" s="7"/>
      <c r="GW956" s="7"/>
      <c r="GX956" s="7"/>
      <c r="GY956" s="7"/>
    </row>
    <row r="957" spans="1:207" ht="13.8">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7"/>
      <c r="CW957" s="7"/>
      <c r="CX957" s="7"/>
      <c r="CY957" s="7"/>
      <c r="CZ957" s="7"/>
      <c r="DA957" s="7"/>
      <c r="DB957" s="7"/>
      <c r="DC957" s="7"/>
      <c r="DD957" s="7"/>
      <c r="DE957" s="7"/>
      <c r="DF957" s="7"/>
      <c r="DG957" s="7"/>
      <c r="DH957" s="7"/>
      <c r="DI957" s="7"/>
      <c r="DJ957" s="7"/>
      <c r="DK957" s="7"/>
      <c r="DL957" s="7"/>
      <c r="DM957" s="7"/>
      <c r="DN957" s="7"/>
      <c r="DO957" s="7"/>
      <c r="DP957" s="7"/>
      <c r="DQ957" s="7"/>
      <c r="DR957" s="7"/>
      <c r="DS957" s="7"/>
      <c r="DT957" s="7"/>
      <c r="DU957" s="7"/>
      <c r="DV957" s="7"/>
      <c r="DW957" s="7"/>
      <c r="DX957" s="7"/>
      <c r="DY957" s="7"/>
      <c r="DZ957" s="7"/>
      <c r="EA957" s="7"/>
      <c r="EB957" s="7"/>
      <c r="EC957" s="7"/>
      <c r="ED957" s="7"/>
      <c r="EE957" s="7"/>
      <c r="EF957" s="7"/>
      <c r="EG957" s="7"/>
      <c r="EH957" s="7"/>
      <c r="EI957" s="7"/>
      <c r="EJ957" s="7"/>
      <c r="EK957" s="7"/>
      <c r="EL957" s="7"/>
      <c r="EM957" s="7"/>
      <c r="EN957" s="7"/>
      <c r="EO957" s="7"/>
      <c r="EP957" s="7"/>
      <c r="EQ957" s="7"/>
      <c r="ER957" s="7"/>
      <c r="ES957" s="7"/>
      <c r="ET957" s="7"/>
      <c r="EU957" s="7"/>
      <c r="EV957" s="7"/>
      <c r="EW957" s="7"/>
      <c r="EX957" s="7"/>
      <c r="EY957" s="7"/>
      <c r="EZ957" s="7"/>
      <c r="FA957" s="7"/>
      <c r="FB957" s="7"/>
      <c r="FC957" s="7"/>
      <c r="FD957" s="7"/>
      <c r="FE957" s="7"/>
      <c r="FF957" s="7"/>
      <c r="FG957" s="7"/>
      <c r="FH957" s="7"/>
      <c r="FI957" s="7"/>
      <c r="FJ957" s="7"/>
      <c r="FK957" s="7"/>
      <c r="FL957" s="34"/>
      <c r="FM957" s="33"/>
      <c r="FN957" s="34"/>
      <c r="FO957" s="33"/>
      <c r="FP957" s="33"/>
      <c r="FQ957" s="33"/>
      <c r="FR957" s="33"/>
      <c r="FS957" s="33"/>
      <c r="FT957" s="33"/>
      <c r="FU957" s="33"/>
      <c r="FV957" s="33"/>
      <c r="FW957" s="33"/>
      <c r="FX957" s="33"/>
      <c r="FY957" s="33"/>
      <c r="FZ957" s="33"/>
      <c r="GA957" s="33"/>
      <c r="GB957" s="33"/>
      <c r="GC957" s="33"/>
      <c r="GD957" s="33"/>
      <c r="GE957" s="33"/>
      <c r="GF957" s="33"/>
      <c r="GG957" s="7"/>
      <c r="GH957" s="7"/>
      <c r="GI957" s="7"/>
      <c r="GJ957" s="7"/>
      <c r="GK957" s="7"/>
      <c r="GL957" s="7"/>
      <c r="GM957" s="7"/>
      <c r="GN957" s="7"/>
      <c r="GO957" s="7"/>
      <c r="GP957" s="7"/>
      <c r="GQ957" s="7"/>
      <c r="GR957" s="7"/>
      <c r="GS957" s="7"/>
      <c r="GT957" s="7"/>
      <c r="GU957" s="7"/>
      <c r="GV957" s="7"/>
      <c r="GW957" s="7"/>
      <c r="GX957" s="7"/>
      <c r="GY957" s="7"/>
    </row>
    <row r="958" spans="1:207" ht="13.8">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7"/>
      <c r="CW958" s="7"/>
      <c r="CX958" s="7"/>
      <c r="CY958" s="7"/>
      <c r="CZ958" s="7"/>
      <c r="DA958" s="7"/>
      <c r="DB958" s="7"/>
      <c r="DC958" s="7"/>
      <c r="DD958" s="7"/>
      <c r="DE958" s="7"/>
      <c r="DF958" s="7"/>
      <c r="DG958" s="7"/>
      <c r="DH958" s="7"/>
      <c r="DI958" s="7"/>
      <c r="DJ958" s="7"/>
      <c r="DK958" s="7"/>
      <c r="DL958" s="7"/>
      <c r="DM958" s="7"/>
      <c r="DN958" s="7"/>
      <c r="DO958" s="7"/>
      <c r="DP958" s="7"/>
      <c r="DQ958" s="7"/>
      <c r="DR958" s="7"/>
      <c r="DS958" s="7"/>
      <c r="DT958" s="7"/>
      <c r="DU958" s="7"/>
      <c r="DV958" s="7"/>
      <c r="DW958" s="7"/>
      <c r="DX958" s="7"/>
      <c r="DY958" s="7"/>
      <c r="DZ958" s="7"/>
      <c r="EA958" s="7"/>
      <c r="EB958" s="7"/>
      <c r="EC958" s="7"/>
      <c r="ED958" s="7"/>
      <c r="EE958" s="7"/>
      <c r="EF958" s="7"/>
      <c r="EG958" s="7"/>
      <c r="EH958" s="7"/>
      <c r="EI958" s="7"/>
      <c r="EJ958" s="7"/>
      <c r="EK958" s="7"/>
      <c r="EL958" s="7"/>
      <c r="EM958" s="7"/>
      <c r="EN958" s="7"/>
      <c r="EO958" s="7"/>
      <c r="EP958" s="7"/>
      <c r="EQ958" s="7"/>
      <c r="ER958" s="7"/>
      <c r="ES958" s="7"/>
      <c r="ET958" s="7"/>
      <c r="EU958" s="7"/>
      <c r="EV958" s="7"/>
      <c r="EW958" s="7"/>
      <c r="EX958" s="7"/>
      <c r="EY958" s="7"/>
      <c r="EZ958" s="7"/>
      <c r="FA958" s="7"/>
      <c r="FB958" s="7"/>
      <c r="FC958" s="7"/>
      <c r="FD958" s="7"/>
      <c r="FE958" s="7"/>
      <c r="FF958" s="7"/>
      <c r="FG958" s="7"/>
      <c r="FH958" s="7"/>
      <c r="FI958" s="7"/>
      <c r="FJ958" s="7"/>
      <c r="FK958" s="7"/>
      <c r="FL958" s="34"/>
      <c r="FM958" s="33"/>
      <c r="FN958" s="34"/>
      <c r="FO958" s="33"/>
      <c r="FP958" s="33"/>
      <c r="FQ958" s="33"/>
      <c r="FR958" s="33"/>
      <c r="FS958" s="33"/>
      <c r="FT958" s="33"/>
      <c r="FU958" s="33"/>
      <c r="FV958" s="33"/>
      <c r="FW958" s="33"/>
      <c r="FX958" s="33"/>
      <c r="FY958" s="33"/>
      <c r="FZ958" s="33"/>
      <c r="GA958" s="33"/>
      <c r="GB958" s="33"/>
      <c r="GC958" s="33"/>
      <c r="GD958" s="33"/>
      <c r="GE958" s="33"/>
      <c r="GF958" s="33"/>
      <c r="GG958" s="7"/>
      <c r="GH958" s="7"/>
      <c r="GI958" s="7"/>
      <c r="GJ958" s="7"/>
      <c r="GK958" s="7"/>
      <c r="GL958" s="7"/>
      <c r="GM958" s="7"/>
      <c r="GN958" s="7"/>
      <c r="GO958" s="7"/>
      <c r="GP958" s="7"/>
      <c r="GQ958" s="7"/>
      <c r="GR958" s="7"/>
      <c r="GS958" s="7"/>
      <c r="GT958" s="7"/>
      <c r="GU958" s="7"/>
      <c r="GV958" s="7"/>
      <c r="GW958" s="7"/>
      <c r="GX958" s="7"/>
      <c r="GY958" s="7"/>
    </row>
    <row r="959" spans="1:207" ht="13.8">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7"/>
      <c r="CW959" s="7"/>
      <c r="CX959" s="7"/>
      <c r="CY959" s="7"/>
      <c r="CZ959" s="7"/>
      <c r="DA959" s="7"/>
      <c r="DB959" s="7"/>
      <c r="DC959" s="7"/>
      <c r="DD959" s="7"/>
      <c r="DE959" s="7"/>
      <c r="DF959" s="7"/>
      <c r="DG959" s="7"/>
      <c r="DH959" s="7"/>
      <c r="DI959" s="7"/>
      <c r="DJ959" s="7"/>
      <c r="DK959" s="7"/>
      <c r="DL959" s="7"/>
      <c r="DM959" s="7"/>
      <c r="DN959" s="7"/>
      <c r="DO959" s="7"/>
      <c r="DP959" s="7"/>
      <c r="DQ959" s="7"/>
      <c r="DR959" s="7"/>
      <c r="DS959" s="7"/>
      <c r="DT959" s="7"/>
      <c r="DU959" s="7"/>
      <c r="DV959" s="7"/>
      <c r="DW959" s="7"/>
      <c r="DX959" s="7"/>
      <c r="DY959" s="7"/>
      <c r="DZ959" s="7"/>
      <c r="EA959" s="7"/>
      <c r="EB959" s="7"/>
      <c r="EC959" s="7"/>
      <c r="ED959" s="7"/>
      <c r="EE959" s="7"/>
      <c r="EF959" s="7"/>
      <c r="EG959" s="7"/>
      <c r="EH959" s="7"/>
      <c r="EI959" s="7"/>
      <c r="EJ959" s="7"/>
      <c r="EK959" s="7"/>
      <c r="EL959" s="7"/>
      <c r="EM959" s="7"/>
      <c r="EN959" s="7"/>
      <c r="EO959" s="7"/>
      <c r="EP959" s="7"/>
      <c r="EQ959" s="7"/>
      <c r="ER959" s="7"/>
      <c r="ES959" s="7"/>
      <c r="ET959" s="7"/>
      <c r="EU959" s="7"/>
      <c r="EV959" s="7"/>
      <c r="EW959" s="7"/>
      <c r="EX959" s="7"/>
      <c r="EY959" s="7"/>
      <c r="EZ959" s="7"/>
      <c r="FA959" s="7"/>
      <c r="FB959" s="7"/>
      <c r="FC959" s="7"/>
      <c r="FD959" s="7"/>
      <c r="FE959" s="7"/>
      <c r="FF959" s="7"/>
      <c r="FG959" s="7"/>
      <c r="FH959" s="7"/>
      <c r="FI959" s="7"/>
      <c r="FJ959" s="7"/>
      <c r="FK959" s="7"/>
      <c r="FL959" s="34"/>
      <c r="FM959" s="33"/>
      <c r="FN959" s="34"/>
      <c r="FO959" s="33"/>
      <c r="FP959" s="33"/>
      <c r="FQ959" s="33"/>
      <c r="FR959" s="33"/>
      <c r="FS959" s="33"/>
      <c r="FT959" s="33"/>
      <c r="FU959" s="33"/>
      <c r="FV959" s="33"/>
      <c r="FW959" s="33"/>
      <c r="FX959" s="33"/>
      <c r="FY959" s="33"/>
      <c r="FZ959" s="33"/>
      <c r="GA959" s="33"/>
      <c r="GB959" s="33"/>
      <c r="GC959" s="33"/>
      <c r="GD959" s="33"/>
      <c r="GE959" s="33"/>
      <c r="GF959" s="33"/>
      <c r="GG959" s="7"/>
      <c r="GH959" s="7"/>
      <c r="GI959" s="7"/>
      <c r="GJ959" s="7"/>
      <c r="GK959" s="7"/>
      <c r="GL959" s="7"/>
      <c r="GM959" s="7"/>
      <c r="GN959" s="7"/>
      <c r="GO959" s="7"/>
      <c r="GP959" s="7"/>
      <c r="GQ959" s="7"/>
      <c r="GR959" s="7"/>
      <c r="GS959" s="7"/>
      <c r="GT959" s="7"/>
      <c r="GU959" s="7"/>
      <c r="GV959" s="7"/>
      <c r="GW959" s="7"/>
      <c r="GX959" s="7"/>
      <c r="GY959" s="7"/>
    </row>
    <row r="960" spans="1:207" ht="13.8">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7"/>
      <c r="CW960" s="7"/>
      <c r="CX960" s="7"/>
      <c r="CY960" s="7"/>
      <c r="CZ960" s="7"/>
      <c r="DA960" s="7"/>
      <c r="DB960" s="7"/>
      <c r="DC960" s="7"/>
      <c r="DD960" s="7"/>
      <c r="DE960" s="7"/>
      <c r="DF960" s="7"/>
      <c r="DG960" s="7"/>
      <c r="DH960" s="7"/>
      <c r="DI960" s="7"/>
      <c r="DJ960" s="7"/>
      <c r="DK960" s="7"/>
      <c r="DL960" s="7"/>
      <c r="DM960" s="7"/>
      <c r="DN960" s="7"/>
      <c r="DO960" s="7"/>
      <c r="DP960" s="7"/>
      <c r="DQ960" s="7"/>
      <c r="DR960" s="7"/>
      <c r="DS960" s="7"/>
      <c r="DT960" s="7"/>
      <c r="DU960" s="7"/>
      <c r="DV960" s="7"/>
      <c r="DW960" s="7"/>
      <c r="DX960" s="7"/>
      <c r="DY960" s="7"/>
      <c r="DZ960" s="7"/>
      <c r="EA960" s="7"/>
      <c r="EB960" s="7"/>
      <c r="EC960" s="7"/>
      <c r="ED960" s="7"/>
      <c r="EE960" s="7"/>
      <c r="EF960" s="7"/>
      <c r="EG960" s="7"/>
      <c r="EH960" s="7"/>
      <c r="EI960" s="7"/>
      <c r="EJ960" s="7"/>
      <c r="EK960" s="7"/>
      <c r="EL960" s="7"/>
      <c r="EM960" s="7"/>
      <c r="EN960" s="7"/>
      <c r="EO960" s="7"/>
      <c r="EP960" s="7"/>
      <c r="EQ960" s="7"/>
      <c r="ER960" s="7"/>
      <c r="ES960" s="7"/>
      <c r="ET960" s="7"/>
      <c r="EU960" s="7"/>
      <c r="EV960" s="7"/>
      <c r="EW960" s="7"/>
      <c r="EX960" s="7"/>
      <c r="EY960" s="7"/>
      <c r="EZ960" s="7"/>
      <c r="FA960" s="7"/>
      <c r="FB960" s="7"/>
      <c r="FC960" s="7"/>
      <c r="FD960" s="7"/>
      <c r="FE960" s="7"/>
      <c r="FF960" s="7"/>
      <c r="FG960" s="7"/>
      <c r="FH960" s="7"/>
      <c r="FI960" s="7"/>
      <c r="FJ960" s="7"/>
      <c r="FK960" s="7"/>
      <c r="FL960" s="34"/>
      <c r="FM960" s="33"/>
      <c r="FN960" s="34"/>
      <c r="FO960" s="33"/>
      <c r="FP960" s="33"/>
      <c r="FQ960" s="33"/>
      <c r="FR960" s="33"/>
      <c r="FS960" s="33"/>
      <c r="FT960" s="33"/>
      <c r="FU960" s="33"/>
      <c r="FV960" s="33"/>
      <c r="FW960" s="33"/>
      <c r="FX960" s="33"/>
      <c r="FY960" s="33"/>
      <c r="FZ960" s="33"/>
      <c r="GA960" s="33"/>
      <c r="GB960" s="33"/>
      <c r="GC960" s="33"/>
      <c r="GD960" s="33"/>
      <c r="GE960" s="33"/>
      <c r="GF960" s="33"/>
      <c r="GG960" s="7"/>
      <c r="GH960" s="7"/>
      <c r="GI960" s="7"/>
      <c r="GJ960" s="7"/>
      <c r="GK960" s="7"/>
      <c r="GL960" s="7"/>
      <c r="GM960" s="7"/>
      <c r="GN960" s="7"/>
      <c r="GO960" s="7"/>
      <c r="GP960" s="7"/>
      <c r="GQ960" s="7"/>
      <c r="GR960" s="7"/>
      <c r="GS960" s="7"/>
      <c r="GT960" s="7"/>
      <c r="GU960" s="7"/>
      <c r="GV960" s="7"/>
      <c r="GW960" s="7"/>
      <c r="GX960" s="7"/>
      <c r="GY960" s="7"/>
    </row>
    <row r="961" spans="1:207" ht="13.8">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7"/>
      <c r="CW961" s="7"/>
      <c r="CX961" s="7"/>
      <c r="CY961" s="7"/>
      <c r="CZ961" s="7"/>
      <c r="DA961" s="7"/>
      <c r="DB961" s="7"/>
      <c r="DC961" s="7"/>
      <c r="DD961" s="7"/>
      <c r="DE961" s="7"/>
      <c r="DF961" s="7"/>
      <c r="DG961" s="7"/>
      <c r="DH961" s="7"/>
      <c r="DI961" s="7"/>
      <c r="DJ961" s="7"/>
      <c r="DK961" s="7"/>
      <c r="DL961" s="7"/>
      <c r="DM961" s="7"/>
      <c r="DN961" s="7"/>
      <c r="DO961" s="7"/>
      <c r="DP961" s="7"/>
      <c r="DQ961" s="7"/>
      <c r="DR961" s="7"/>
      <c r="DS961" s="7"/>
      <c r="DT961" s="7"/>
      <c r="DU961" s="7"/>
      <c r="DV961" s="7"/>
      <c r="DW961" s="7"/>
      <c r="DX961" s="7"/>
      <c r="DY961" s="7"/>
      <c r="DZ961" s="7"/>
      <c r="EA961" s="7"/>
      <c r="EB961" s="7"/>
      <c r="EC961" s="7"/>
      <c r="ED961" s="7"/>
      <c r="EE961" s="7"/>
      <c r="EF961" s="7"/>
      <c r="EG961" s="7"/>
      <c r="EH961" s="7"/>
      <c r="EI961" s="7"/>
      <c r="EJ961" s="7"/>
      <c r="EK961" s="7"/>
      <c r="EL961" s="7"/>
      <c r="EM961" s="7"/>
      <c r="EN961" s="7"/>
      <c r="EO961" s="7"/>
      <c r="EP961" s="7"/>
      <c r="EQ961" s="7"/>
      <c r="ER961" s="7"/>
      <c r="ES961" s="7"/>
      <c r="ET961" s="7"/>
      <c r="EU961" s="7"/>
      <c r="EV961" s="7"/>
      <c r="EW961" s="7"/>
      <c r="EX961" s="7"/>
      <c r="EY961" s="7"/>
      <c r="EZ961" s="7"/>
      <c r="FA961" s="7"/>
      <c r="FB961" s="7"/>
      <c r="FC961" s="7"/>
      <c r="FD961" s="7"/>
      <c r="FE961" s="7"/>
      <c r="FF961" s="7"/>
      <c r="FG961" s="7"/>
      <c r="FH961" s="7"/>
      <c r="FI961" s="7"/>
      <c r="FJ961" s="7"/>
      <c r="FK961" s="7"/>
      <c r="FL961" s="34"/>
      <c r="FM961" s="33"/>
      <c r="FN961" s="34"/>
      <c r="FO961" s="33"/>
      <c r="FP961" s="33"/>
      <c r="FQ961" s="33"/>
      <c r="FR961" s="33"/>
      <c r="FS961" s="33"/>
      <c r="FT961" s="33"/>
      <c r="FU961" s="33"/>
      <c r="FV961" s="33"/>
      <c r="FW961" s="33"/>
      <c r="FX961" s="33"/>
      <c r="FY961" s="33"/>
      <c r="FZ961" s="33"/>
      <c r="GA961" s="33"/>
      <c r="GB961" s="33"/>
      <c r="GC961" s="33"/>
      <c r="GD961" s="33"/>
      <c r="GE961" s="33"/>
      <c r="GF961" s="33"/>
      <c r="GG961" s="7"/>
      <c r="GH961" s="7"/>
      <c r="GI961" s="7"/>
      <c r="GJ961" s="7"/>
      <c r="GK961" s="7"/>
      <c r="GL961" s="7"/>
      <c r="GM961" s="7"/>
      <c r="GN961" s="7"/>
      <c r="GO961" s="7"/>
      <c r="GP961" s="7"/>
      <c r="GQ961" s="7"/>
      <c r="GR961" s="7"/>
      <c r="GS961" s="7"/>
      <c r="GT961" s="7"/>
      <c r="GU961" s="7"/>
      <c r="GV961" s="7"/>
      <c r="GW961" s="7"/>
      <c r="GX961" s="7"/>
      <c r="GY961" s="7"/>
    </row>
    <row r="962" spans="1:207" ht="13.8">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7"/>
      <c r="CW962" s="7"/>
      <c r="CX962" s="7"/>
      <c r="CY962" s="7"/>
      <c r="CZ962" s="7"/>
      <c r="DA962" s="7"/>
      <c r="DB962" s="7"/>
      <c r="DC962" s="7"/>
      <c r="DD962" s="7"/>
      <c r="DE962" s="7"/>
      <c r="DF962" s="7"/>
      <c r="DG962" s="7"/>
      <c r="DH962" s="7"/>
      <c r="DI962" s="7"/>
      <c r="DJ962" s="7"/>
      <c r="DK962" s="7"/>
      <c r="DL962" s="7"/>
      <c r="DM962" s="7"/>
      <c r="DN962" s="7"/>
      <c r="DO962" s="7"/>
      <c r="DP962" s="7"/>
      <c r="DQ962" s="7"/>
      <c r="DR962" s="7"/>
      <c r="DS962" s="7"/>
      <c r="DT962" s="7"/>
      <c r="DU962" s="7"/>
      <c r="DV962" s="7"/>
      <c r="DW962" s="7"/>
      <c r="DX962" s="7"/>
      <c r="DY962" s="7"/>
      <c r="DZ962" s="7"/>
      <c r="EA962" s="7"/>
      <c r="EB962" s="7"/>
      <c r="EC962" s="7"/>
      <c r="ED962" s="7"/>
      <c r="EE962" s="7"/>
      <c r="EF962" s="7"/>
      <c r="EG962" s="7"/>
      <c r="EH962" s="7"/>
      <c r="EI962" s="7"/>
      <c r="EJ962" s="7"/>
      <c r="EK962" s="7"/>
      <c r="EL962" s="7"/>
      <c r="EM962" s="7"/>
      <c r="EN962" s="7"/>
      <c r="EO962" s="7"/>
      <c r="EP962" s="7"/>
      <c r="EQ962" s="7"/>
      <c r="ER962" s="7"/>
      <c r="ES962" s="7"/>
      <c r="ET962" s="7"/>
      <c r="EU962" s="7"/>
      <c r="EV962" s="7"/>
      <c r="EW962" s="7"/>
      <c r="EX962" s="7"/>
      <c r="EY962" s="7"/>
      <c r="EZ962" s="7"/>
      <c r="FA962" s="7"/>
      <c r="FB962" s="7"/>
      <c r="FC962" s="7"/>
      <c r="FD962" s="7"/>
      <c r="FE962" s="7"/>
      <c r="FF962" s="7"/>
      <c r="FG962" s="7"/>
      <c r="FH962" s="7"/>
      <c r="FI962" s="7"/>
      <c r="FJ962" s="7"/>
      <c r="FK962" s="7"/>
      <c r="FL962" s="34"/>
      <c r="FM962" s="33"/>
      <c r="FN962" s="34"/>
      <c r="FO962" s="33"/>
      <c r="FP962" s="33"/>
      <c r="FQ962" s="33"/>
      <c r="FR962" s="33"/>
      <c r="FS962" s="33"/>
      <c r="FT962" s="33"/>
      <c r="FU962" s="33"/>
      <c r="FV962" s="33"/>
      <c r="FW962" s="33"/>
      <c r="FX962" s="33"/>
      <c r="FY962" s="33"/>
      <c r="FZ962" s="33"/>
      <c r="GA962" s="33"/>
      <c r="GB962" s="33"/>
      <c r="GC962" s="33"/>
      <c r="GD962" s="33"/>
      <c r="GE962" s="33"/>
      <c r="GF962" s="33"/>
      <c r="GG962" s="7"/>
      <c r="GH962" s="7"/>
      <c r="GI962" s="7"/>
      <c r="GJ962" s="7"/>
      <c r="GK962" s="7"/>
      <c r="GL962" s="7"/>
      <c r="GM962" s="7"/>
      <c r="GN962" s="7"/>
      <c r="GO962" s="7"/>
      <c r="GP962" s="7"/>
      <c r="GQ962" s="7"/>
      <c r="GR962" s="7"/>
      <c r="GS962" s="7"/>
      <c r="GT962" s="7"/>
      <c r="GU962" s="7"/>
      <c r="GV962" s="7"/>
      <c r="GW962" s="7"/>
      <c r="GX962" s="7"/>
      <c r="GY962" s="7"/>
    </row>
    <row r="963" spans="1:207" ht="13.8">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7"/>
      <c r="CW963" s="7"/>
      <c r="CX963" s="7"/>
      <c r="CY963" s="7"/>
      <c r="CZ963" s="7"/>
      <c r="DA963" s="7"/>
      <c r="DB963" s="7"/>
      <c r="DC963" s="7"/>
      <c r="DD963" s="7"/>
      <c r="DE963" s="7"/>
      <c r="DF963" s="7"/>
      <c r="DG963" s="7"/>
      <c r="DH963" s="7"/>
      <c r="DI963" s="7"/>
      <c r="DJ963" s="7"/>
      <c r="DK963" s="7"/>
      <c r="DL963" s="7"/>
      <c r="DM963" s="7"/>
      <c r="DN963" s="7"/>
      <c r="DO963" s="7"/>
      <c r="DP963" s="7"/>
      <c r="DQ963" s="7"/>
      <c r="DR963" s="7"/>
      <c r="DS963" s="7"/>
      <c r="DT963" s="7"/>
      <c r="DU963" s="7"/>
      <c r="DV963" s="7"/>
      <c r="DW963" s="7"/>
      <c r="DX963" s="7"/>
      <c r="DY963" s="7"/>
      <c r="DZ963" s="7"/>
      <c r="EA963" s="7"/>
      <c r="EB963" s="7"/>
      <c r="EC963" s="7"/>
      <c r="ED963" s="7"/>
      <c r="EE963" s="7"/>
      <c r="EF963" s="7"/>
      <c r="EG963" s="7"/>
      <c r="EH963" s="7"/>
      <c r="EI963" s="7"/>
      <c r="EJ963" s="7"/>
      <c r="EK963" s="7"/>
      <c r="EL963" s="7"/>
      <c r="EM963" s="7"/>
      <c r="EN963" s="7"/>
      <c r="EO963" s="7"/>
      <c r="EP963" s="7"/>
      <c r="EQ963" s="7"/>
      <c r="ER963" s="7"/>
      <c r="ES963" s="7"/>
      <c r="ET963" s="7"/>
      <c r="EU963" s="7"/>
      <c r="EV963" s="7"/>
      <c r="EW963" s="7"/>
      <c r="EX963" s="7"/>
      <c r="EY963" s="7"/>
      <c r="EZ963" s="7"/>
      <c r="FA963" s="7"/>
      <c r="FB963" s="7"/>
      <c r="FC963" s="7"/>
      <c r="FD963" s="7"/>
      <c r="FE963" s="7"/>
      <c r="FF963" s="7"/>
      <c r="FG963" s="7"/>
      <c r="FH963" s="7"/>
      <c r="FI963" s="7"/>
      <c r="FJ963" s="7"/>
      <c r="FK963" s="7"/>
      <c r="FL963" s="34"/>
      <c r="FM963" s="33"/>
      <c r="FN963" s="34"/>
      <c r="FO963" s="33"/>
      <c r="FP963" s="33"/>
      <c r="FQ963" s="33"/>
      <c r="FR963" s="33"/>
      <c r="FS963" s="33"/>
      <c r="FT963" s="33"/>
      <c r="FU963" s="33"/>
      <c r="FV963" s="33"/>
      <c r="FW963" s="33"/>
      <c r="FX963" s="33"/>
      <c r="FY963" s="33"/>
      <c r="FZ963" s="33"/>
      <c r="GA963" s="33"/>
      <c r="GB963" s="33"/>
      <c r="GC963" s="33"/>
      <c r="GD963" s="33"/>
      <c r="GE963" s="33"/>
      <c r="GF963" s="33"/>
      <c r="GG963" s="7"/>
      <c r="GH963" s="7"/>
      <c r="GI963" s="7"/>
      <c r="GJ963" s="7"/>
      <c r="GK963" s="7"/>
      <c r="GL963" s="7"/>
      <c r="GM963" s="7"/>
      <c r="GN963" s="7"/>
      <c r="GO963" s="7"/>
      <c r="GP963" s="7"/>
      <c r="GQ963" s="7"/>
      <c r="GR963" s="7"/>
      <c r="GS963" s="7"/>
      <c r="GT963" s="7"/>
      <c r="GU963" s="7"/>
      <c r="GV963" s="7"/>
      <c r="GW963" s="7"/>
      <c r="GX963" s="7"/>
      <c r="GY963" s="7"/>
    </row>
    <row r="964" spans="1:207" ht="13.8">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7"/>
      <c r="CW964" s="7"/>
      <c r="CX964" s="7"/>
      <c r="CY964" s="7"/>
      <c r="CZ964" s="7"/>
      <c r="DA964" s="7"/>
      <c r="DB964" s="7"/>
      <c r="DC964" s="7"/>
      <c r="DD964" s="7"/>
      <c r="DE964" s="7"/>
      <c r="DF964" s="7"/>
      <c r="DG964" s="7"/>
      <c r="DH964" s="7"/>
      <c r="DI964" s="7"/>
      <c r="DJ964" s="7"/>
      <c r="DK964" s="7"/>
      <c r="DL964" s="7"/>
      <c r="DM964" s="7"/>
      <c r="DN964" s="7"/>
      <c r="DO964" s="7"/>
      <c r="DP964" s="7"/>
      <c r="DQ964" s="7"/>
      <c r="DR964" s="7"/>
      <c r="DS964" s="7"/>
      <c r="DT964" s="7"/>
      <c r="DU964" s="7"/>
      <c r="DV964" s="7"/>
      <c r="DW964" s="7"/>
      <c r="DX964" s="7"/>
      <c r="DY964" s="7"/>
      <c r="DZ964" s="7"/>
      <c r="EA964" s="7"/>
      <c r="EB964" s="7"/>
      <c r="EC964" s="7"/>
      <c r="ED964" s="7"/>
      <c r="EE964" s="7"/>
      <c r="EF964" s="7"/>
      <c r="EG964" s="7"/>
      <c r="EH964" s="7"/>
      <c r="EI964" s="7"/>
      <c r="EJ964" s="7"/>
      <c r="EK964" s="7"/>
      <c r="EL964" s="7"/>
      <c r="EM964" s="7"/>
      <c r="EN964" s="7"/>
      <c r="EO964" s="7"/>
      <c r="EP964" s="7"/>
      <c r="EQ964" s="7"/>
      <c r="ER964" s="7"/>
      <c r="ES964" s="7"/>
      <c r="ET964" s="7"/>
      <c r="EU964" s="7"/>
      <c r="EV964" s="7"/>
      <c r="EW964" s="7"/>
      <c r="EX964" s="7"/>
      <c r="EY964" s="7"/>
      <c r="EZ964" s="7"/>
      <c r="FA964" s="7"/>
      <c r="FB964" s="7"/>
      <c r="FC964" s="7"/>
      <c r="FD964" s="7"/>
      <c r="FE964" s="7"/>
      <c r="FF964" s="7"/>
      <c r="FG964" s="7"/>
      <c r="FH964" s="7"/>
      <c r="FI964" s="7"/>
      <c r="FJ964" s="7"/>
      <c r="FK964" s="7"/>
      <c r="FL964" s="34"/>
      <c r="FM964" s="33"/>
      <c r="FN964" s="34"/>
      <c r="FO964" s="33"/>
      <c r="FP964" s="33"/>
      <c r="FQ964" s="33"/>
      <c r="FR964" s="33"/>
      <c r="FS964" s="33"/>
      <c r="FT964" s="33"/>
      <c r="FU964" s="33"/>
      <c r="FV964" s="33"/>
      <c r="FW964" s="33"/>
      <c r="FX964" s="33"/>
      <c r="FY964" s="33"/>
      <c r="FZ964" s="33"/>
      <c r="GA964" s="33"/>
      <c r="GB964" s="33"/>
      <c r="GC964" s="33"/>
      <c r="GD964" s="33"/>
      <c r="GE964" s="33"/>
      <c r="GF964" s="33"/>
      <c r="GG964" s="7"/>
      <c r="GH964" s="7"/>
      <c r="GI964" s="7"/>
      <c r="GJ964" s="7"/>
      <c r="GK964" s="7"/>
      <c r="GL964" s="7"/>
      <c r="GM964" s="7"/>
      <c r="GN964" s="7"/>
      <c r="GO964" s="7"/>
      <c r="GP964" s="7"/>
      <c r="GQ964" s="7"/>
      <c r="GR964" s="7"/>
      <c r="GS964" s="7"/>
      <c r="GT964" s="7"/>
      <c r="GU964" s="7"/>
      <c r="GV964" s="7"/>
      <c r="GW964" s="7"/>
      <c r="GX964" s="7"/>
      <c r="GY964" s="7"/>
    </row>
    <row r="965" spans="1:207" ht="13.8">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7"/>
      <c r="CW965" s="7"/>
      <c r="CX965" s="7"/>
      <c r="CY965" s="7"/>
      <c r="CZ965" s="7"/>
      <c r="DA965" s="7"/>
      <c r="DB965" s="7"/>
      <c r="DC965" s="7"/>
      <c r="DD965" s="7"/>
      <c r="DE965" s="7"/>
      <c r="DF965" s="7"/>
      <c r="DG965" s="7"/>
      <c r="DH965" s="7"/>
      <c r="DI965" s="7"/>
      <c r="DJ965" s="7"/>
      <c r="DK965" s="7"/>
      <c r="DL965" s="7"/>
      <c r="DM965" s="7"/>
      <c r="DN965" s="7"/>
      <c r="DO965" s="7"/>
      <c r="DP965" s="7"/>
      <c r="DQ965" s="7"/>
      <c r="DR965" s="7"/>
      <c r="DS965" s="7"/>
      <c r="DT965" s="7"/>
      <c r="DU965" s="7"/>
      <c r="DV965" s="7"/>
      <c r="DW965" s="7"/>
      <c r="DX965" s="7"/>
      <c r="DY965" s="7"/>
      <c r="DZ965" s="7"/>
      <c r="EA965" s="7"/>
      <c r="EB965" s="7"/>
      <c r="EC965" s="7"/>
      <c r="ED965" s="7"/>
      <c r="EE965" s="7"/>
      <c r="EF965" s="7"/>
      <c r="EG965" s="7"/>
      <c r="EH965" s="7"/>
      <c r="EI965" s="7"/>
      <c r="EJ965" s="7"/>
      <c r="EK965" s="7"/>
      <c r="EL965" s="7"/>
      <c r="EM965" s="7"/>
      <c r="EN965" s="7"/>
      <c r="EO965" s="7"/>
      <c r="EP965" s="7"/>
      <c r="EQ965" s="7"/>
      <c r="ER965" s="7"/>
      <c r="ES965" s="7"/>
      <c r="ET965" s="7"/>
      <c r="EU965" s="7"/>
      <c r="EV965" s="7"/>
      <c r="EW965" s="7"/>
      <c r="EX965" s="7"/>
      <c r="EY965" s="7"/>
      <c r="EZ965" s="7"/>
      <c r="FA965" s="7"/>
      <c r="FB965" s="7"/>
      <c r="FC965" s="7"/>
      <c r="FD965" s="7"/>
      <c r="FE965" s="7"/>
      <c r="FF965" s="7"/>
      <c r="FG965" s="7"/>
      <c r="FH965" s="7"/>
      <c r="FI965" s="7"/>
      <c r="FJ965" s="7"/>
      <c r="FK965" s="7"/>
      <c r="FL965" s="34"/>
      <c r="FM965" s="33"/>
      <c r="FN965" s="34"/>
      <c r="FO965" s="33"/>
      <c r="FP965" s="33"/>
      <c r="FQ965" s="33"/>
      <c r="FR965" s="33"/>
      <c r="FS965" s="33"/>
      <c r="FT965" s="33"/>
      <c r="FU965" s="33"/>
      <c r="FV965" s="33"/>
      <c r="FW965" s="33"/>
      <c r="FX965" s="33"/>
      <c r="FY965" s="33"/>
      <c r="FZ965" s="33"/>
      <c r="GA965" s="33"/>
      <c r="GB965" s="33"/>
      <c r="GC965" s="33"/>
      <c r="GD965" s="33"/>
      <c r="GE965" s="33"/>
      <c r="GF965" s="33"/>
      <c r="GG965" s="7"/>
      <c r="GH965" s="7"/>
      <c r="GI965" s="7"/>
      <c r="GJ965" s="7"/>
      <c r="GK965" s="7"/>
      <c r="GL965" s="7"/>
      <c r="GM965" s="7"/>
      <c r="GN965" s="7"/>
      <c r="GO965" s="7"/>
      <c r="GP965" s="7"/>
      <c r="GQ965" s="7"/>
      <c r="GR965" s="7"/>
      <c r="GS965" s="7"/>
      <c r="GT965" s="7"/>
      <c r="GU965" s="7"/>
      <c r="GV965" s="7"/>
      <c r="GW965" s="7"/>
      <c r="GX965" s="7"/>
      <c r="GY965" s="7"/>
    </row>
    <row r="966" spans="1:207" ht="13.8">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7"/>
      <c r="CW966" s="7"/>
      <c r="CX966" s="7"/>
      <c r="CY966" s="7"/>
      <c r="CZ966" s="7"/>
      <c r="DA966" s="7"/>
      <c r="DB966" s="7"/>
      <c r="DC966" s="7"/>
      <c r="DD966" s="7"/>
      <c r="DE966" s="7"/>
      <c r="DF966" s="7"/>
      <c r="DG966" s="7"/>
      <c r="DH966" s="7"/>
      <c r="DI966" s="7"/>
      <c r="DJ966" s="7"/>
      <c r="DK966" s="7"/>
      <c r="DL966" s="7"/>
      <c r="DM966" s="7"/>
      <c r="DN966" s="7"/>
      <c r="DO966" s="7"/>
      <c r="DP966" s="7"/>
      <c r="DQ966" s="7"/>
      <c r="DR966" s="7"/>
      <c r="DS966" s="7"/>
      <c r="DT966" s="7"/>
      <c r="DU966" s="7"/>
      <c r="DV966" s="7"/>
      <c r="DW966" s="7"/>
      <c r="DX966" s="7"/>
      <c r="DY966" s="7"/>
      <c r="DZ966" s="7"/>
      <c r="EA966" s="7"/>
      <c r="EB966" s="7"/>
      <c r="EC966" s="7"/>
      <c r="ED966" s="7"/>
      <c r="EE966" s="7"/>
      <c r="EF966" s="7"/>
      <c r="EG966" s="7"/>
      <c r="EH966" s="7"/>
      <c r="EI966" s="7"/>
      <c r="EJ966" s="7"/>
      <c r="EK966" s="7"/>
      <c r="EL966" s="7"/>
      <c r="EM966" s="7"/>
      <c r="EN966" s="7"/>
      <c r="EO966" s="7"/>
      <c r="EP966" s="7"/>
      <c r="EQ966" s="7"/>
      <c r="ER966" s="7"/>
      <c r="ES966" s="7"/>
      <c r="ET966" s="7"/>
      <c r="EU966" s="7"/>
      <c r="EV966" s="7"/>
      <c r="EW966" s="7"/>
      <c r="EX966" s="7"/>
      <c r="EY966" s="7"/>
      <c r="EZ966" s="7"/>
      <c r="FA966" s="7"/>
      <c r="FB966" s="7"/>
      <c r="FC966" s="7"/>
      <c r="FD966" s="7"/>
      <c r="FE966" s="7"/>
      <c r="FF966" s="7"/>
      <c r="FG966" s="7"/>
      <c r="FH966" s="7"/>
      <c r="FI966" s="7"/>
      <c r="FJ966" s="7"/>
      <c r="FK966" s="7"/>
      <c r="FL966" s="34"/>
      <c r="FM966" s="33"/>
      <c r="FN966" s="34"/>
      <c r="FO966" s="33"/>
      <c r="FP966" s="33"/>
      <c r="FQ966" s="33"/>
      <c r="FR966" s="33"/>
      <c r="FS966" s="33"/>
      <c r="FT966" s="33"/>
      <c r="FU966" s="33"/>
      <c r="FV966" s="33"/>
      <c r="FW966" s="33"/>
      <c r="FX966" s="33"/>
      <c r="FY966" s="33"/>
      <c r="FZ966" s="33"/>
      <c r="GA966" s="33"/>
      <c r="GB966" s="33"/>
      <c r="GC966" s="33"/>
      <c r="GD966" s="33"/>
      <c r="GE966" s="33"/>
      <c r="GF966" s="33"/>
      <c r="GG966" s="7"/>
      <c r="GH966" s="7"/>
      <c r="GI966" s="7"/>
      <c r="GJ966" s="7"/>
      <c r="GK966" s="7"/>
      <c r="GL966" s="7"/>
      <c r="GM966" s="7"/>
      <c r="GN966" s="7"/>
      <c r="GO966" s="7"/>
      <c r="GP966" s="7"/>
      <c r="GQ966" s="7"/>
      <c r="GR966" s="7"/>
      <c r="GS966" s="7"/>
      <c r="GT966" s="7"/>
      <c r="GU966" s="7"/>
      <c r="GV966" s="7"/>
      <c r="GW966" s="7"/>
      <c r="GX966" s="7"/>
      <c r="GY966" s="7"/>
    </row>
    <row r="967" spans="1:207" ht="13.8">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7"/>
      <c r="CW967" s="7"/>
      <c r="CX967" s="7"/>
      <c r="CY967" s="7"/>
      <c r="CZ967" s="7"/>
      <c r="DA967" s="7"/>
      <c r="DB967" s="7"/>
      <c r="DC967" s="7"/>
      <c r="DD967" s="7"/>
      <c r="DE967" s="7"/>
      <c r="DF967" s="7"/>
      <c r="DG967" s="7"/>
      <c r="DH967" s="7"/>
      <c r="DI967" s="7"/>
      <c r="DJ967" s="7"/>
      <c r="DK967" s="7"/>
      <c r="DL967" s="7"/>
      <c r="DM967" s="7"/>
      <c r="DN967" s="7"/>
      <c r="DO967" s="7"/>
      <c r="DP967" s="7"/>
      <c r="DQ967" s="7"/>
      <c r="DR967" s="7"/>
      <c r="DS967" s="7"/>
      <c r="DT967" s="7"/>
      <c r="DU967" s="7"/>
      <c r="DV967" s="7"/>
      <c r="DW967" s="7"/>
      <c r="DX967" s="7"/>
      <c r="DY967" s="7"/>
      <c r="DZ967" s="7"/>
      <c r="EA967" s="7"/>
      <c r="EB967" s="7"/>
      <c r="EC967" s="7"/>
      <c r="ED967" s="7"/>
      <c r="EE967" s="7"/>
      <c r="EF967" s="7"/>
      <c r="EG967" s="7"/>
      <c r="EH967" s="7"/>
      <c r="EI967" s="7"/>
      <c r="EJ967" s="7"/>
      <c r="EK967" s="7"/>
      <c r="EL967" s="7"/>
      <c r="EM967" s="7"/>
      <c r="EN967" s="7"/>
      <c r="EO967" s="7"/>
      <c r="EP967" s="7"/>
      <c r="EQ967" s="7"/>
      <c r="ER967" s="7"/>
      <c r="ES967" s="7"/>
      <c r="ET967" s="7"/>
      <c r="EU967" s="7"/>
      <c r="EV967" s="7"/>
      <c r="EW967" s="7"/>
      <c r="EX967" s="7"/>
      <c r="EY967" s="7"/>
      <c r="EZ967" s="7"/>
      <c r="FA967" s="7"/>
      <c r="FB967" s="7"/>
      <c r="FC967" s="7"/>
      <c r="FD967" s="7"/>
      <c r="FE967" s="7"/>
      <c r="FF967" s="7"/>
      <c r="FG967" s="7"/>
      <c r="FH967" s="7"/>
      <c r="FI967" s="7"/>
      <c r="FJ967" s="7"/>
      <c r="FK967" s="7"/>
      <c r="FL967" s="34"/>
      <c r="FM967" s="33"/>
      <c r="FN967" s="34"/>
      <c r="FO967" s="33"/>
      <c r="FP967" s="33"/>
      <c r="FQ967" s="33"/>
      <c r="FR967" s="33"/>
      <c r="FS967" s="33"/>
      <c r="FT967" s="33"/>
      <c r="FU967" s="33"/>
      <c r="FV967" s="33"/>
      <c r="FW967" s="33"/>
      <c r="FX967" s="33"/>
      <c r="FY967" s="33"/>
      <c r="FZ967" s="33"/>
      <c r="GA967" s="33"/>
      <c r="GB967" s="33"/>
      <c r="GC967" s="33"/>
      <c r="GD967" s="33"/>
      <c r="GE967" s="33"/>
      <c r="GF967" s="33"/>
      <c r="GG967" s="7"/>
      <c r="GH967" s="7"/>
      <c r="GI967" s="7"/>
      <c r="GJ967" s="7"/>
      <c r="GK967" s="7"/>
      <c r="GL967" s="7"/>
      <c r="GM967" s="7"/>
      <c r="GN967" s="7"/>
      <c r="GO967" s="7"/>
      <c r="GP967" s="7"/>
      <c r="GQ967" s="7"/>
      <c r="GR967" s="7"/>
      <c r="GS967" s="7"/>
      <c r="GT967" s="7"/>
      <c r="GU967" s="7"/>
      <c r="GV967" s="7"/>
      <c r="GW967" s="7"/>
      <c r="GX967" s="7"/>
      <c r="GY967" s="7"/>
    </row>
    <row r="968" spans="1:207" ht="13.8">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7"/>
      <c r="CW968" s="7"/>
      <c r="CX968" s="7"/>
      <c r="CY968" s="7"/>
      <c r="CZ968" s="7"/>
      <c r="DA968" s="7"/>
      <c r="DB968" s="7"/>
      <c r="DC968" s="7"/>
      <c r="DD968" s="7"/>
      <c r="DE968" s="7"/>
      <c r="DF968" s="7"/>
      <c r="DG968" s="7"/>
      <c r="DH968" s="7"/>
      <c r="DI968" s="7"/>
      <c r="DJ968" s="7"/>
      <c r="DK968" s="7"/>
      <c r="DL968" s="7"/>
      <c r="DM968" s="7"/>
      <c r="DN968" s="7"/>
      <c r="DO968" s="7"/>
      <c r="DP968" s="7"/>
      <c r="DQ968" s="7"/>
      <c r="DR968" s="7"/>
      <c r="DS968" s="7"/>
      <c r="DT968" s="7"/>
      <c r="DU968" s="7"/>
      <c r="DV968" s="7"/>
      <c r="DW968" s="7"/>
      <c r="DX968" s="7"/>
      <c r="DY968" s="7"/>
      <c r="DZ968" s="7"/>
      <c r="EA968" s="7"/>
      <c r="EB968" s="7"/>
      <c r="EC968" s="7"/>
      <c r="ED968" s="7"/>
      <c r="EE968" s="7"/>
      <c r="EF968" s="7"/>
      <c r="EG968" s="7"/>
      <c r="EH968" s="7"/>
      <c r="EI968" s="7"/>
      <c r="EJ968" s="7"/>
      <c r="EK968" s="7"/>
      <c r="EL968" s="7"/>
      <c r="EM968" s="7"/>
      <c r="EN968" s="7"/>
      <c r="EO968" s="7"/>
      <c r="EP968" s="7"/>
      <c r="EQ968" s="7"/>
      <c r="ER968" s="7"/>
      <c r="ES968" s="7"/>
      <c r="ET968" s="7"/>
      <c r="EU968" s="7"/>
      <c r="EV968" s="7"/>
      <c r="EW968" s="7"/>
      <c r="EX968" s="7"/>
      <c r="EY968" s="7"/>
      <c r="EZ968" s="7"/>
      <c r="FA968" s="7"/>
      <c r="FB968" s="7"/>
      <c r="FC968" s="7"/>
      <c r="FD968" s="7"/>
      <c r="FE968" s="7"/>
      <c r="FF968" s="7"/>
      <c r="FG968" s="7"/>
      <c r="FH968" s="7"/>
      <c r="FI968" s="7"/>
      <c r="FJ968" s="7"/>
      <c r="FK968" s="7"/>
      <c r="FL968" s="34"/>
      <c r="FM968" s="33"/>
      <c r="FN968" s="34"/>
      <c r="FO968" s="33"/>
      <c r="FP968" s="33"/>
      <c r="FQ968" s="33"/>
      <c r="FR968" s="33"/>
      <c r="FS968" s="33"/>
      <c r="FT968" s="33"/>
      <c r="FU968" s="33"/>
      <c r="FV968" s="33"/>
      <c r="FW968" s="33"/>
      <c r="FX968" s="33"/>
      <c r="FY968" s="33"/>
      <c r="FZ968" s="33"/>
      <c r="GA968" s="33"/>
      <c r="GB968" s="33"/>
      <c r="GC968" s="33"/>
      <c r="GD968" s="33"/>
      <c r="GE968" s="33"/>
      <c r="GF968" s="33"/>
      <c r="GG968" s="7"/>
      <c r="GH968" s="7"/>
      <c r="GI968" s="7"/>
      <c r="GJ968" s="7"/>
      <c r="GK968" s="7"/>
      <c r="GL968" s="7"/>
      <c r="GM968" s="7"/>
      <c r="GN968" s="7"/>
      <c r="GO968" s="7"/>
      <c r="GP968" s="7"/>
      <c r="GQ968" s="7"/>
      <c r="GR968" s="7"/>
      <c r="GS968" s="7"/>
      <c r="GT968" s="7"/>
      <c r="GU968" s="7"/>
      <c r="GV968" s="7"/>
      <c r="GW968" s="7"/>
      <c r="GX968" s="7"/>
      <c r="GY968" s="7"/>
    </row>
    <row r="969" spans="1:207" ht="13.8">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c r="DL969" s="7"/>
      <c r="DM969" s="7"/>
      <c r="DN969" s="7"/>
      <c r="DO969" s="7"/>
      <c r="DP969" s="7"/>
      <c r="DQ969" s="7"/>
      <c r="DR969" s="7"/>
      <c r="DS969" s="7"/>
      <c r="DT969" s="7"/>
      <c r="DU969" s="7"/>
      <c r="DV969" s="7"/>
      <c r="DW969" s="7"/>
      <c r="DX969" s="7"/>
      <c r="DY969" s="7"/>
      <c r="DZ969" s="7"/>
      <c r="EA969" s="7"/>
      <c r="EB969" s="7"/>
      <c r="EC969" s="7"/>
      <c r="ED969" s="7"/>
      <c r="EE969" s="7"/>
      <c r="EF969" s="7"/>
      <c r="EG969" s="7"/>
      <c r="EH969" s="7"/>
      <c r="EI969" s="7"/>
      <c r="EJ969" s="7"/>
      <c r="EK969" s="7"/>
      <c r="EL969" s="7"/>
      <c r="EM969" s="7"/>
      <c r="EN969" s="7"/>
      <c r="EO969" s="7"/>
      <c r="EP969" s="7"/>
      <c r="EQ969" s="7"/>
      <c r="ER969" s="7"/>
      <c r="ES969" s="7"/>
      <c r="ET969" s="7"/>
      <c r="EU969" s="7"/>
      <c r="EV969" s="7"/>
      <c r="EW969" s="7"/>
      <c r="EX969" s="7"/>
      <c r="EY969" s="7"/>
      <c r="EZ969" s="7"/>
      <c r="FA969" s="7"/>
      <c r="FB969" s="7"/>
      <c r="FC969" s="7"/>
      <c r="FD969" s="7"/>
      <c r="FE969" s="7"/>
      <c r="FF969" s="7"/>
      <c r="FG969" s="7"/>
      <c r="FH969" s="7"/>
      <c r="FI969" s="7"/>
      <c r="FJ969" s="7"/>
      <c r="FK969" s="7"/>
      <c r="FL969" s="34"/>
      <c r="FM969" s="33"/>
      <c r="FN969" s="34"/>
      <c r="FO969" s="33"/>
      <c r="FP969" s="33"/>
      <c r="FQ969" s="33"/>
      <c r="FR969" s="33"/>
      <c r="FS969" s="33"/>
      <c r="FT969" s="33"/>
      <c r="FU969" s="33"/>
      <c r="FV969" s="33"/>
      <c r="FW969" s="33"/>
      <c r="FX969" s="33"/>
      <c r="FY969" s="33"/>
      <c r="FZ969" s="33"/>
      <c r="GA969" s="33"/>
      <c r="GB969" s="33"/>
      <c r="GC969" s="33"/>
      <c r="GD969" s="33"/>
      <c r="GE969" s="33"/>
      <c r="GF969" s="33"/>
      <c r="GG969" s="7"/>
      <c r="GH969" s="7"/>
      <c r="GI969" s="7"/>
      <c r="GJ969" s="7"/>
      <c r="GK969" s="7"/>
      <c r="GL969" s="7"/>
      <c r="GM969" s="7"/>
      <c r="GN969" s="7"/>
      <c r="GO969" s="7"/>
      <c r="GP969" s="7"/>
      <c r="GQ969" s="7"/>
      <c r="GR969" s="7"/>
      <c r="GS969" s="7"/>
      <c r="GT969" s="7"/>
      <c r="GU969" s="7"/>
      <c r="GV969" s="7"/>
      <c r="GW969" s="7"/>
      <c r="GX969" s="7"/>
      <c r="GY969" s="7"/>
    </row>
    <row r="970" spans="1:207" ht="13.8">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c r="DN970" s="7"/>
      <c r="DO970" s="7"/>
      <c r="DP970" s="7"/>
      <c r="DQ970" s="7"/>
      <c r="DR970" s="7"/>
      <c r="DS970" s="7"/>
      <c r="DT970" s="7"/>
      <c r="DU970" s="7"/>
      <c r="DV970" s="7"/>
      <c r="DW970" s="7"/>
      <c r="DX970" s="7"/>
      <c r="DY970" s="7"/>
      <c r="DZ970" s="7"/>
      <c r="EA970" s="7"/>
      <c r="EB970" s="7"/>
      <c r="EC970" s="7"/>
      <c r="ED970" s="7"/>
      <c r="EE970" s="7"/>
      <c r="EF970" s="7"/>
      <c r="EG970" s="7"/>
      <c r="EH970" s="7"/>
      <c r="EI970" s="7"/>
      <c r="EJ970" s="7"/>
      <c r="EK970" s="7"/>
      <c r="EL970" s="7"/>
      <c r="EM970" s="7"/>
      <c r="EN970" s="7"/>
      <c r="EO970" s="7"/>
      <c r="EP970" s="7"/>
      <c r="EQ970" s="7"/>
      <c r="ER970" s="7"/>
      <c r="ES970" s="7"/>
      <c r="ET970" s="7"/>
      <c r="EU970" s="7"/>
      <c r="EV970" s="7"/>
      <c r="EW970" s="7"/>
      <c r="EX970" s="7"/>
      <c r="EY970" s="7"/>
      <c r="EZ970" s="7"/>
      <c r="FA970" s="7"/>
      <c r="FB970" s="7"/>
      <c r="FC970" s="7"/>
      <c r="FD970" s="7"/>
      <c r="FE970" s="7"/>
      <c r="FF970" s="7"/>
      <c r="FG970" s="7"/>
      <c r="FH970" s="7"/>
      <c r="FI970" s="7"/>
      <c r="FJ970" s="7"/>
      <c r="FK970" s="7"/>
      <c r="FL970" s="34"/>
      <c r="FM970" s="33"/>
      <c r="FN970" s="34"/>
      <c r="FO970" s="33"/>
      <c r="FP970" s="33"/>
      <c r="FQ970" s="33"/>
      <c r="FR970" s="33"/>
      <c r="FS970" s="33"/>
      <c r="FT970" s="33"/>
      <c r="FU970" s="33"/>
      <c r="FV970" s="33"/>
      <c r="FW970" s="33"/>
      <c r="FX970" s="33"/>
      <c r="FY970" s="33"/>
      <c r="FZ970" s="33"/>
      <c r="GA970" s="33"/>
      <c r="GB970" s="33"/>
      <c r="GC970" s="33"/>
      <c r="GD970" s="33"/>
      <c r="GE970" s="33"/>
      <c r="GF970" s="33"/>
      <c r="GG970" s="7"/>
      <c r="GH970" s="7"/>
      <c r="GI970" s="7"/>
      <c r="GJ970" s="7"/>
      <c r="GK970" s="7"/>
      <c r="GL970" s="7"/>
      <c r="GM970" s="7"/>
      <c r="GN970" s="7"/>
      <c r="GO970" s="7"/>
      <c r="GP970" s="7"/>
      <c r="GQ970" s="7"/>
      <c r="GR970" s="7"/>
      <c r="GS970" s="7"/>
      <c r="GT970" s="7"/>
      <c r="GU970" s="7"/>
      <c r="GV970" s="7"/>
      <c r="GW970" s="7"/>
      <c r="GX970" s="7"/>
      <c r="GY970" s="7"/>
    </row>
    <row r="971" spans="1:207" ht="13.8">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c r="DM971" s="7"/>
      <c r="DN971" s="7"/>
      <c r="DO971" s="7"/>
      <c r="DP971" s="7"/>
      <c r="DQ971" s="7"/>
      <c r="DR971" s="7"/>
      <c r="DS971" s="7"/>
      <c r="DT971" s="7"/>
      <c r="DU971" s="7"/>
      <c r="DV971" s="7"/>
      <c r="DW971" s="7"/>
      <c r="DX971" s="7"/>
      <c r="DY971" s="7"/>
      <c r="DZ971" s="7"/>
      <c r="EA971" s="7"/>
      <c r="EB971" s="7"/>
      <c r="EC971" s="7"/>
      <c r="ED971" s="7"/>
      <c r="EE971" s="7"/>
      <c r="EF971" s="7"/>
      <c r="EG971" s="7"/>
      <c r="EH971" s="7"/>
      <c r="EI971" s="7"/>
      <c r="EJ971" s="7"/>
      <c r="EK971" s="7"/>
      <c r="EL971" s="7"/>
      <c r="EM971" s="7"/>
      <c r="EN971" s="7"/>
      <c r="EO971" s="7"/>
      <c r="EP971" s="7"/>
      <c r="EQ971" s="7"/>
      <c r="ER971" s="7"/>
      <c r="ES971" s="7"/>
      <c r="ET971" s="7"/>
      <c r="EU971" s="7"/>
      <c r="EV971" s="7"/>
      <c r="EW971" s="7"/>
      <c r="EX971" s="7"/>
      <c r="EY971" s="7"/>
      <c r="EZ971" s="7"/>
      <c r="FA971" s="7"/>
      <c r="FB971" s="7"/>
      <c r="FC971" s="7"/>
      <c r="FD971" s="7"/>
      <c r="FE971" s="7"/>
      <c r="FF971" s="7"/>
      <c r="FG971" s="7"/>
      <c r="FH971" s="7"/>
      <c r="FI971" s="7"/>
      <c r="FJ971" s="7"/>
      <c r="FK971" s="7"/>
      <c r="FL971" s="34"/>
      <c r="FM971" s="33"/>
      <c r="FN971" s="34"/>
      <c r="FO971" s="33"/>
      <c r="FP971" s="33"/>
      <c r="FQ971" s="33"/>
      <c r="FR971" s="33"/>
      <c r="FS971" s="33"/>
      <c r="FT971" s="33"/>
      <c r="FU971" s="33"/>
      <c r="FV971" s="33"/>
      <c r="FW971" s="33"/>
      <c r="FX971" s="33"/>
      <c r="FY971" s="33"/>
      <c r="FZ971" s="33"/>
      <c r="GA971" s="33"/>
      <c r="GB971" s="33"/>
      <c r="GC971" s="33"/>
      <c r="GD971" s="33"/>
      <c r="GE971" s="33"/>
      <c r="GF971" s="33"/>
      <c r="GG971" s="7"/>
      <c r="GH971" s="7"/>
      <c r="GI971" s="7"/>
      <c r="GJ971" s="7"/>
      <c r="GK971" s="7"/>
      <c r="GL971" s="7"/>
      <c r="GM971" s="7"/>
      <c r="GN971" s="7"/>
      <c r="GO971" s="7"/>
      <c r="GP971" s="7"/>
      <c r="GQ971" s="7"/>
      <c r="GR971" s="7"/>
      <c r="GS971" s="7"/>
      <c r="GT971" s="7"/>
      <c r="GU971" s="7"/>
      <c r="GV971" s="7"/>
      <c r="GW971" s="7"/>
      <c r="GX971" s="7"/>
      <c r="GY971" s="7"/>
    </row>
    <row r="972" spans="1:207" ht="13.8">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7"/>
      <c r="CW972" s="7"/>
      <c r="CX972" s="7"/>
      <c r="CY972" s="7"/>
      <c r="CZ972" s="7"/>
      <c r="DA972" s="7"/>
      <c r="DB972" s="7"/>
      <c r="DC972" s="7"/>
      <c r="DD972" s="7"/>
      <c r="DE972" s="7"/>
      <c r="DF972" s="7"/>
      <c r="DG972" s="7"/>
      <c r="DH972" s="7"/>
      <c r="DI972" s="7"/>
      <c r="DJ972" s="7"/>
      <c r="DK972" s="7"/>
      <c r="DL972" s="7"/>
      <c r="DM972" s="7"/>
      <c r="DN972" s="7"/>
      <c r="DO972" s="7"/>
      <c r="DP972" s="7"/>
      <c r="DQ972" s="7"/>
      <c r="DR972" s="7"/>
      <c r="DS972" s="7"/>
      <c r="DT972" s="7"/>
      <c r="DU972" s="7"/>
      <c r="DV972" s="7"/>
      <c r="DW972" s="7"/>
      <c r="DX972" s="7"/>
      <c r="DY972" s="7"/>
      <c r="DZ972" s="7"/>
      <c r="EA972" s="7"/>
      <c r="EB972" s="7"/>
      <c r="EC972" s="7"/>
      <c r="ED972" s="7"/>
      <c r="EE972" s="7"/>
      <c r="EF972" s="7"/>
      <c r="EG972" s="7"/>
      <c r="EH972" s="7"/>
      <c r="EI972" s="7"/>
      <c r="EJ972" s="7"/>
      <c r="EK972" s="7"/>
      <c r="EL972" s="7"/>
      <c r="EM972" s="7"/>
      <c r="EN972" s="7"/>
      <c r="EO972" s="7"/>
      <c r="EP972" s="7"/>
      <c r="EQ972" s="7"/>
      <c r="ER972" s="7"/>
      <c r="ES972" s="7"/>
      <c r="ET972" s="7"/>
      <c r="EU972" s="7"/>
      <c r="EV972" s="7"/>
      <c r="EW972" s="7"/>
      <c r="EX972" s="7"/>
      <c r="EY972" s="7"/>
      <c r="EZ972" s="7"/>
      <c r="FA972" s="7"/>
      <c r="FB972" s="7"/>
      <c r="FC972" s="7"/>
      <c r="FD972" s="7"/>
      <c r="FE972" s="7"/>
      <c r="FF972" s="7"/>
      <c r="FG972" s="7"/>
      <c r="FH972" s="7"/>
      <c r="FI972" s="7"/>
      <c r="FJ972" s="7"/>
      <c r="FK972" s="7"/>
      <c r="FL972" s="34"/>
      <c r="FM972" s="33"/>
      <c r="FN972" s="34"/>
      <c r="FO972" s="33"/>
      <c r="FP972" s="33"/>
      <c r="FQ972" s="33"/>
      <c r="FR972" s="33"/>
      <c r="FS972" s="33"/>
      <c r="FT972" s="33"/>
      <c r="FU972" s="33"/>
      <c r="FV972" s="33"/>
      <c r="FW972" s="33"/>
      <c r="FX972" s="33"/>
      <c r="FY972" s="33"/>
      <c r="FZ972" s="33"/>
      <c r="GA972" s="33"/>
      <c r="GB972" s="33"/>
      <c r="GC972" s="33"/>
      <c r="GD972" s="33"/>
      <c r="GE972" s="33"/>
      <c r="GF972" s="33"/>
      <c r="GG972" s="7"/>
      <c r="GH972" s="7"/>
      <c r="GI972" s="7"/>
      <c r="GJ972" s="7"/>
      <c r="GK972" s="7"/>
      <c r="GL972" s="7"/>
      <c r="GM972" s="7"/>
      <c r="GN972" s="7"/>
      <c r="GO972" s="7"/>
      <c r="GP972" s="7"/>
      <c r="GQ972" s="7"/>
      <c r="GR972" s="7"/>
      <c r="GS972" s="7"/>
      <c r="GT972" s="7"/>
      <c r="GU972" s="7"/>
      <c r="GV972" s="7"/>
      <c r="GW972" s="7"/>
      <c r="GX972" s="7"/>
      <c r="GY972" s="7"/>
    </row>
    <row r="973" spans="1:207" ht="13.8">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M973" s="7"/>
      <c r="DN973" s="7"/>
      <c r="DO973" s="7"/>
      <c r="DP973" s="7"/>
      <c r="DQ973" s="7"/>
      <c r="DR973" s="7"/>
      <c r="DS973" s="7"/>
      <c r="DT973" s="7"/>
      <c r="DU973" s="7"/>
      <c r="DV973" s="7"/>
      <c r="DW973" s="7"/>
      <c r="DX973" s="7"/>
      <c r="DY973" s="7"/>
      <c r="DZ973" s="7"/>
      <c r="EA973" s="7"/>
      <c r="EB973" s="7"/>
      <c r="EC973" s="7"/>
      <c r="ED973" s="7"/>
      <c r="EE973" s="7"/>
      <c r="EF973" s="7"/>
      <c r="EG973" s="7"/>
      <c r="EH973" s="7"/>
      <c r="EI973" s="7"/>
      <c r="EJ973" s="7"/>
      <c r="EK973" s="7"/>
      <c r="EL973" s="7"/>
      <c r="EM973" s="7"/>
      <c r="EN973" s="7"/>
      <c r="EO973" s="7"/>
      <c r="EP973" s="7"/>
      <c r="EQ973" s="7"/>
      <c r="ER973" s="7"/>
      <c r="ES973" s="7"/>
      <c r="ET973" s="7"/>
      <c r="EU973" s="7"/>
      <c r="EV973" s="7"/>
      <c r="EW973" s="7"/>
      <c r="EX973" s="7"/>
      <c r="EY973" s="7"/>
      <c r="EZ973" s="7"/>
      <c r="FA973" s="7"/>
      <c r="FB973" s="7"/>
      <c r="FC973" s="7"/>
      <c r="FD973" s="7"/>
      <c r="FE973" s="7"/>
      <c r="FF973" s="7"/>
      <c r="FG973" s="7"/>
      <c r="FH973" s="7"/>
      <c r="FI973" s="7"/>
      <c r="FJ973" s="7"/>
      <c r="FK973" s="7"/>
      <c r="FL973" s="34"/>
      <c r="FM973" s="33"/>
      <c r="FN973" s="34"/>
      <c r="FO973" s="33"/>
      <c r="FP973" s="33"/>
      <c r="FQ973" s="33"/>
      <c r="FR973" s="33"/>
      <c r="FS973" s="33"/>
      <c r="FT973" s="33"/>
      <c r="FU973" s="33"/>
      <c r="FV973" s="33"/>
      <c r="FW973" s="33"/>
      <c r="FX973" s="33"/>
      <c r="FY973" s="33"/>
      <c r="FZ973" s="33"/>
      <c r="GA973" s="33"/>
      <c r="GB973" s="33"/>
      <c r="GC973" s="33"/>
      <c r="GD973" s="33"/>
      <c r="GE973" s="33"/>
      <c r="GF973" s="33"/>
      <c r="GG973" s="7"/>
      <c r="GH973" s="7"/>
      <c r="GI973" s="7"/>
      <c r="GJ973" s="7"/>
      <c r="GK973" s="7"/>
      <c r="GL973" s="7"/>
      <c r="GM973" s="7"/>
      <c r="GN973" s="7"/>
      <c r="GO973" s="7"/>
      <c r="GP973" s="7"/>
      <c r="GQ973" s="7"/>
      <c r="GR973" s="7"/>
      <c r="GS973" s="7"/>
      <c r="GT973" s="7"/>
      <c r="GU973" s="7"/>
      <c r="GV973" s="7"/>
      <c r="GW973" s="7"/>
      <c r="GX973" s="7"/>
      <c r="GY973" s="7"/>
    </row>
    <row r="974" spans="1:207" ht="13.8">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7"/>
      <c r="CW974" s="7"/>
      <c r="CX974" s="7"/>
      <c r="CY974" s="7"/>
      <c r="CZ974" s="7"/>
      <c r="DA974" s="7"/>
      <c r="DB974" s="7"/>
      <c r="DC974" s="7"/>
      <c r="DD974" s="7"/>
      <c r="DE974" s="7"/>
      <c r="DF974" s="7"/>
      <c r="DG974" s="7"/>
      <c r="DH974" s="7"/>
      <c r="DI974" s="7"/>
      <c r="DJ974" s="7"/>
      <c r="DK974" s="7"/>
      <c r="DL974" s="7"/>
      <c r="DM974" s="7"/>
      <c r="DN974" s="7"/>
      <c r="DO974" s="7"/>
      <c r="DP974" s="7"/>
      <c r="DQ974" s="7"/>
      <c r="DR974" s="7"/>
      <c r="DS974" s="7"/>
      <c r="DT974" s="7"/>
      <c r="DU974" s="7"/>
      <c r="DV974" s="7"/>
      <c r="DW974" s="7"/>
      <c r="DX974" s="7"/>
      <c r="DY974" s="7"/>
      <c r="DZ974" s="7"/>
      <c r="EA974" s="7"/>
      <c r="EB974" s="7"/>
      <c r="EC974" s="7"/>
      <c r="ED974" s="7"/>
      <c r="EE974" s="7"/>
      <c r="EF974" s="7"/>
      <c r="EG974" s="7"/>
      <c r="EH974" s="7"/>
      <c r="EI974" s="7"/>
      <c r="EJ974" s="7"/>
      <c r="EK974" s="7"/>
      <c r="EL974" s="7"/>
      <c r="EM974" s="7"/>
      <c r="EN974" s="7"/>
      <c r="EO974" s="7"/>
      <c r="EP974" s="7"/>
      <c r="EQ974" s="7"/>
      <c r="ER974" s="7"/>
      <c r="ES974" s="7"/>
      <c r="ET974" s="7"/>
      <c r="EU974" s="7"/>
      <c r="EV974" s="7"/>
      <c r="EW974" s="7"/>
      <c r="EX974" s="7"/>
      <c r="EY974" s="7"/>
      <c r="EZ974" s="7"/>
      <c r="FA974" s="7"/>
      <c r="FB974" s="7"/>
      <c r="FC974" s="7"/>
      <c r="FD974" s="7"/>
      <c r="FE974" s="7"/>
      <c r="FF974" s="7"/>
      <c r="FG974" s="7"/>
      <c r="FH974" s="7"/>
      <c r="FI974" s="7"/>
      <c r="FJ974" s="7"/>
      <c r="FK974" s="7"/>
      <c r="FL974" s="34"/>
      <c r="FM974" s="33"/>
      <c r="FN974" s="34"/>
      <c r="FO974" s="33"/>
      <c r="FP974" s="33"/>
      <c r="FQ974" s="33"/>
      <c r="FR974" s="33"/>
      <c r="FS974" s="33"/>
      <c r="FT974" s="33"/>
      <c r="FU974" s="33"/>
      <c r="FV974" s="33"/>
      <c r="FW974" s="33"/>
      <c r="FX974" s="33"/>
      <c r="FY974" s="33"/>
      <c r="FZ974" s="33"/>
      <c r="GA974" s="33"/>
      <c r="GB974" s="33"/>
      <c r="GC974" s="33"/>
      <c r="GD974" s="33"/>
      <c r="GE974" s="33"/>
      <c r="GF974" s="33"/>
      <c r="GG974" s="7"/>
      <c r="GH974" s="7"/>
      <c r="GI974" s="7"/>
      <c r="GJ974" s="7"/>
      <c r="GK974" s="7"/>
      <c r="GL974" s="7"/>
      <c r="GM974" s="7"/>
      <c r="GN974" s="7"/>
      <c r="GO974" s="7"/>
      <c r="GP974" s="7"/>
      <c r="GQ974" s="7"/>
      <c r="GR974" s="7"/>
      <c r="GS974" s="7"/>
      <c r="GT974" s="7"/>
      <c r="GU974" s="7"/>
      <c r="GV974" s="7"/>
      <c r="GW974" s="7"/>
      <c r="GX974" s="7"/>
      <c r="GY974" s="7"/>
    </row>
    <row r="975" spans="1:207" ht="13.8">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7"/>
      <c r="CW975" s="7"/>
      <c r="CX975" s="7"/>
      <c r="CY975" s="7"/>
      <c r="CZ975" s="7"/>
      <c r="DA975" s="7"/>
      <c r="DB975" s="7"/>
      <c r="DC975" s="7"/>
      <c r="DD975" s="7"/>
      <c r="DE975" s="7"/>
      <c r="DF975" s="7"/>
      <c r="DG975" s="7"/>
      <c r="DH975" s="7"/>
      <c r="DI975" s="7"/>
      <c r="DJ975" s="7"/>
      <c r="DK975" s="7"/>
      <c r="DL975" s="7"/>
      <c r="DM975" s="7"/>
      <c r="DN975" s="7"/>
      <c r="DO975" s="7"/>
      <c r="DP975" s="7"/>
      <c r="DQ975" s="7"/>
      <c r="DR975" s="7"/>
      <c r="DS975" s="7"/>
      <c r="DT975" s="7"/>
      <c r="DU975" s="7"/>
      <c r="DV975" s="7"/>
      <c r="DW975" s="7"/>
      <c r="DX975" s="7"/>
      <c r="DY975" s="7"/>
      <c r="DZ975" s="7"/>
      <c r="EA975" s="7"/>
      <c r="EB975" s="7"/>
      <c r="EC975" s="7"/>
      <c r="ED975" s="7"/>
      <c r="EE975" s="7"/>
      <c r="EF975" s="7"/>
      <c r="EG975" s="7"/>
      <c r="EH975" s="7"/>
      <c r="EI975" s="7"/>
      <c r="EJ975" s="7"/>
      <c r="EK975" s="7"/>
      <c r="EL975" s="7"/>
      <c r="EM975" s="7"/>
      <c r="EN975" s="7"/>
      <c r="EO975" s="7"/>
      <c r="EP975" s="7"/>
      <c r="EQ975" s="7"/>
      <c r="ER975" s="7"/>
      <c r="ES975" s="7"/>
      <c r="ET975" s="7"/>
      <c r="EU975" s="7"/>
      <c r="EV975" s="7"/>
      <c r="EW975" s="7"/>
      <c r="EX975" s="7"/>
      <c r="EY975" s="7"/>
      <c r="EZ975" s="7"/>
      <c r="FA975" s="7"/>
      <c r="FB975" s="7"/>
      <c r="FC975" s="7"/>
      <c r="FD975" s="7"/>
      <c r="FE975" s="7"/>
      <c r="FF975" s="7"/>
      <c r="FG975" s="7"/>
      <c r="FH975" s="7"/>
      <c r="FI975" s="7"/>
      <c r="FJ975" s="7"/>
      <c r="FK975" s="7"/>
      <c r="FL975" s="34"/>
      <c r="FM975" s="33"/>
      <c r="FN975" s="34"/>
      <c r="FO975" s="33"/>
      <c r="FP975" s="33"/>
      <c r="FQ975" s="33"/>
      <c r="FR975" s="33"/>
      <c r="FS975" s="33"/>
      <c r="FT975" s="33"/>
      <c r="FU975" s="33"/>
      <c r="FV975" s="33"/>
      <c r="FW975" s="33"/>
      <c r="FX975" s="33"/>
      <c r="FY975" s="33"/>
      <c r="FZ975" s="33"/>
      <c r="GA975" s="33"/>
      <c r="GB975" s="33"/>
      <c r="GC975" s="33"/>
      <c r="GD975" s="33"/>
      <c r="GE975" s="33"/>
      <c r="GF975" s="33"/>
      <c r="GG975" s="7"/>
      <c r="GH975" s="7"/>
      <c r="GI975" s="7"/>
      <c r="GJ975" s="7"/>
      <c r="GK975" s="7"/>
      <c r="GL975" s="7"/>
      <c r="GM975" s="7"/>
      <c r="GN975" s="7"/>
      <c r="GO975" s="7"/>
      <c r="GP975" s="7"/>
      <c r="GQ975" s="7"/>
      <c r="GR975" s="7"/>
      <c r="GS975" s="7"/>
      <c r="GT975" s="7"/>
      <c r="GU975" s="7"/>
      <c r="GV975" s="7"/>
      <c r="GW975" s="7"/>
      <c r="GX975" s="7"/>
      <c r="GY975" s="7"/>
    </row>
    <row r="976" spans="1:207" ht="13.8">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7"/>
      <c r="CW976" s="7"/>
      <c r="CX976" s="7"/>
      <c r="CY976" s="7"/>
      <c r="CZ976" s="7"/>
      <c r="DA976" s="7"/>
      <c r="DB976" s="7"/>
      <c r="DC976" s="7"/>
      <c r="DD976" s="7"/>
      <c r="DE976" s="7"/>
      <c r="DF976" s="7"/>
      <c r="DG976" s="7"/>
      <c r="DH976" s="7"/>
      <c r="DI976" s="7"/>
      <c r="DJ976" s="7"/>
      <c r="DK976" s="7"/>
      <c r="DL976" s="7"/>
      <c r="DM976" s="7"/>
      <c r="DN976" s="7"/>
      <c r="DO976" s="7"/>
      <c r="DP976" s="7"/>
      <c r="DQ976" s="7"/>
      <c r="DR976" s="7"/>
      <c r="DS976" s="7"/>
      <c r="DT976" s="7"/>
      <c r="DU976" s="7"/>
      <c r="DV976" s="7"/>
      <c r="DW976" s="7"/>
      <c r="DX976" s="7"/>
      <c r="DY976" s="7"/>
      <c r="DZ976" s="7"/>
      <c r="EA976" s="7"/>
      <c r="EB976" s="7"/>
      <c r="EC976" s="7"/>
      <c r="ED976" s="7"/>
      <c r="EE976" s="7"/>
      <c r="EF976" s="7"/>
      <c r="EG976" s="7"/>
      <c r="EH976" s="7"/>
      <c r="EI976" s="7"/>
      <c r="EJ976" s="7"/>
      <c r="EK976" s="7"/>
      <c r="EL976" s="7"/>
      <c r="EM976" s="7"/>
      <c r="EN976" s="7"/>
      <c r="EO976" s="7"/>
      <c r="EP976" s="7"/>
      <c r="EQ976" s="7"/>
      <c r="ER976" s="7"/>
      <c r="ES976" s="7"/>
      <c r="ET976" s="7"/>
      <c r="EU976" s="7"/>
      <c r="EV976" s="7"/>
      <c r="EW976" s="7"/>
      <c r="EX976" s="7"/>
      <c r="EY976" s="7"/>
      <c r="EZ976" s="7"/>
      <c r="FA976" s="7"/>
      <c r="FB976" s="7"/>
      <c r="FC976" s="7"/>
      <c r="FD976" s="7"/>
      <c r="FE976" s="7"/>
      <c r="FF976" s="7"/>
      <c r="FG976" s="7"/>
      <c r="FH976" s="7"/>
      <c r="FI976" s="7"/>
      <c r="FJ976" s="7"/>
      <c r="FK976" s="7"/>
      <c r="FL976" s="34"/>
      <c r="FM976" s="33"/>
      <c r="FN976" s="34"/>
      <c r="FO976" s="33"/>
      <c r="FP976" s="33"/>
      <c r="FQ976" s="33"/>
      <c r="FR976" s="33"/>
      <c r="FS976" s="33"/>
      <c r="FT976" s="33"/>
      <c r="FU976" s="33"/>
      <c r="FV976" s="33"/>
      <c r="FW976" s="33"/>
      <c r="FX976" s="33"/>
      <c r="FY976" s="33"/>
      <c r="FZ976" s="33"/>
      <c r="GA976" s="33"/>
      <c r="GB976" s="33"/>
      <c r="GC976" s="33"/>
      <c r="GD976" s="33"/>
      <c r="GE976" s="33"/>
      <c r="GF976" s="33"/>
      <c r="GG976" s="7"/>
      <c r="GH976" s="7"/>
      <c r="GI976" s="7"/>
      <c r="GJ976" s="7"/>
      <c r="GK976" s="7"/>
      <c r="GL976" s="7"/>
      <c r="GM976" s="7"/>
      <c r="GN976" s="7"/>
      <c r="GO976" s="7"/>
      <c r="GP976" s="7"/>
      <c r="GQ976" s="7"/>
      <c r="GR976" s="7"/>
      <c r="GS976" s="7"/>
      <c r="GT976" s="7"/>
      <c r="GU976" s="7"/>
      <c r="GV976" s="7"/>
      <c r="GW976" s="7"/>
      <c r="GX976" s="7"/>
      <c r="GY976" s="7"/>
    </row>
    <row r="977" spans="1:207" ht="13.8">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7"/>
      <c r="CW977" s="7"/>
      <c r="CX977" s="7"/>
      <c r="CY977" s="7"/>
      <c r="CZ977" s="7"/>
      <c r="DA977" s="7"/>
      <c r="DB977" s="7"/>
      <c r="DC977" s="7"/>
      <c r="DD977" s="7"/>
      <c r="DE977" s="7"/>
      <c r="DF977" s="7"/>
      <c r="DG977" s="7"/>
      <c r="DH977" s="7"/>
      <c r="DI977" s="7"/>
      <c r="DJ977" s="7"/>
      <c r="DK977" s="7"/>
      <c r="DL977" s="7"/>
      <c r="DM977" s="7"/>
      <c r="DN977" s="7"/>
      <c r="DO977" s="7"/>
      <c r="DP977" s="7"/>
      <c r="DQ977" s="7"/>
      <c r="DR977" s="7"/>
      <c r="DS977" s="7"/>
      <c r="DT977" s="7"/>
      <c r="DU977" s="7"/>
      <c r="DV977" s="7"/>
      <c r="DW977" s="7"/>
      <c r="DX977" s="7"/>
      <c r="DY977" s="7"/>
      <c r="DZ977" s="7"/>
      <c r="EA977" s="7"/>
      <c r="EB977" s="7"/>
      <c r="EC977" s="7"/>
      <c r="ED977" s="7"/>
      <c r="EE977" s="7"/>
      <c r="EF977" s="7"/>
      <c r="EG977" s="7"/>
      <c r="EH977" s="7"/>
      <c r="EI977" s="7"/>
      <c r="EJ977" s="7"/>
      <c r="EK977" s="7"/>
      <c r="EL977" s="7"/>
      <c r="EM977" s="7"/>
      <c r="EN977" s="7"/>
      <c r="EO977" s="7"/>
      <c r="EP977" s="7"/>
      <c r="EQ977" s="7"/>
      <c r="ER977" s="7"/>
      <c r="ES977" s="7"/>
      <c r="ET977" s="7"/>
      <c r="EU977" s="7"/>
      <c r="EV977" s="7"/>
      <c r="EW977" s="7"/>
      <c r="EX977" s="7"/>
      <c r="EY977" s="7"/>
      <c r="EZ977" s="7"/>
      <c r="FA977" s="7"/>
      <c r="FB977" s="7"/>
      <c r="FC977" s="7"/>
      <c r="FD977" s="7"/>
      <c r="FE977" s="7"/>
      <c r="FF977" s="7"/>
      <c r="FG977" s="7"/>
      <c r="FH977" s="7"/>
      <c r="FI977" s="7"/>
      <c r="FJ977" s="7"/>
      <c r="FK977" s="7"/>
      <c r="FL977" s="34"/>
      <c r="FM977" s="33"/>
      <c r="FN977" s="34"/>
      <c r="FO977" s="33"/>
      <c r="FP977" s="33"/>
      <c r="FQ977" s="33"/>
      <c r="FR977" s="33"/>
      <c r="FS977" s="33"/>
      <c r="FT977" s="33"/>
      <c r="FU977" s="33"/>
      <c r="FV977" s="33"/>
      <c r="FW977" s="33"/>
      <c r="FX977" s="33"/>
      <c r="FY977" s="33"/>
      <c r="FZ977" s="33"/>
      <c r="GA977" s="33"/>
      <c r="GB977" s="33"/>
      <c r="GC977" s="33"/>
      <c r="GD977" s="33"/>
      <c r="GE977" s="33"/>
      <c r="GF977" s="33"/>
      <c r="GG977" s="7"/>
      <c r="GH977" s="7"/>
      <c r="GI977" s="7"/>
      <c r="GJ977" s="7"/>
      <c r="GK977" s="7"/>
      <c r="GL977" s="7"/>
      <c r="GM977" s="7"/>
      <c r="GN977" s="7"/>
      <c r="GO977" s="7"/>
      <c r="GP977" s="7"/>
      <c r="GQ977" s="7"/>
      <c r="GR977" s="7"/>
      <c r="GS977" s="7"/>
      <c r="GT977" s="7"/>
      <c r="GU977" s="7"/>
      <c r="GV977" s="7"/>
      <c r="GW977" s="7"/>
      <c r="GX977" s="7"/>
      <c r="GY977" s="7"/>
    </row>
    <row r="978" spans="1:207" ht="13.8">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7"/>
      <c r="CW978" s="7"/>
      <c r="CX978" s="7"/>
      <c r="CY978" s="7"/>
      <c r="CZ978" s="7"/>
      <c r="DA978" s="7"/>
      <c r="DB978" s="7"/>
      <c r="DC978" s="7"/>
      <c r="DD978" s="7"/>
      <c r="DE978" s="7"/>
      <c r="DF978" s="7"/>
      <c r="DG978" s="7"/>
      <c r="DH978" s="7"/>
      <c r="DI978" s="7"/>
      <c r="DJ978" s="7"/>
      <c r="DK978" s="7"/>
      <c r="DL978" s="7"/>
      <c r="DM978" s="7"/>
      <c r="DN978" s="7"/>
      <c r="DO978" s="7"/>
      <c r="DP978" s="7"/>
      <c r="DQ978" s="7"/>
      <c r="DR978" s="7"/>
      <c r="DS978" s="7"/>
      <c r="DT978" s="7"/>
      <c r="DU978" s="7"/>
      <c r="DV978" s="7"/>
      <c r="DW978" s="7"/>
      <c r="DX978" s="7"/>
      <c r="DY978" s="7"/>
      <c r="DZ978" s="7"/>
      <c r="EA978" s="7"/>
      <c r="EB978" s="7"/>
      <c r="EC978" s="7"/>
      <c r="ED978" s="7"/>
      <c r="EE978" s="7"/>
      <c r="EF978" s="7"/>
      <c r="EG978" s="7"/>
      <c r="EH978" s="7"/>
      <c r="EI978" s="7"/>
      <c r="EJ978" s="7"/>
      <c r="EK978" s="7"/>
      <c r="EL978" s="7"/>
      <c r="EM978" s="7"/>
      <c r="EN978" s="7"/>
      <c r="EO978" s="7"/>
      <c r="EP978" s="7"/>
      <c r="EQ978" s="7"/>
      <c r="ER978" s="7"/>
      <c r="ES978" s="7"/>
      <c r="ET978" s="7"/>
      <c r="EU978" s="7"/>
      <c r="EV978" s="7"/>
      <c r="EW978" s="7"/>
      <c r="EX978" s="7"/>
      <c r="EY978" s="7"/>
      <c r="EZ978" s="7"/>
      <c r="FA978" s="7"/>
      <c r="FB978" s="7"/>
      <c r="FC978" s="7"/>
      <c r="FD978" s="7"/>
      <c r="FE978" s="7"/>
      <c r="FF978" s="7"/>
      <c r="FG978" s="7"/>
      <c r="FH978" s="7"/>
      <c r="FI978" s="7"/>
      <c r="FJ978" s="7"/>
      <c r="FK978" s="7"/>
      <c r="FL978" s="34"/>
      <c r="FM978" s="33"/>
      <c r="FN978" s="34"/>
      <c r="FO978" s="33"/>
      <c r="FP978" s="33"/>
      <c r="FQ978" s="33"/>
      <c r="FR978" s="33"/>
      <c r="FS978" s="33"/>
      <c r="FT978" s="33"/>
      <c r="FU978" s="33"/>
      <c r="FV978" s="33"/>
      <c r="FW978" s="33"/>
      <c r="FX978" s="33"/>
      <c r="FY978" s="33"/>
      <c r="FZ978" s="33"/>
      <c r="GA978" s="33"/>
      <c r="GB978" s="33"/>
      <c r="GC978" s="33"/>
      <c r="GD978" s="33"/>
      <c r="GE978" s="33"/>
      <c r="GF978" s="33"/>
      <c r="GG978" s="7"/>
      <c r="GH978" s="7"/>
      <c r="GI978" s="7"/>
      <c r="GJ978" s="7"/>
      <c r="GK978" s="7"/>
      <c r="GL978" s="7"/>
      <c r="GM978" s="7"/>
      <c r="GN978" s="7"/>
      <c r="GO978" s="7"/>
      <c r="GP978" s="7"/>
      <c r="GQ978" s="7"/>
      <c r="GR978" s="7"/>
      <c r="GS978" s="7"/>
      <c r="GT978" s="7"/>
      <c r="GU978" s="7"/>
      <c r="GV978" s="7"/>
      <c r="GW978" s="7"/>
      <c r="GX978" s="7"/>
      <c r="GY978" s="7"/>
    </row>
    <row r="979" spans="1:207" ht="13.8">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7"/>
      <c r="CW979" s="7"/>
      <c r="CX979" s="7"/>
      <c r="CY979" s="7"/>
      <c r="CZ979" s="7"/>
      <c r="DA979" s="7"/>
      <c r="DB979" s="7"/>
      <c r="DC979" s="7"/>
      <c r="DD979" s="7"/>
      <c r="DE979" s="7"/>
      <c r="DF979" s="7"/>
      <c r="DG979" s="7"/>
      <c r="DH979" s="7"/>
      <c r="DI979" s="7"/>
      <c r="DJ979" s="7"/>
      <c r="DK979" s="7"/>
      <c r="DL979" s="7"/>
      <c r="DM979" s="7"/>
      <c r="DN979" s="7"/>
      <c r="DO979" s="7"/>
      <c r="DP979" s="7"/>
      <c r="DQ979" s="7"/>
      <c r="DR979" s="7"/>
      <c r="DS979" s="7"/>
      <c r="DT979" s="7"/>
      <c r="DU979" s="7"/>
      <c r="DV979" s="7"/>
      <c r="DW979" s="7"/>
      <c r="DX979" s="7"/>
      <c r="DY979" s="7"/>
      <c r="DZ979" s="7"/>
      <c r="EA979" s="7"/>
      <c r="EB979" s="7"/>
      <c r="EC979" s="7"/>
      <c r="ED979" s="7"/>
      <c r="EE979" s="7"/>
      <c r="EF979" s="7"/>
      <c r="EG979" s="7"/>
      <c r="EH979" s="7"/>
      <c r="EI979" s="7"/>
      <c r="EJ979" s="7"/>
      <c r="EK979" s="7"/>
      <c r="EL979" s="7"/>
      <c r="EM979" s="7"/>
      <c r="EN979" s="7"/>
      <c r="EO979" s="7"/>
      <c r="EP979" s="7"/>
      <c r="EQ979" s="7"/>
      <c r="ER979" s="7"/>
      <c r="ES979" s="7"/>
      <c r="ET979" s="7"/>
      <c r="EU979" s="7"/>
      <c r="EV979" s="7"/>
      <c r="EW979" s="7"/>
      <c r="EX979" s="7"/>
      <c r="EY979" s="7"/>
      <c r="EZ979" s="7"/>
      <c r="FA979" s="7"/>
      <c r="FB979" s="7"/>
      <c r="FC979" s="7"/>
      <c r="FD979" s="7"/>
      <c r="FE979" s="7"/>
      <c r="FF979" s="7"/>
      <c r="FG979" s="7"/>
      <c r="FH979" s="7"/>
      <c r="FI979" s="7"/>
      <c r="FJ979" s="7"/>
      <c r="FK979" s="7"/>
      <c r="FL979" s="34"/>
      <c r="FM979" s="33"/>
      <c r="FN979" s="34"/>
      <c r="FO979" s="33"/>
      <c r="FP979" s="33"/>
      <c r="FQ979" s="33"/>
      <c r="FR979" s="33"/>
      <c r="FS979" s="33"/>
      <c r="FT979" s="33"/>
      <c r="FU979" s="33"/>
      <c r="FV979" s="33"/>
      <c r="FW979" s="33"/>
      <c r="FX979" s="33"/>
      <c r="FY979" s="33"/>
      <c r="FZ979" s="33"/>
      <c r="GA979" s="33"/>
      <c r="GB979" s="33"/>
      <c r="GC979" s="33"/>
      <c r="GD979" s="33"/>
      <c r="GE979" s="33"/>
      <c r="GF979" s="33"/>
      <c r="GG979" s="7"/>
      <c r="GH979" s="7"/>
      <c r="GI979" s="7"/>
      <c r="GJ979" s="7"/>
      <c r="GK979" s="7"/>
      <c r="GL979" s="7"/>
      <c r="GM979" s="7"/>
      <c r="GN979" s="7"/>
      <c r="GO979" s="7"/>
      <c r="GP979" s="7"/>
      <c r="GQ979" s="7"/>
      <c r="GR979" s="7"/>
      <c r="GS979" s="7"/>
      <c r="GT979" s="7"/>
      <c r="GU979" s="7"/>
      <c r="GV979" s="7"/>
      <c r="GW979" s="7"/>
      <c r="GX979" s="7"/>
      <c r="GY979" s="7"/>
    </row>
    <row r="980" spans="1:207" ht="13.8">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7"/>
      <c r="CW980" s="7"/>
      <c r="CX980" s="7"/>
      <c r="CY980" s="7"/>
      <c r="CZ980" s="7"/>
      <c r="DA980" s="7"/>
      <c r="DB980" s="7"/>
      <c r="DC980" s="7"/>
      <c r="DD980" s="7"/>
      <c r="DE980" s="7"/>
      <c r="DF980" s="7"/>
      <c r="DG980" s="7"/>
      <c r="DH980" s="7"/>
      <c r="DI980" s="7"/>
      <c r="DJ980" s="7"/>
      <c r="DK980" s="7"/>
      <c r="DL980" s="7"/>
      <c r="DM980" s="7"/>
      <c r="DN980" s="7"/>
      <c r="DO980" s="7"/>
      <c r="DP980" s="7"/>
      <c r="DQ980" s="7"/>
      <c r="DR980" s="7"/>
      <c r="DS980" s="7"/>
      <c r="DT980" s="7"/>
      <c r="DU980" s="7"/>
      <c r="DV980" s="7"/>
      <c r="DW980" s="7"/>
      <c r="DX980" s="7"/>
      <c r="DY980" s="7"/>
      <c r="DZ980" s="7"/>
      <c r="EA980" s="7"/>
      <c r="EB980" s="7"/>
      <c r="EC980" s="7"/>
      <c r="ED980" s="7"/>
      <c r="EE980" s="7"/>
      <c r="EF980" s="7"/>
      <c r="EG980" s="7"/>
      <c r="EH980" s="7"/>
      <c r="EI980" s="7"/>
      <c r="EJ980" s="7"/>
      <c r="EK980" s="7"/>
      <c r="EL980" s="7"/>
      <c r="EM980" s="7"/>
      <c r="EN980" s="7"/>
      <c r="EO980" s="7"/>
      <c r="EP980" s="7"/>
      <c r="EQ980" s="7"/>
      <c r="ER980" s="7"/>
      <c r="ES980" s="7"/>
      <c r="ET980" s="7"/>
      <c r="EU980" s="7"/>
      <c r="EV980" s="7"/>
      <c r="EW980" s="7"/>
      <c r="EX980" s="7"/>
      <c r="EY980" s="7"/>
      <c r="EZ980" s="7"/>
      <c r="FA980" s="7"/>
      <c r="FB980" s="7"/>
      <c r="FC980" s="7"/>
      <c r="FD980" s="7"/>
      <c r="FE980" s="7"/>
      <c r="FF980" s="7"/>
      <c r="FG980" s="7"/>
      <c r="FH980" s="7"/>
      <c r="FI980" s="7"/>
      <c r="FJ980" s="7"/>
      <c r="FK980" s="7"/>
      <c r="FL980" s="34"/>
      <c r="FM980" s="33"/>
      <c r="FN980" s="34"/>
      <c r="FO980" s="33"/>
      <c r="FP980" s="33"/>
      <c r="FQ980" s="33"/>
      <c r="FR980" s="33"/>
      <c r="FS980" s="33"/>
      <c r="FT980" s="33"/>
      <c r="FU980" s="33"/>
      <c r="FV980" s="33"/>
      <c r="FW980" s="33"/>
      <c r="FX980" s="33"/>
      <c r="FY980" s="33"/>
      <c r="FZ980" s="33"/>
      <c r="GA980" s="33"/>
      <c r="GB980" s="33"/>
      <c r="GC980" s="33"/>
      <c r="GD980" s="33"/>
      <c r="GE980" s="33"/>
      <c r="GF980" s="33"/>
      <c r="GG980" s="7"/>
      <c r="GH980" s="7"/>
      <c r="GI980" s="7"/>
      <c r="GJ980" s="7"/>
      <c r="GK980" s="7"/>
      <c r="GL980" s="7"/>
      <c r="GM980" s="7"/>
      <c r="GN980" s="7"/>
      <c r="GO980" s="7"/>
      <c r="GP980" s="7"/>
      <c r="GQ980" s="7"/>
      <c r="GR980" s="7"/>
      <c r="GS980" s="7"/>
      <c r="GT980" s="7"/>
      <c r="GU980" s="7"/>
      <c r="GV980" s="7"/>
      <c r="GW980" s="7"/>
      <c r="GX980" s="7"/>
      <c r="GY980" s="7"/>
    </row>
    <row r="981" spans="1:207" ht="13.8">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7"/>
      <c r="CW981" s="7"/>
      <c r="CX981" s="7"/>
      <c r="CY981" s="7"/>
      <c r="CZ981" s="7"/>
      <c r="DA981" s="7"/>
      <c r="DB981" s="7"/>
      <c r="DC981" s="7"/>
      <c r="DD981" s="7"/>
      <c r="DE981" s="7"/>
      <c r="DF981" s="7"/>
      <c r="DG981" s="7"/>
      <c r="DH981" s="7"/>
      <c r="DI981" s="7"/>
      <c r="DJ981" s="7"/>
      <c r="DK981" s="7"/>
      <c r="DL981" s="7"/>
      <c r="DM981" s="7"/>
      <c r="DN981" s="7"/>
      <c r="DO981" s="7"/>
      <c r="DP981" s="7"/>
      <c r="DQ981" s="7"/>
      <c r="DR981" s="7"/>
      <c r="DS981" s="7"/>
      <c r="DT981" s="7"/>
      <c r="DU981" s="7"/>
      <c r="DV981" s="7"/>
      <c r="DW981" s="7"/>
      <c r="DX981" s="7"/>
      <c r="DY981" s="7"/>
      <c r="DZ981" s="7"/>
      <c r="EA981" s="7"/>
      <c r="EB981" s="7"/>
      <c r="EC981" s="7"/>
      <c r="ED981" s="7"/>
      <c r="EE981" s="7"/>
      <c r="EF981" s="7"/>
      <c r="EG981" s="7"/>
      <c r="EH981" s="7"/>
      <c r="EI981" s="7"/>
      <c r="EJ981" s="7"/>
      <c r="EK981" s="7"/>
      <c r="EL981" s="7"/>
      <c r="EM981" s="7"/>
      <c r="EN981" s="7"/>
      <c r="EO981" s="7"/>
      <c r="EP981" s="7"/>
      <c r="EQ981" s="7"/>
      <c r="ER981" s="7"/>
      <c r="ES981" s="7"/>
      <c r="ET981" s="7"/>
      <c r="EU981" s="7"/>
      <c r="EV981" s="7"/>
      <c r="EW981" s="7"/>
      <c r="EX981" s="7"/>
      <c r="EY981" s="7"/>
      <c r="EZ981" s="7"/>
      <c r="FA981" s="7"/>
      <c r="FB981" s="7"/>
      <c r="FC981" s="7"/>
      <c r="FD981" s="7"/>
      <c r="FE981" s="7"/>
      <c r="FF981" s="7"/>
      <c r="FG981" s="7"/>
      <c r="FH981" s="7"/>
      <c r="FI981" s="7"/>
      <c r="FJ981" s="7"/>
      <c r="FK981" s="7"/>
      <c r="FL981" s="34"/>
      <c r="FM981" s="33"/>
      <c r="FN981" s="34"/>
      <c r="FO981" s="33"/>
      <c r="FP981" s="33"/>
      <c r="FQ981" s="33"/>
      <c r="FR981" s="33"/>
      <c r="FS981" s="33"/>
      <c r="FT981" s="33"/>
      <c r="FU981" s="33"/>
      <c r="FV981" s="33"/>
      <c r="FW981" s="33"/>
      <c r="FX981" s="33"/>
      <c r="FY981" s="33"/>
      <c r="FZ981" s="33"/>
      <c r="GA981" s="33"/>
      <c r="GB981" s="33"/>
      <c r="GC981" s="33"/>
      <c r="GD981" s="33"/>
      <c r="GE981" s="33"/>
      <c r="GF981" s="33"/>
      <c r="GG981" s="7"/>
      <c r="GH981" s="7"/>
      <c r="GI981" s="7"/>
      <c r="GJ981" s="7"/>
      <c r="GK981" s="7"/>
      <c r="GL981" s="7"/>
      <c r="GM981" s="7"/>
      <c r="GN981" s="7"/>
      <c r="GO981" s="7"/>
      <c r="GP981" s="7"/>
      <c r="GQ981" s="7"/>
      <c r="GR981" s="7"/>
      <c r="GS981" s="7"/>
      <c r="GT981" s="7"/>
      <c r="GU981" s="7"/>
      <c r="GV981" s="7"/>
      <c r="GW981" s="7"/>
      <c r="GX981" s="7"/>
      <c r="GY981" s="7"/>
    </row>
    <row r="982" spans="1:207" ht="13.8">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7"/>
      <c r="CW982" s="7"/>
      <c r="CX982" s="7"/>
      <c r="CY982" s="7"/>
      <c r="CZ982" s="7"/>
      <c r="DA982" s="7"/>
      <c r="DB982" s="7"/>
      <c r="DC982" s="7"/>
      <c r="DD982" s="7"/>
      <c r="DE982" s="7"/>
      <c r="DF982" s="7"/>
      <c r="DG982" s="7"/>
      <c r="DH982" s="7"/>
      <c r="DI982" s="7"/>
      <c r="DJ982" s="7"/>
      <c r="DK982" s="7"/>
      <c r="DL982" s="7"/>
      <c r="DM982" s="7"/>
      <c r="DN982" s="7"/>
      <c r="DO982" s="7"/>
      <c r="DP982" s="7"/>
      <c r="DQ982" s="7"/>
      <c r="DR982" s="7"/>
      <c r="DS982" s="7"/>
      <c r="DT982" s="7"/>
      <c r="DU982" s="7"/>
      <c r="DV982" s="7"/>
      <c r="DW982" s="7"/>
      <c r="DX982" s="7"/>
      <c r="DY982" s="7"/>
      <c r="DZ982" s="7"/>
      <c r="EA982" s="7"/>
      <c r="EB982" s="7"/>
      <c r="EC982" s="7"/>
      <c r="ED982" s="7"/>
      <c r="EE982" s="7"/>
      <c r="EF982" s="7"/>
      <c r="EG982" s="7"/>
      <c r="EH982" s="7"/>
      <c r="EI982" s="7"/>
      <c r="EJ982" s="7"/>
      <c r="EK982" s="7"/>
      <c r="EL982" s="7"/>
      <c r="EM982" s="7"/>
      <c r="EN982" s="7"/>
      <c r="EO982" s="7"/>
      <c r="EP982" s="7"/>
      <c r="EQ982" s="7"/>
      <c r="ER982" s="7"/>
      <c r="ES982" s="7"/>
      <c r="ET982" s="7"/>
      <c r="EU982" s="7"/>
      <c r="EV982" s="7"/>
      <c r="EW982" s="7"/>
      <c r="EX982" s="7"/>
      <c r="EY982" s="7"/>
      <c r="EZ982" s="7"/>
      <c r="FA982" s="7"/>
      <c r="FB982" s="7"/>
      <c r="FC982" s="7"/>
      <c r="FD982" s="7"/>
      <c r="FE982" s="7"/>
      <c r="FF982" s="7"/>
      <c r="FG982" s="7"/>
      <c r="FH982" s="7"/>
      <c r="FI982" s="7"/>
      <c r="FJ982" s="7"/>
      <c r="FK982" s="7"/>
      <c r="FL982" s="34"/>
      <c r="FM982" s="33"/>
      <c r="FN982" s="34"/>
      <c r="FO982" s="33"/>
      <c r="FP982" s="33"/>
      <c r="FQ982" s="33"/>
      <c r="FR982" s="33"/>
      <c r="FS982" s="33"/>
      <c r="FT982" s="33"/>
      <c r="FU982" s="33"/>
      <c r="FV982" s="33"/>
      <c r="FW982" s="33"/>
      <c r="FX982" s="33"/>
      <c r="FY982" s="33"/>
      <c r="FZ982" s="33"/>
      <c r="GA982" s="33"/>
      <c r="GB982" s="33"/>
      <c r="GC982" s="33"/>
      <c r="GD982" s="33"/>
      <c r="GE982" s="33"/>
      <c r="GF982" s="33"/>
      <c r="GG982" s="7"/>
      <c r="GH982" s="7"/>
      <c r="GI982" s="7"/>
      <c r="GJ982" s="7"/>
      <c r="GK982" s="7"/>
      <c r="GL982" s="7"/>
      <c r="GM982" s="7"/>
      <c r="GN982" s="7"/>
      <c r="GO982" s="7"/>
      <c r="GP982" s="7"/>
      <c r="GQ982" s="7"/>
      <c r="GR982" s="7"/>
      <c r="GS982" s="7"/>
      <c r="GT982" s="7"/>
      <c r="GU982" s="7"/>
      <c r="GV982" s="7"/>
      <c r="GW982" s="7"/>
      <c r="GX982" s="7"/>
      <c r="GY982" s="7"/>
    </row>
    <row r="983" spans="1:207" ht="13.8">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7"/>
      <c r="CW983" s="7"/>
      <c r="CX983" s="7"/>
      <c r="CY983" s="7"/>
      <c r="CZ983" s="7"/>
      <c r="DA983" s="7"/>
      <c r="DB983" s="7"/>
      <c r="DC983" s="7"/>
      <c r="DD983" s="7"/>
      <c r="DE983" s="7"/>
      <c r="DF983" s="7"/>
      <c r="DG983" s="7"/>
      <c r="DH983" s="7"/>
      <c r="DI983" s="7"/>
      <c r="DJ983" s="7"/>
      <c r="DK983" s="7"/>
      <c r="DL983" s="7"/>
      <c r="DM983" s="7"/>
      <c r="DN983" s="7"/>
      <c r="DO983" s="7"/>
      <c r="DP983" s="7"/>
      <c r="DQ983" s="7"/>
      <c r="DR983" s="7"/>
      <c r="DS983" s="7"/>
      <c r="DT983" s="7"/>
      <c r="DU983" s="7"/>
      <c r="DV983" s="7"/>
      <c r="DW983" s="7"/>
      <c r="DX983" s="7"/>
      <c r="DY983" s="7"/>
      <c r="DZ983" s="7"/>
      <c r="EA983" s="7"/>
      <c r="EB983" s="7"/>
      <c r="EC983" s="7"/>
      <c r="ED983" s="7"/>
      <c r="EE983" s="7"/>
      <c r="EF983" s="7"/>
      <c r="EG983" s="7"/>
      <c r="EH983" s="7"/>
      <c r="EI983" s="7"/>
      <c r="EJ983" s="7"/>
      <c r="EK983" s="7"/>
      <c r="EL983" s="7"/>
      <c r="EM983" s="7"/>
      <c r="EN983" s="7"/>
      <c r="EO983" s="7"/>
      <c r="EP983" s="7"/>
      <c r="EQ983" s="7"/>
      <c r="ER983" s="7"/>
      <c r="ES983" s="7"/>
      <c r="ET983" s="7"/>
      <c r="EU983" s="7"/>
      <c r="EV983" s="7"/>
      <c r="EW983" s="7"/>
      <c r="EX983" s="7"/>
      <c r="EY983" s="7"/>
      <c r="EZ983" s="7"/>
      <c r="FA983" s="7"/>
      <c r="FB983" s="7"/>
      <c r="FC983" s="7"/>
      <c r="FD983" s="7"/>
      <c r="FE983" s="7"/>
      <c r="FF983" s="7"/>
      <c r="FG983" s="7"/>
      <c r="FH983" s="7"/>
      <c r="FI983" s="7"/>
      <c r="FJ983" s="7"/>
      <c r="FK983" s="7"/>
      <c r="FL983" s="34"/>
      <c r="FM983" s="33"/>
      <c r="FN983" s="34"/>
      <c r="FO983" s="33"/>
      <c r="FP983" s="33"/>
      <c r="FQ983" s="33"/>
      <c r="FR983" s="33"/>
      <c r="FS983" s="33"/>
      <c r="FT983" s="33"/>
      <c r="FU983" s="33"/>
      <c r="FV983" s="33"/>
      <c r="FW983" s="33"/>
      <c r="FX983" s="33"/>
      <c r="FY983" s="33"/>
      <c r="FZ983" s="33"/>
      <c r="GA983" s="33"/>
      <c r="GB983" s="33"/>
      <c r="GC983" s="33"/>
      <c r="GD983" s="33"/>
      <c r="GE983" s="33"/>
      <c r="GF983" s="33"/>
      <c r="GG983" s="7"/>
      <c r="GH983" s="7"/>
      <c r="GI983" s="7"/>
      <c r="GJ983" s="7"/>
      <c r="GK983" s="7"/>
      <c r="GL983" s="7"/>
      <c r="GM983" s="7"/>
      <c r="GN983" s="7"/>
      <c r="GO983" s="7"/>
      <c r="GP983" s="7"/>
      <c r="GQ983" s="7"/>
      <c r="GR983" s="7"/>
      <c r="GS983" s="7"/>
      <c r="GT983" s="7"/>
      <c r="GU983" s="7"/>
      <c r="GV983" s="7"/>
      <c r="GW983" s="7"/>
      <c r="GX983" s="7"/>
      <c r="GY983" s="7"/>
    </row>
    <row r="984" spans="1:207" ht="13.8">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7"/>
      <c r="CV984" s="7"/>
      <c r="CW984" s="7"/>
      <c r="CX984" s="7"/>
      <c r="CY984" s="7"/>
      <c r="CZ984" s="7"/>
      <c r="DA984" s="7"/>
      <c r="DB984" s="7"/>
      <c r="DC984" s="7"/>
      <c r="DD984" s="7"/>
      <c r="DE984" s="7"/>
      <c r="DF984" s="7"/>
      <c r="DG984" s="7"/>
      <c r="DH984" s="7"/>
      <c r="DI984" s="7"/>
      <c r="DJ984" s="7"/>
      <c r="DK984" s="7"/>
      <c r="DL984" s="7"/>
      <c r="DM984" s="7"/>
      <c r="DN984" s="7"/>
      <c r="DO984" s="7"/>
      <c r="DP984" s="7"/>
      <c r="DQ984" s="7"/>
      <c r="DR984" s="7"/>
      <c r="DS984" s="7"/>
      <c r="DT984" s="7"/>
      <c r="DU984" s="7"/>
      <c r="DV984" s="7"/>
      <c r="DW984" s="7"/>
      <c r="DX984" s="7"/>
      <c r="DY984" s="7"/>
      <c r="DZ984" s="7"/>
      <c r="EA984" s="7"/>
      <c r="EB984" s="7"/>
      <c r="EC984" s="7"/>
      <c r="ED984" s="7"/>
      <c r="EE984" s="7"/>
      <c r="EF984" s="7"/>
      <c r="EG984" s="7"/>
      <c r="EH984" s="7"/>
      <c r="EI984" s="7"/>
      <c r="EJ984" s="7"/>
      <c r="EK984" s="7"/>
      <c r="EL984" s="7"/>
      <c r="EM984" s="7"/>
      <c r="EN984" s="7"/>
      <c r="EO984" s="7"/>
      <c r="EP984" s="7"/>
      <c r="EQ984" s="7"/>
      <c r="ER984" s="7"/>
      <c r="ES984" s="7"/>
      <c r="ET984" s="7"/>
      <c r="EU984" s="7"/>
      <c r="EV984" s="7"/>
      <c r="EW984" s="7"/>
      <c r="EX984" s="7"/>
      <c r="EY984" s="7"/>
      <c r="EZ984" s="7"/>
      <c r="FA984" s="7"/>
      <c r="FB984" s="7"/>
      <c r="FC984" s="7"/>
      <c r="FD984" s="7"/>
      <c r="FE984" s="7"/>
      <c r="FF984" s="7"/>
      <c r="FG984" s="7"/>
      <c r="FH984" s="7"/>
      <c r="FI984" s="7"/>
      <c r="FJ984" s="7"/>
      <c r="FK984" s="7"/>
      <c r="FL984" s="34"/>
      <c r="FM984" s="33"/>
      <c r="FN984" s="34"/>
      <c r="FO984" s="33"/>
      <c r="FP984" s="33"/>
      <c r="FQ984" s="33"/>
      <c r="FR984" s="33"/>
      <c r="FS984" s="33"/>
      <c r="FT984" s="33"/>
      <c r="FU984" s="33"/>
      <c r="FV984" s="33"/>
      <c r="FW984" s="33"/>
      <c r="FX984" s="33"/>
      <c r="FY984" s="33"/>
      <c r="FZ984" s="33"/>
      <c r="GA984" s="33"/>
      <c r="GB984" s="33"/>
      <c r="GC984" s="33"/>
      <c r="GD984" s="33"/>
      <c r="GE984" s="33"/>
      <c r="GF984" s="33"/>
      <c r="GG984" s="7"/>
      <c r="GH984" s="7"/>
      <c r="GI984" s="7"/>
      <c r="GJ984" s="7"/>
      <c r="GK984" s="7"/>
      <c r="GL984" s="7"/>
      <c r="GM984" s="7"/>
      <c r="GN984" s="7"/>
      <c r="GO984" s="7"/>
      <c r="GP984" s="7"/>
      <c r="GQ984" s="7"/>
      <c r="GR984" s="7"/>
      <c r="GS984" s="7"/>
      <c r="GT984" s="7"/>
      <c r="GU984" s="7"/>
      <c r="GV984" s="7"/>
      <c r="GW984" s="7"/>
      <c r="GX984" s="7"/>
      <c r="GY984" s="7"/>
    </row>
    <row r="985" spans="1:207" ht="13.8">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7"/>
      <c r="CV985" s="7"/>
      <c r="CW985" s="7"/>
      <c r="CX985" s="7"/>
      <c r="CY985" s="7"/>
      <c r="CZ985" s="7"/>
      <c r="DA985" s="7"/>
      <c r="DB985" s="7"/>
      <c r="DC985" s="7"/>
      <c r="DD985" s="7"/>
      <c r="DE985" s="7"/>
      <c r="DF985" s="7"/>
      <c r="DG985" s="7"/>
      <c r="DH985" s="7"/>
      <c r="DI985" s="7"/>
      <c r="DJ985" s="7"/>
      <c r="DK985" s="7"/>
      <c r="DL985" s="7"/>
      <c r="DM985" s="7"/>
      <c r="DN985" s="7"/>
      <c r="DO985" s="7"/>
      <c r="DP985" s="7"/>
      <c r="DQ985" s="7"/>
      <c r="DR985" s="7"/>
      <c r="DS985" s="7"/>
      <c r="DT985" s="7"/>
      <c r="DU985" s="7"/>
      <c r="DV985" s="7"/>
      <c r="DW985" s="7"/>
      <c r="DX985" s="7"/>
      <c r="DY985" s="7"/>
      <c r="DZ985" s="7"/>
      <c r="EA985" s="7"/>
      <c r="EB985" s="7"/>
      <c r="EC985" s="7"/>
      <c r="ED985" s="7"/>
      <c r="EE985" s="7"/>
      <c r="EF985" s="7"/>
      <c r="EG985" s="7"/>
      <c r="EH985" s="7"/>
      <c r="EI985" s="7"/>
      <c r="EJ985" s="7"/>
      <c r="EK985" s="7"/>
      <c r="EL985" s="7"/>
      <c r="EM985" s="7"/>
      <c r="EN985" s="7"/>
      <c r="EO985" s="7"/>
      <c r="EP985" s="7"/>
      <c r="EQ985" s="7"/>
      <c r="ER985" s="7"/>
      <c r="ES985" s="7"/>
      <c r="ET985" s="7"/>
      <c r="EU985" s="7"/>
      <c r="EV985" s="7"/>
      <c r="EW985" s="7"/>
      <c r="EX985" s="7"/>
      <c r="EY985" s="7"/>
      <c r="EZ985" s="7"/>
      <c r="FA985" s="7"/>
      <c r="FB985" s="7"/>
      <c r="FC985" s="7"/>
      <c r="FD985" s="7"/>
      <c r="FE985" s="7"/>
      <c r="FF985" s="7"/>
      <c r="FG985" s="7"/>
      <c r="FH985" s="7"/>
      <c r="FI985" s="7"/>
      <c r="FJ985" s="7"/>
      <c r="FK985" s="7"/>
      <c r="FL985" s="34"/>
      <c r="FM985" s="33"/>
      <c r="FN985" s="34"/>
      <c r="FO985" s="33"/>
      <c r="FP985" s="33"/>
      <c r="FQ985" s="33"/>
      <c r="FR985" s="33"/>
      <c r="FS985" s="33"/>
      <c r="FT985" s="33"/>
      <c r="FU985" s="33"/>
      <c r="FV985" s="33"/>
      <c r="FW985" s="33"/>
      <c r="FX985" s="33"/>
      <c r="FY985" s="33"/>
      <c r="FZ985" s="33"/>
      <c r="GA985" s="33"/>
      <c r="GB985" s="33"/>
      <c r="GC985" s="33"/>
      <c r="GD985" s="33"/>
      <c r="GE985" s="33"/>
      <c r="GF985" s="33"/>
      <c r="GG985" s="7"/>
      <c r="GH985" s="7"/>
      <c r="GI985" s="7"/>
      <c r="GJ985" s="7"/>
      <c r="GK985" s="7"/>
      <c r="GL985" s="7"/>
      <c r="GM985" s="7"/>
      <c r="GN985" s="7"/>
      <c r="GO985" s="7"/>
      <c r="GP985" s="7"/>
      <c r="GQ985" s="7"/>
      <c r="GR985" s="7"/>
      <c r="GS985" s="7"/>
      <c r="GT985" s="7"/>
      <c r="GU985" s="7"/>
      <c r="GV985" s="7"/>
      <c r="GW985" s="7"/>
      <c r="GX985" s="7"/>
      <c r="GY985" s="7"/>
    </row>
    <row r="986" spans="1:207" ht="13.8">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7"/>
      <c r="CV986" s="7"/>
      <c r="CW986" s="7"/>
      <c r="CX986" s="7"/>
      <c r="CY986" s="7"/>
      <c r="CZ986" s="7"/>
      <c r="DA986" s="7"/>
      <c r="DB986" s="7"/>
      <c r="DC986" s="7"/>
      <c r="DD986" s="7"/>
      <c r="DE986" s="7"/>
      <c r="DF986" s="7"/>
      <c r="DG986" s="7"/>
      <c r="DH986" s="7"/>
      <c r="DI986" s="7"/>
      <c r="DJ986" s="7"/>
      <c r="DK986" s="7"/>
      <c r="DL986" s="7"/>
      <c r="DM986" s="7"/>
      <c r="DN986" s="7"/>
      <c r="DO986" s="7"/>
      <c r="DP986" s="7"/>
      <c r="DQ986" s="7"/>
      <c r="DR986" s="7"/>
      <c r="DS986" s="7"/>
      <c r="DT986" s="7"/>
      <c r="DU986" s="7"/>
      <c r="DV986" s="7"/>
      <c r="DW986" s="7"/>
      <c r="DX986" s="7"/>
      <c r="DY986" s="7"/>
      <c r="DZ986" s="7"/>
      <c r="EA986" s="7"/>
      <c r="EB986" s="7"/>
      <c r="EC986" s="7"/>
      <c r="ED986" s="7"/>
      <c r="EE986" s="7"/>
      <c r="EF986" s="7"/>
      <c r="EG986" s="7"/>
      <c r="EH986" s="7"/>
      <c r="EI986" s="7"/>
      <c r="EJ986" s="7"/>
      <c r="EK986" s="7"/>
      <c r="EL986" s="7"/>
      <c r="EM986" s="7"/>
      <c r="EN986" s="7"/>
      <c r="EO986" s="7"/>
      <c r="EP986" s="7"/>
      <c r="EQ986" s="7"/>
      <c r="ER986" s="7"/>
      <c r="ES986" s="7"/>
      <c r="ET986" s="7"/>
      <c r="EU986" s="7"/>
      <c r="EV986" s="7"/>
      <c r="EW986" s="7"/>
      <c r="EX986" s="7"/>
      <c r="EY986" s="7"/>
      <c r="EZ986" s="7"/>
      <c r="FA986" s="7"/>
      <c r="FB986" s="7"/>
      <c r="FC986" s="7"/>
      <c r="FD986" s="7"/>
      <c r="FE986" s="7"/>
      <c r="FF986" s="7"/>
      <c r="FG986" s="7"/>
      <c r="FH986" s="7"/>
      <c r="FI986" s="7"/>
      <c r="FJ986" s="7"/>
      <c r="FK986" s="7"/>
      <c r="FL986" s="34"/>
      <c r="FM986" s="33"/>
      <c r="FN986" s="34"/>
      <c r="FO986" s="33"/>
      <c r="FP986" s="33"/>
      <c r="FQ986" s="33"/>
      <c r="FR986" s="33"/>
      <c r="FS986" s="33"/>
      <c r="FT986" s="33"/>
      <c r="FU986" s="33"/>
      <c r="FV986" s="33"/>
      <c r="FW986" s="33"/>
      <c r="FX986" s="33"/>
      <c r="FY986" s="33"/>
      <c r="FZ986" s="33"/>
      <c r="GA986" s="33"/>
      <c r="GB986" s="33"/>
      <c r="GC986" s="33"/>
      <c r="GD986" s="33"/>
      <c r="GE986" s="33"/>
      <c r="GF986" s="33"/>
      <c r="GG986" s="7"/>
      <c r="GH986" s="7"/>
      <c r="GI986" s="7"/>
      <c r="GJ986" s="7"/>
      <c r="GK986" s="7"/>
      <c r="GL986" s="7"/>
      <c r="GM986" s="7"/>
      <c r="GN986" s="7"/>
      <c r="GO986" s="7"/>
      <c r="GP986" s="7"/>
      <c r="GQ986" s="7"/>
      <c r="GR986" s="7"/>
      <c r="GS986" s="7"/>
      <c r="GT986" s="7"/>
      <c r="GU986" s="7"/>
      <c r="GV986" s="7"/>
      <c r="GW986" s="7"/>
      <c r="GX986" s="7"/>
      <c r="GY986" s="7"/>
    </row>
    <row r="987" spans="1:207" ht="13.8">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7"/>
      <c r="CV987" s="7"/>
      <c r="CW987" s="7"/>
      <c r="CX987" s="7"/>
      <c r="CY987" s="7"/>
      <c r="CZ987" s="7"/>
      <c r="DA987" s="7"/>
      <c r="DB987" s="7"/>
      <c r="DC987" s="7"/>
      <c r="DD987" s="7"/>
      <c r="DE987" s="7"/>
      <c r="DF987" s="7"/>
      <c r="DG987" s="7"/>
      <c r="DH987" s="7"/>
      <c r="DI987" s="7"/>
      <c r="DJ987" s="7"/>
      <c r="DK987" s="7"/>
      <c r="DL987" s="7"/>
      <c r="DM987" s="7"/>
      <c r="DN987" s="7"/>
      <c r="DO987" s="7"/>
      <c r="DP987" s="7"/>
      <c r="DQ987" s="7"/>
      <c r="DR987" s="7"/>
      <c r="DS987" s="7"/>
      <c r="DT987" s="7"/>
      <c r="DU987" s="7"/>
      <c r="DV987" s="7"/>
      <c r="DW987" s="7"/>
      <c r="DX987" s="7"/>
      <c r="DY987" s="7"/>
      <c r="DZ987" s="7"/>
      <c r="EA987" s="7"/>
      <c r="EB987" s="7"/>
      <c r="EC987" s="7"/>
      <c r="ED987" s="7"/>
      <c r="EE987" s="7"/>
      <c r="EF987" s="7"/>
      <c r="EG987" s="7"/>
      <c r="EH987" s="7"/>
      <c r="EI987" s="7"/>
      <c r="EJ987" s="7"/>
      <c r="EK987" s="7"/>
      <c r="EL987" s="7"/>
      <c r="EM987" s="7"/>
      <c r="EN987" s="7"/>
      <c r="EO987" s="7"/>
      <c r="EP987" s="7"/>
      <c r="EQ987" s="7"/>
      <c r="ER987" s="7"/>
      <c r="ES987" s="7"/>
      <c r="ET987" s="7"/>
      <c r="EU987" s="7"/>
      <c r="EV987" s="7"/>
      <c r="EW987" s="7"/>
      <c r="EX987" s="7"/>
      <c r="EY987" s="7"/>
      <c r="EZ987" s="7"/>
      <c r="FA987" s="7"/>
      <c r="FB987" s="7"/>
      <c r="FC987" s="7"/>
      <c r="FD987" s="7"/>
      <c r="FE987" s="7"/>
      <c r="FF987" s="7"/>
      <c r="FG987" s="7"/>
      <c r="FH987" s="7"/>
      <c r="FI987" s="7"/>
      <c r="FJ987" s="7"/>
      <c r="FK987" s="7"/>
      <c r="FL987" s="34"/>
      <c r="FM987" s="33"/>
      <c r="FN987" s="34"/>
      <c r="FO987" s="33"/>
      <c r="FP987" s="33"/>
      <c r="FQ987" s="33"/>
      <c r="FR987" s="33"/>
      <c r="FS987" s="33"/>
      <c r="FT987" s="33"/>
      <c r="FU987" s="33"/>
      <c r="FV987" s="33"/>
      <c r="FW987" s="33"/>
      <c r="FX987" s="33"/>
      <c r="FY987" s="33"/>
      <c r="FZ987" s="33"/>
      <c r="GA987" s="33"/>
      <c r="GB987" s="33"/>
      <c r="GC987" s="33"/>
      <c r="GD987" s="33"/>
      <c r="GE987" s="33"/>
      <c r="GF987" s="33"/>
      <c r="GG987" s="7"/>
      <c r="GH987" s="7"/>
      <c r="GI987" s="7"/>
      <c r="GJ987" s="7"/>
      <c r="GK987" s="7"/>
      <c r="GL987" s="7"/>
      <c r="GM987" s="7"/>
      <c r="GN987" s="7"/>
      <c r="GO987" s="7"/>
      <c r="GP987" s="7"/>
      <c r="GQ987" s="7"/>
      <c r="GR987" s="7"/>
      <c r="GS987" s="7"/>
      <c r="GT987" s="7"/>
      <c r="GU987" s="7"/>
      <c r="GV987" s="7"/>
      <c r="GW987" s="7"/>
      <c r="GX987" s="7"/>
      <c r="GY987" s="7"/>
    </row>
    <row r="988" spans="1:207" ht="13.8">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7"/>
      <c r="CW988" s="7"/>
      <c r="CX988" s="7"/>
      <c r="CY988" s="7"/>
      <c r="CZ988" s="7"/>
      <c r="DA988" s="7"/>
      <c r="DB988" s="7"/>
      <c r="DC988" s="7"/>
      <c r="DD988" s="7"/>
      <c r="DE988" s="7"/>
      <c r="DF988" s="7"/>
      <c r="DG988" s="7"/>
      <c r="DH988" s="7"/>
      <c r="DI988" s="7"/>
      <c r="DJ988" s="7"/>
      <c r="DK988" s="7"/>
      <c r="DL988" s="7"/>
      <c r="DM988" s="7"/>
      <c r="DN988" s="7"/>
      <c r="DO988" s="7"/>
      <c r="DP988" s="7"/>
      <c r="DQ988" s="7"/>
      <c r="DR988" s="7"/>
      <c r="DS988" s="7"/>
      <c r="DT988" s="7"/>
      <c r="DU988" s="7"/>
      <c r="DV988" s="7"/>
      <c r="DW988" s="7"/>
      <c r="DX988" s="7"/>
      <c r="DY988" s="7"/>
      <c r="DZ988" s="7"/>
      <c r="EA988" s="7"/>
      <c r="EB988" s="7"/>
      <c r="EC988" s="7"/>
      <c r="ED988" s="7"/>
      <c r="EE988" s="7"/>
      <c r="EF988" s="7"/>
      <c r="EG988" s="7"/>
      <c r="EH988" s="7"/>
      <c r="EI988" s="7"/>
      <c r="EJ988" s="7"/>
      <c r="EK988" s="7"/>
      <c r="EL988" s="7"/>
      <c r="EM988" s="7"/>
      <c r="EN988" s="7"/>
      <c r="EO988" s="7"/>
      <c r="EP988" s="7"/>
      <c r="EQ988" s="7"/>
      <c r="ER988" s="7"/>
      <c r="ES988" s="7"/>
      <c r="ET988" s="7"/>
      <c r="EU988" s="7"/>
      <c r="EV988" s="7"/>
      <c r="EW988" s="7"/>
      <c r="EX988" s="7"/>
      <c r="EY988" s="7"/>
      <c r="EZ988" s="7"/>
      <c r="FA988" s="7"/>
      <c r="FB988" s="7"/>
      <c r="FC988" s="7"/>
      <c r="FD988" s="7"/>
      <c r="FE988" s="7"/>
      <c r="FF988" s="7"/>
      <c r="FG988" s="7"/>
      <c r="FH988" s="7"/>
      <c r="FI988" s="7"/>
      <c r="FJ988" s="7"/>
      <c r="FK988" s="7"/>
      <c r="FL988" s="34"/>
      <c r="FM988" s="33"/>
      <c r="FN988" s="34"/>
      <c r="FO988" s="33"/>
      <c r="FP988" s="33"/>
      <c r="FQ988" s="33"/>
      <c r="FR988" s="33"/>
      <c r="FS988" s="33"/>
      <c r="FT988" s="33"/>
      <c r="FU988" s="33"/>
      <c r="FV988" s="33"/>
      <c r="FW988" s="33"/>
      <c r="FX988" s="33"/>
      <c r="FY988" s="33"/>
      <c r="FZ988" s="33"/>
      <c r="GA988" s="33"/>
      <c r="GB988" s="33"/>
      <c r="GC988" s="33"/>
      <c r="GD988" s="33"/>
      <c r="GE988" s="33"/>
      <c r="GF988" s="33"/>
      <c r="GG988" s="7"/>
      <c r="GH988" s="7"/>
      <c r="GI988" s="7"/>
      <c r="GJ988" s="7"/>
      <c r="GK988" s="7"/>
      <c r="GL988" s="7"/>
      <c r="GM988" s="7"/>
      <c r="GN988" s="7"/>
      <c r="GO988" s="7"/>
      <c r="GP988" s="7"/>
      <c r="GQ988" s="7"/>
      <c r="GR988" s="7"/>
      <c r="GS988" s="7"/>
      <c r="GT988" s="7"/>
      <c r="GU988" s="7"/>
      <c r="GV988" s="7"/>
      <c r="GW988" s="7"/>
      <c r="GX988" s="7"/>
      <c r="GY988" s="7"/>
    </row>
    <row r="989" spans="1:207" ht="13.8">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7"/>
      <c r="CW989" s="7"/>
      <c r="CX989" s="7"/>
      <c r="CY989" s="7"/>
      <c r="CZ989" s="7"/>
      <c r="DA989" s="7"/>
      <c r="DB989" s="7"/>
      <c r="DC989" s="7"/>
      <c r="DD989" s="7"/>
      <c r="DE989" s="7"/>
      <c r="DF989" s="7"/>
      <c r="DG989" s="7"/>
      <c r="DH989" s="7"/>
      <c r="DI989" s="7"/>
      <c r="DJ989" s="7"/>
      <c r="DK989" s="7"/>
      <c r="DL989" s="7"/>
      <c r="DM989" s="7"/>
      <c r="DN989" s="7"/>
      <c r="DO989" s="7"/>
      <c r="DP989" s="7"/>
      <c r="DQ989" s="7"/>
      <c r="DR989" s="7"/>
      <c r="DS989" s="7"/>
      <c r="DT989" s="7"/>
      <c r="DU989" s="7"/>
      <c r="DV989" s="7"/>
      <c r="DW989" s="7"/>
      <c r="DX989" s="7"/>
      <c r="DY989" s="7"/>
      <c r="DZ989" s="7"/>
      <c r="EA989" s="7"/>
      <c r="EB989" s="7"/>
      <c r="EC989" s="7"/>
      <c r="ED989" s="7"/>
      <c r="EE989" s="7"/>
      <c r="EF989" s="7"/>
      <c r="EG989" s="7"/>
      <c r="EH989" s="7"/>
      <c r="EI989" s="7"/>
      <c r="EJ989" s="7"/>
      <c r="EK989" s="7"/>
      <c r="EL989" s="7"/>
      <c r="EM989" s="7"/>
      <c r="EN989" s="7"/>
      <c r="EO989" s="7"/>
      <c r="EP989" s="7"/>
      <c r="EQ989" s="7"/>
      <c r="ER989" s="7"/>
      <c r="ES989" s="7"/>
      <c r="ET989" s="7"/>
      <c r="EU989" s="7"/>
      <c r="EV989" s="7"/>
      <c r="EW989" s="7"/>
      <c r="EX989" s="7"/>
      <c r="EY989" s="7"/>
      <c r="EZ989" s="7"/>
      <c r="FA989" s="7"/>
      <c r="FB989" s="7"/>
      <c r="FC989" s="7"/>
      <c r="FD989" s="7"/>
      <c r="FE989" s="7"/>
      <c r="FF989" s="7"/>
      <c r="FG989" s="7"/>
      <c r="FH989" s="7"/>
      <c r="FI989" s="7"/>
      <c r="FJ989" s="7"/>
      <c r="FK989" s="7"/>
      <c r="FL989" s="34"/>
      <c r="FM989" s="33"/>
      <c r="FN989" s="34"/>
      <c r="FO989" s="33"/>
      <c r="FP989" s="33"/>
      <c r="FQ989" s="33"/>
      <c r="FR989" s="33"/>
      <c r="FS989" s="33"/>
      <c r="FT989" s="33"/>
      <c r="FU989" s="33"/>
      <c r="FV989" s="33"/>
      <c r="FW989" s="33"/>
      <c r="FX989" s="33"/>
      <c r="FY989" s="33"/>
      <c r="FZ989" s="33"/>
      <c r="GA989" s="33"/>
      <c r="GB989" s="33"/>
      <c r="GC989" s="33"/>
      <c r="GD989" s="33"/>
      <c r="GE989" s="33"/>
      <c r="GF989" s="33"/>
      <c r="GG989" s="7"/>
      <c r="GH989" s="7"/>
      <c r="GI989" s="7"/>
      <c r="GJ989" s="7"/>
      <c r="GK989" s="7"/>
      <c r="GL989" s="7"/>
      <c r="GM989" s="7"/>
      <c r="GN989" s="7"/>
      <c r="GO989" s="7"/>
      <c r="GP989" s="7"/>
      <c r="GQ989" s="7"/>
      <c r="GR989" s="7"/>
      <c r="GS989" s="7"/>
      <c r="GT989" s="7"/>
      <c r="GU989" s="7"/>
      <c r="GV989" s="7"/>
      <c r="GW989" s="7"/>
      <c r="GX989" s="7"/>
      <c r="GY989" s="7"/>
    </row>
    <row r="990" spans="1:207" ht="13.8">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7"/>
      <c r="CW990" s="7"/>
      <c r="CX990" s="7"/>
      <c r="CY990" s="7"/>
      <c r="CZ990" s="7"/>
      <c r="DA990" s="7"/>
      <c r="DB990" s="7"/>
      <c r="DC990" s="7"/>
      <c r="DD990" s="7"/>
      <c r="DE990" s="7"/>
      <c r="DF990" s="7"/>
      <c r="DG990" s="7"/>
      <c r="DH990" s="7"/>
      <c r="DI990" s="7"/>
      <c r="DJ990" s="7"/>
      <c r="DK990" s="7"/>
      <c r="DL990" s="7"/>
      <c r="DM990" s="7"/>
      <c r="DN990" s="7"/>
      <c r="DO990" s="7"/>
      <c r="DP990" s="7"/>
      <c r="DQ990" s="7"/>
      <c r="DR990" s="7"/>
      <c r="DS990" s="7"/>
      <c r="DT990" s="7"/>
      <c r="DU990" s="7"/>
      <c r="DV990" s="7"/>
      <c r="DW990" s="7"/>
      <c r="DX990" s="7"/>
      <c r="DY990" s="7"/>
      <c r="DZ990" s="7"/>
      <c r="EA990" s="7"/>
      <c r="EB990" s="7"/>
      <c r="EC990" s="7"/>
      <c r="ED990" s="7"/>
      <c r="EE990" s="7"/>
      <c r="EF990" s="7"/>
      <c r="EG990" s="7"/>
      <c r="EH990" s="7"/>
      <c r="EI990" s="7"/>
      <c r="EJ990" s="7"/>
      <c r="EK990" s="7"/>
      <c r="EL990" s="7"/>
      <c r="EM990" s="7"/>
      <c r="EN990" s="7"/>
      <c r="EO990" s="7"/>
      <c r="EP990" s="7"/>
      <c r="EQ990" s="7"/>
      <c r="ER990" s="7"/>
      <c r="ES990" s="7"/>
      <c r="ET990" s="7"/>
      <c r="EU990" s="7"/>
      <c r="EV990" s="7"/>
      <c r="EW990" s="7"/>
      <c r="EX990" s="7"/>
      <c r="EY990" s="7"/>
      <c r="EZ990" s="7"/>
      <c r="FA990" s="7"/>
      <c r="FB990" s="7"/>
      <c r="FC990" s="7"/>
      <c r="FD990" s="7"/>
      <c r="FE990" s="7"/>
      <c r="FF990" s="7"/>
      <c r="FG990" s="7"/>
      <c r="FH990" s="7"/>
      <c r="FI990" s="7"/>
      <c r="FJ990" s="7"/>
      <c r="FK990" s="7"/>
      <c r="FL990" s="34"/>
      <c r="FM990" s="33"/>
      <c r="FN990" s="34"/>
      <c r="FO990" s="33"/>
      <c r="FP990" s="33"/>
      <c r="FQ990" s="33"/>
      <c r="FR990" s="33"/>
      <c r="FS990" s="33"/>
      <c r="FT990" s="33"/>
      <c r="FU990" s="33"/>
      <c r="FV990" s="33"/>
      <c r="FW990" s="33"/>
      <c r="FX990" s="33"/>
      <c r="FY990" s="33"/>
      <c r="FZ990" s="33"/>
      <c r="GA990" s="33"/>
      <c r="GB990" s="33"/>
      <c r="GC990" s="33"/>
      <c r="GD990" s="33"/>
      <c r="GE990" s="33"/>
      <c r="GF990" s="33"/>
      <c r="GG990" s="7"/>
      <c r="GH990" s="7"/>
      <c r="GI990" s="7"/>
      <c r="GJ990" s="7"/>
      <c r="GK990" s="7"/>
      <c r="GL990" s="7"/>
      <c r="GM990" s="7"/>
      <c r="GN990" s="7"/>
      <c r="GO990" s="7"/>
      <c r="GP990" s="7"/>
      <c r="GQ990" s="7"/>
      <c r="GR990" s="7"/>
      <c r="GS990" s="7"/>
      <c r="GT990" s="7"/>
      <c r="GU990" s="7"/>
      <c r="GV990" s="7"/>
      <c r="GW990" s="7"/>
      <c r="GX990" s="7"/>
      <c r="GY990" s="7"/>
    </row>
    <row r="991" spans="1:207" ht="13.8">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7"/>
      <c r="CV991" s="7"/>
      <c r="CW991" s="7"/>
      <c r="CX991" s="7"/>
      <c r="CY991" s="7"/>
      <c r="CZ991" s="7"/>
      <c r="DA991" s="7"/>
      <c r="DB991" s="7"/>
      <c r="DC991" s="7"/>
      <c r="DD991" s="7"/>
      <c r="DE991" s="7"/>
      <c r="DF991" s="7"/>
      <c r="DG991" s="7"/>
      <c r="DH991" s="7"/>
      <c r="DI991" s="7"/>
      <c r="DJ991" s="7"/>
      <c r="DK991" s="7"/>
      <c r="DL991" s="7"/>
      <c r="DM991" s="7"/>
      <c r="DN991" s="7"/>
      <c r="DO991" s="7"/>
      <c r="DP991" s="7"/>
      <c r="DQ991" s="7"/>
      <c r="DR991" s="7"/>
      <c r="DS991" s="7"/>
      <c r="DT991" s="7"/>
      <c r="DU991" s="7"/>
      <c r="DV991" s="7"/>
      <c r="DW991" s="7"/>
      <c r="DX991" s="7"/>
      <c r="DY991" s="7"/>
      <c r="DZ991" s="7"/>
      <c r="EA991" s="7"/>
      <c r="EB991" s="7"/>
      <c r="EC991" s="7"/>
      <c r="ED991" s="7"/>
      <c r="EE991" s="7"/>
      <c r="EF991" s="7"/>
      <c r="EG991" s="7"/>
      <c r="EH991" s="7"/>
      <c r="EI991" s="7"/>
      <c r="EJ991" s="7"/>
      <c r="EK991" s="7"/>
      <c r="EL991" s="7"/>
      <c r="EM991" s="7"/>
      <c r="EN991" s="7"/>
      <c r="EO991" s="7"/>
      <c r="EP991" s="7"/>
      <c r="EQ991" s="7"/>
      <c r="ER991" s="7"/>
      <c r="ES991" s="7"/>
      <c r="ET991" s="7"/>
      <c r="EU991" s="7"/>
      <c r="EV991" s="7"/>
      <c r="EW991" s="7"/>
      <c r="EX991" s="7"/>
      <c r="EY991" s="7"/>
      <c r="EZ991" s="7"/>
      <c r="FA991" s="7"/>
      <c r="FB991" s="7"/>
      <c r="FC991" s="7"/>
      <c r="FD991" s="7"/>
      <c r="FE991" s="7"/>
      <c r="FF991" s="7"/>
      <c r="FG991" s="7"/>
      <c r="FH991" s="7"/>
      <c r="FI991" s="7"/>
      <c r="FJ991" s="7"/>
      <c r="FK991" s="7"/>
      <c r="FL991" s="34"/>
      <c r="FM991" s="33"/>
      <c r="FN991" s="34"/>
      <c r="FO991" s="33"/>
      <c r="FP991" s="33"/>
      <c r="FQ991" s="33"/>
      <c r="FR991" s="33"/>
      <c r="FS991" s="33"/>
      <c r="FT991" s="33"/>
      <c r="FU991" s="33"/>
      <c r="FV991" s="33"/>
      <c r="FW991" s="33"/>
      <c r="FX991" s="33"/>
      <c r="FY991" s="33"/>
      <c r="FZ991" s="33"/>
      <c r="GA991" s="33"/>
      <c r="GB991" s="33"/>
      <c r="GC991" s="33"/>
      <c r="GD991" s="33"/>
      <c r="GE991" s="33"/>
      <c r="GF991" s="33"/>
      <c r="GG991" s="7"/>
      <c r="GH991" s="7"/>
      <c r="GI991" s="7"/>
      <c r="GJ991" s="7"/>
      <c r="GK991" s="7"/>
      <c r="GL991" s="7"/>
      <c r="GM991" s="7"/>
      <c r="GN991" s="7"/>
      <c r="GO991" s="7"/>
      <c r="GP991" s="7"/>
      <c r="GQ991" s="7"/>
      <c r="GR991" s="7"/>
      <c r="GS991" s="7"/>
      <c r="GT991" s="7"/>
      <c r="GU991" s="7"/>
      <c r="GV991" s="7"/>
      <c r="GW991" s="7"/>
      <c r="GX991" s="7"/>
      <c r="GY991" s="7"/>
    </row>
    <row r="992" spans="1:207" ht="13.8">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7"/>
      <c r="CV992" s="7"/>
      <c r="CW992" s="7"/>
      <c r="CX992" s="7"/>
      <c r="CY992" s="7"/>
      <c r="CZ992" s="7"/>
      <c r="DA992" s="7"/>
      <c r="DB992" s="7"/>
      <c r="DC992" s="7"/>
      <c r="DD992" s="7"/>
      <c r="DE992" s="7"/>
      <c r="DF992" s="7"/>
      <c r="DG992" s="7"/>
      <c r="DH992" s="7"/>
      <c r="DI992" s="7"/>
      <c r="DJ992" s="7"/>
      <c r="DK992" s="7"/>
      <c r="DL992" s="7"/>
      <c r="DM992" s="7"/>
      <c r="DN992" s="7"/>
      <c r="DO992" s="7"/>
      <c r="DP992" s="7"/>
      <c r="DQ992" s="7"/>
      <c r="DR992" s="7"/>
      <c r="DS992" s="7"/>
      <c r="DT992" s="7"/>
      <c r="DU992" s="7"/>
      <c r="DV992" s="7"/>
      <c r="DW992" s="7"/>
      <c r="DX992" s="7"/>
      <c r="DY992" s="7"/>
      <c r="DZ992" s="7"/>
      <c r="EA992" s="7"/>
      <c r="EB992" s="7"/>
      <c r="EC992" s="7"/>
      <c r="ED992" s="7"/>
      <c r="EE992" s="7"/>
      <c r="EF992" s="7"/>
      <c r="EG992" s="7"/>
      <c r="EH992" s="7"/>
      <c r="EI992" s="7"/>
      <c r="EJ992" s="7"/>
      <c r="EK992" s="7"/>
      <c r="EL992" s="7"/>
      <c r="EM992" s="7"/>
      <c r="EN992" s="7"/>
      <c r="EO992" s="7"/>
      <c r="EP992" s="7"/>
      <c r="EQ992" s="7"/>
      <c r="ER992" s="7"/>
      <c r="ES992" s="7"/>
      <c r="ET992" s="7"/>
      <c r="EU992" s="7"/>
      <c r="EV992" s="7"/>
      <c r="EW992" s="7"/>
      <c r="EX992" s="7"/>
      <c r="EY992" s="7"/>
      <c r="EZ992" s="7"/>
      <c r="FA992" s="7"/>
      <c r="FB992" s="7"/>
      <c r="FC992" s="7"/>
      <c r="FD992" s="7"/>
      <c r="FE992" s="7"/>
      <c r="FF992" s="7"/>
      <c r="FG992" s="7"/>
      <c r="FH992" s="7"/>
      <c r="FI992" s="7"/>
      <c r="FJ992" s="7"/>
      <c r="FK992" s="7"/>
      <c r="FL992" s="34"/>
      <c r="FM992" s="33"/>
      <c r="FN992" s="34"/>
      <c r="FO992" s="33"/>
      <c r="FP992" s="33"/>
      <c r="FQ992" s="33"/>
      <c r="FR992" s="33"/>
      <c r="FS992" s="33"/>
      <c r="FT992" s="33"/>
      <c r="FU992" s="33"/>
      <c r="FV992" s="33"/>
      <c r="FW992" s="33"/>
      <c r="FX992" s="33"/>
      <c r="FY992" s="33"/>
      <c r="FZ992" s="33"/>
      <c r="GA992" s="33"/>
      <c r="GB992" s="33"/>
      <c r="GC992" s="33"/>
      <c r="GD992" s="33"/>
      <c r="GE992" s="33"/>
      <c r="GF992" s="33"/>
      <c r="GG992" s="7"/>
      <c r="GH992" s="7"/>
      <c r="GI992" s="7"/>
      <c r="GJ992" s="7"/>
      <c r="GK992" s="7"/>
      <c r="GL992" s="7"/>
      <c r="GM992" s="7"/>
      <c r="GN992" s="7"/>
      <c r="GO992" s="7"/>
      <c r="GP992" s="7"/>
      <c r="GQ992" s="7"/>
      <c r="GR992" s="7"/>
      <c r="GS992" s="7"/>
      <c r="GT992" s="7"/>
      <c r="GU992" s="7"/>
      <c r="GV992" s="7"/>
      <c r="GW992" s="7"/>
      <c r="GX992" s="7"/>
      <c r="GY992" s="7"/>
    </row>
    <row r="993" spans="1:207" ht="13.8">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7"/>
      <c r="CV993" s="7"/>
      <c r="CW993" s="7"/>
      <c r="CX993" s="7"/>
      <c r="CY993" s="7"/>
      <c r="CZ993" s="7"/>
      <c r="DA993" s="7"/>
      <c r="DB993" s="7"/>
      <c r="DC993" s="7"/>
      <c r="DD993" s="7"/>
      <c r="DE993" s="7"/>
      <c r="DF993" s="7"/>
      <c r="DG993" s="7"/>
      <c r="DH993" s="7"/>
      <c r="DI993" s="7"/>
      <c r="DJ993" s="7"/>
      <c r="DK993" s="7"/>
      <c r="DL993" s="7"/>
      <c r="DM993" s="7"/>
      <c r="DN993" s="7"/>
      <c r="DO993" s="7"/>
      <c r="DP993" s="7"/>
      <c r="DQ993" s="7"/>
      <c r="DR993" s="7"/>
      <c r="DS993" s="7"/>
      <c r="DT993" s="7"/>
      <c r="DU993" s="7"/>
      <c r="DV993" s="7"/>
      <c r="DW993" s="7"/>
      <c r="DX993" s="7"/>
      <c r="DY993" s="7"/>
      <c r="DZ993" s="7"/>
      <c r="EA993" s="7"/>
      <c r="EB993" s="7"/>
      <c r="EC993" s="7"/>
      <c r="ED993" s="7"/>
      <c r="EE993" s="7"/>
      <c r="EF993" s="7"/>
      <c r="EG993" s="7"/>
      <c r="EH993" s="7"/>
      <c r="EI993" s="7"/>
      <c r="EJ993" s="7"/>
      <c r="EK993" s="7"/>
      <c r="EL993" s="7"/>
      <c r="EM993" s="7"/>
      <c r="EN993" s="7"/>
      <c r="EO993" s="7"/>
      <c r="EP993" s="7"/>
      <c r="EQ993" s="7"/>
      <c r="ER993" s="7"/>
      <c r="ES993" s="7"/>
      <c r="ET993" s="7"/>
      <c r="EU993" s="7"/>
      <c r="EV993" s="7"/>
      <c r="EW993" s="7"/>
      <c r="EX993" s="7"/>
      <c r="EY993" s="7"/>
      <c r="EZ993" s="7"/>
      <c r="FA993" s="7"/>
      <c r="FB993" s="7"/>
      <c r="FC993" s="7"/>
      <c r="FD993" s="7"/>
      <c r="FE993" s="7"/>
      <c r="FF993" s="7"/>
      <c r="FG993" s="7"/>
      <c r="FH993" s="7"/>
      <c r="FI993" s="7"/>
      <c r="FJ993" s="7"/>
      <c r="FK993" s="7"/>
      <c r="FL993" s="34"/>
      <c r="FM993" s="33"/>
      <c r="FN993" s="34"/>
      <c r="FO993" s="33"/>
      <c r="FP993" s="33"/>
      <c r="FQ993" s="33"/>
      <c r="FR993" s="33"/>
      <c r="FS993" s="33"/>
      <c r="FT993" s="33"/>
      <c r="FU993" s="33"/>
      <c r="FV993" s="33"/>
      <c r="FW993" s="33"/>
      <c r="FX993" s="33"/>
      <c r="FY993" s="33"/>
      <c r="FZ993" s="33"/>
      <c r="GA993" s="33"/>
      <c r="GB993" s="33"/>
      <c r="GC993" s="33"/>
      <c r="GD993" s="33"/>
      <c r="GE993" s="33"/>
      <c r="GF993" s="33"/>
      <c r="GG993" s="7"/>
      <c r="GH993" s="7"/>
      <c r="GI993" s="7"/>
      <c r="GJ993" s="7"/>
      <c r="GK993" s="7"/>
      <c r="GL993" s="7"/>
      <c r="GM993" s="7"/>
      <c r="GN993" s="7"/>
      <c r="GO993" s="7"/>
      <c r="GP993" s="7"/>
      <c r="GQ993" s="7"/>
      <c r="GR993" s="7"/>
      <c r="GS993" s="7"/>
      <c r="GT993" s="7"/>
      <c r="GU993" s="7"/>
      <c r="GV993" s="7"/>
      <c r="GW993" s="7"/>
      <c r="GX993" s="7"/>
      <c r="GY993" s="7"/>
    </row>
    <row r="994" spans="1:207" ht="13.8">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7"/>
      <c r="CV994" s="7"/>
      <c r="CW994" s="7"/>
      <c r="CX994" s="7"/>
      <c r="CY994" s="7"/>
      <c r="CZ994" s="7"/>
      <c r="DA994" s="7"/>
      <c r="DB994" s="7"/>
      <c r="DC994" s="7"/>
      <c r="DD994" s="7"/>
      <c r="DE994" s="7"/>
      <c r="DF994" s="7"/>
      <c r="DG994" s="7"/>
      <c r="DH994" s="7"/>
      <c r="DI994" s="7"/>
      <c r="DJ994" s="7"/>
      <c r="DK994" s="7"/>
      <c r="DL994" s="7"/>
      <c r="DM994" s="7"/>
      <c r="DN994" s="7"/>
      <c r="DO994" s="7"/>
      <c r="DP994" s="7"/>
      <c r="DQ994" s="7"/>
      <c r="DR994" s="7"/>
      <c r="DS994" s="7"/>
      <c r="DT994" s="7"/>
      <c r="DU994" s="7"/>
      <c r="DV994" s="7"/>
      <c r="DW994" s="7"/>
      <c r="DX994" s="7"/>
      <c r="DY994" s="7"/>
      <c r="DZ994" s="7"/>
      <c r="EA994" s="7"/>
      <c r="EB994" s="7"/>
      <c r="EC994" s="7"/>
      <c r="ED994" s="7"/>
      <c r="EE994" s="7"/>
      <c r="EF994" s="7"/>
      <c r="EG994" s="7"/>
      <c r="EH994" s="7"/>
      <c r="EI994" s="7"/>
      <c r="EJ994" s="7"/>
      <c r="EK994" s="7"/>
      <c r="EL994" s="7"/>
      <c r="EM994" s="7"/>
      <c r="EN994" s="7"/>
      <c r="EO994" s="7"/>
      <c r="EP994" s="7"/>
      <c r="EQ994" s="7"/>
      <c r="ER994" s="7"/>
      <c r="ES994" s="7"/>
      <c r="ET994" s="7"/>
      <c r="EU994" s="7"/>
      <c r="EV994" s="7"/>
      <c r="EW994" s="7"/>
      <c r="EX994" s="7"/>
      <c r="EY994" s="7"/>
      <c r="EZ994" s="7"/>
      <c r="FA994" s="7"/>
      <c r="FB994" s="7"/>
      <c r="FC994" s="7"/>
      <c r="FD994" s="7"/>
      <c r="FE994" s="7"/>
      <c r="FF994" s="7"/>
      <c r="FG994" s="7"/>
      <c r="FH994" s="7"/>
      <c r="FI994" s="7"/>
      <c r="FJ994" s="7"/>
      <c r="FK994" s="7"/>
      <c r="FL994" s="34"/>
      <c r="FM994" s="33"/>
      <c r="FN994" s="34"/>
      <c r="FO994" s="33"/>
      <c r="FP994" s="33"/>
      <c r="FQ994" s="33"/>
      <c r="FR994" s="33"/>
      <c r="FS994" s="33"/>
      <c r="FT994" s="33"/>
      <c r="FU994" s="33"/>
      <c r="FV994" s="33"/>
      <c r="FW994" s="33"/>
      <c r="FX994" s="33"/>
      <c r="FY994" s="33"/>
      <c r="FZ994" s="33"/>
      <c r="GA994" s="33"/>
      <c r="GB994" s="33"/>
      <c r="GC994" s="33"/>
      <c r="GD994" s="33"/>
      <c r="GE994" s="33"/>
      <c r="GF994" s="33"/>
      <c r="GG994" s="7"/>
      <c r="GH994" s="7"/>
      <c r="GI994" s="7"/>
      <c r="GJ994" s="7"/>
      <c r="GK994" s="7"/>
      <c r="GL994" s="7"/>
      <c r="GM994" s="7"/>
      <c r="GN994" s="7"/>
      <c r="GO994" s="7"/>
      <c r="GP994" s="7"/>
      <c r="GQ994" s="7"/>
      <c r="GR994" s="7"/>
      <c r="GS994" s="7"/>
      <c r="GT994" s="7"/>
      <c r="GU994" s="7"/>
      <c r="GV994" s="7"/>
      <c r="GW994" s="7"/>
      <c r="GX994" s="7"/>
      <c r="GY994" s="7"/>
    </row>
    <row r="995" spans="1:207" ht="13.8">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7"/>
      <c r="CV995" s="7"/>
      <c r="CW995" s="7"/>
      <c r="CX995" s="7"/>
      <c r="CY995" s="7"/>
      <c r="CZ995" s="7"/>
      <c r="DA995" s="7"/>
      <c r="DB995" s="7"/>
      <c r="DC995" s="7"/>
      <c r="DD995" s="7"/>
      <c r="DE995" s="7"/>
      <c r="DF995" s="7"/>
      <c r="DG995" s="7"/>
      <c r="DH995" s="7"/>
      <c r="DI995" s="7"/>
      <c r="DJ995" s="7"/>
      <c r="DK995" s="7"/>
      <c r="DL995" s="7"/>
      <c r="DM995" s="7"/>
      <c r="DN995" s="7"/>
      <c r="DO995" s="7"/>
      <c r="DP995" s="7"/>
      <c r="DQ995" s="7"/>
      <c r="DR995" s="7"/>
      <c r="DS995" s="7"/>
      <c r="DT995" s="7"/>
      <c r="DU995" s="7"/>
      <c r="DV995" s="7"/>
      <c r="DW995" s="7"/>
      <c r="DX995" s="7"/>
      <c r="DY995" s="7"/>
      <c r="DZ995" s="7"/>
      <c r="EA995" s="7"/>
      <c r="EB995" s="7"/>
      <c r="EC995" s="7"/>
      <c r="ED995" s="7"/>
      <c r="EE995" s="7"/>
      <c r="EF995" s="7"/>
      <c r="EG995" s="7"/>
      <c r="EH995" s="7"/>
      <c r="EI995" s="7"/>
      <c r="EJ995" s="7"/>
      <c r="EK995" s="7"/>
      <c r="EL995" s="7"/>
      <c r="EM995" s="7"/>
      <c r="EN995" s="7"/>
      <c r="EO995" s="7"/>
      <c r="EP995" s="7"/>
      <c r="EQ995" s="7"/>
      <c r="ER995" s="7"/>
      <c r="ES995" s="7"/>
      <c r="ET995" s="7"/>
      <c r="EU995" s="7"/>
      <c r="EV995" s="7"/>
      <c r="EW995" s="7"/>
      <c r="EX995" s="7"/>
      <c r="EY995" s="7"/>
      <c r="EZ995" s="7"/>
      <c r="FA995" s="7"/>
      <c r="FB995" s="7"/>
      <c r="FC995" s="7"/>
      <c r="FD995" s="7"/>
      <c r="FE995" s="7"/>
      <c r="FF995" s="7"/>
      <c r="FG995" s="7"/>
      <c r="FH995" s="7"/>
      <c r="FI995" s="7"/>
      <c r="FJ995" s="7"/>
      <c r="FK995" s="7"/>
      <c r="FL995" s="34"/>
      <c r="FM995" s="33"/>
      <c r="FN995" s="34"/>
      <c r="FO995" s="33"/>
      <c r="FP995" s="33"/>
      <c r="FQ995" s="33"/>
      <c r="FR995" s="33"/>
      <c r="FS995" s="33"/>
      <c r="FT995" s="33"/>
      <c r="FU995" s="33"/>
      <c r="FV995" s="33"/>
      <c r="FW995" s="33"/>
      <c r="FX995" s="33"/>
      <c r="FY995" s="33"/>
      <c r="FZ995" s="33"/>
      <c r="GA995" s="33"/>
      <c r="GB995" s="33"/>
      <c r="GC995" s="33"/>
      <c r="GD995" s="33"/>
      <c r="GE995" s="33"/>
      <c r="GF995" s="33"/>
      <c r="GG995" s="7"/>
      <c r="GH995" s="7"/>
      <c r="GI995" s="7"/>
      <c r="GJ995" s="7"/>
      <c r="GK995" s="7"/>
      <c r="GL995" s="7"/>
      <c r="GM995" s="7"/>
      <c r="GN995" s="7"/>
      <c r="GO995" s="7"/>
      <c r="GP995" s="7"/>
      <c r="GQ995" s="7"/>
      <c r="GR995" s="7"/>
      <c r="GS995" s="7"/>
      <c r="GT995" s="7"/>
      <c r="GU995" s="7"/>
      <c r="GV995" s="7"/>
      <c r="GW995" s="7"/>
      <c r="GX995" s="7"/>
      <c r="GY995" s="7"/>
    </row>
    <row r="996" spans="1:207" ht="13.8">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7"/>
      <c r="CV996" s="7"/>
      <c r="CW996" s="7"/>
      <c r="CX996" s="7"/>
      <c r="CY996" s="7"/>
      <c r="CZ996" s="7"/>
      <c r="DA996" s="7"/>
      <c r="DB996" s="7"/>
      <c r="DC996" s="7"/>
      <c r="DD996" s="7"/>
      <c r="DE996" s="7"/>
      <c r="DF996" s="7"/>
      <c r="DG996" s="7"/>
      <c r="DH996" s="7"/>
      <c r="DI996" s="7"/>
      <c r="DJ996" s="7"/>
      <c r="DK996" s="7"/>
      <c r="DL996" s="7"/>
      <c r="DM996" s="7"/>
      <c r="DN996" s="7"/>
      <c r="DO996" s="7"/>
      <c r="DP996" s="7"/>
      <c r="DQ996" s="7"/>
      <c r="DR996" s="7"/>
      <c r="DS996" s="7"/>
      <c r="DT996" s="7"/>
      <c r="DU996" s="7"/>
      <c r="DV996" s="7"/>
      <c r="DW996" s="7"/>
      <c r="DX996" s="7"/>
      <c r="DY996" s="7"/>
      <c r="DZ996" s="7"/>
      <c r="EA996" s="7"/>
      <c r="EB996" s="7"/>
      <c r="EC996" s="7"/>
      <c r="ED996" s="7"/>
      <c r="EE996" s="7"/>
      <c r="EF996" s="7"/>
      <c r="EG996" s="7"/>
      <c r="EH996" s="7"/>
      <c r="EI996" s="7"/>
      <c r="EJ996" s="7"/>
      <c r="EK996" s="7"/>
      <c r="EL996" s="7"/>
      <c r="EM996" s="7"/>
      <c r="EN996" s="7"/>
      <c r="EO996" s="7"/>
      <c r="EP996" s="7"/>
      <c r="EQ996" s="7"/>
      <c r="ER996" s="7"/>
      <c r="ES996" s="7"/>
      <c r="ET996" s="7"/>
      <c r="EU996" s="7"/>
      <c r="EV996" s="7"/>
      <c r="EW996" s="7"/>
      <c r="EX996" s="7"/>
      <c r="EY996" s="7"/>
      <c r="EZ996" s="7"/>
      <c r="FA996" s="7"/>
      <c r="FB996" s="7"/>
      <c r="FC996" s="7"/>
      <c r="FD996" s="7"/>
      <c r="FE996" s="7"/>
      <c r="FF996" s="7"/>
      <c r="FG996" s="7"/>
      <c r="FH996" s="7"/>
      <c r="FI996" s="7"/>
      <c r="FJ996" s="7"/>
      <c r="FK996" s="7"/>
      <c r="FL996" s="34"/>
      <c r="FM996" s="33"/>
      <c r="FN996" s="34"/>
      <c r="FO996" s="33"/>
      <c r="FP996" s="33"/>
      <c r="FQ996" s="33"/>
      <c r="FR996" s="33"/>
      <c r="FS996" s="33"/>
      <c r="FT996" s="33"/>
      <c r="FU996" s="33"/>
      <c r="FV996" s="33"/>
      <c r="FW996" s="33"/>
      <c r="FX996" s="33"/>
      <c r="FY996" s="33"/>
      <c r="FZ996" s="33"/>
      <c r="GA996" s="33"/>
      <c r="GB996" s="33"/>
      <c r="GC996" s="33"/>
      <c r="GD996" s="33"/>
      <c r="GE996" s="33"/>
      <c r="GF996" s="33"/>
      <c r="GG996" s="7"/>
      <c r="GH996" s="7"/>
      <c r="GI996" s="7"/>
      <c r="GJ996" s="7"/>
      <c r="GK996" s="7"/>
      <c r="GL996" s="7"/>
      <c r="GM996" s="7"/>
      <c r="GN996" s="7"/>
      <c r="GO996" s="7"/>
      <c r="GP996" s="7"/>
      <c r="GQ996" s="7"/>
      <c r="GR996" s="7"/>
      <c r="GS996" s="7"/>
      <c r="GT996" s="7"/>
      <c r="GU996" s="7"/>
      <c r="GV996" s="7"/>
      <c r="GW996" s="7"/>
      <c r="GX996" s="7"/>
      <c r="GY996" s="7"/>
    </row>
    <row r="997" spans="1:207" ht="13.8">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7"/>
      <c r="CW997" s="7"/>
      <c r="CX997" s="7"/>
      <c r="CY997" s="7"/>
      <c r="CZ997" s="7"/>
      <c r="DA997" s="7"/>
      <c r="DB997" s="7"/>
      <c r="DC997" s="7"/>
      <c r="DD997" s="7"/>
      <c r="DE997" s="7"/>
      <c r="DF997" s="7"/>
      <c r="DG997" s="7"/>
      <c r="DH997" s="7"/>
      <c r="DI997" s="7"/>
      <c r="DJ997" s="7"/>
      <c r="DK997" s="7"/>
      <c r="DL997" s="7"/>
      <c r="DM997" s="7"/>
      <c r="DN997" s="7"/>
      <c r="DO997" s="7"/>
      <c r="DP997" s="7"/>
      <c r="DQ997" s="7"/>
      <c r="DR997" s="7"/>
      <c r="DS997" s="7"/>
      <c r="DT997" s="7"/>
      <c r="DU997" s="7"/>
      <c r="DV997" s="7"/>
      <c r="DW997" s="7"/>
      <c r="DX997" s="7"/>
      <c r="DY997" s="7"/>
      <c r="DZ997" s="7"/>
      <c r="EA997" s="7"/>
      <c r="EB997" s="7"/>
      <c r="EC997" s="7"/>
      <c r="ED997" s="7"/>
      <c r="EE997" s="7"/>
      <c r="EF997" s="7"/>
      <c r="EG997" s="7"/>
      <c r="EH997" s="7"/>
      <c r="EI997" s="7"/>
      <c r="EJ997" s="7"/>
      <c r="EK997" s="7"/>
      <c r="EL997" s="7"/>
      <c r="EM997" s="7"/>
      <c r="EN997" s="7"/>
      <c r="EO997" s="7"/>
      <c r="EP997" s="7"/>
      <c r="EQ997" s="7"/>
      <c r="ER997" s="7"/>
      <c r="ES997" s="7"/>
      <c r="ET997" s="7"/>
      <c r="EU997" s="7"/>
      <c r="EV997" s="7"/>
      <c r="EW997" s="7"/>
      <c r="EX997" s="7"/>
      <c r="EY997" s="7"/>
      <c r="EZ997" s="7"/>
      <c r="FA997" s="7"/>
      <c r="FB997" s="7"/>
      <c r="FC997" s="7"/>
      <c r="FD997" s="7"/>
      <c r="FE997" s="7"/>
      <c r="FF997" s="7"/>
      <c r="FG997" s="7"/>
      <c r="FH997" s="7"/>
      <c r="FI997" s="7"/>
      <c r="FJ997" s="7"/>
      <c r="FK997" s="7"/>
      <c r="FL997" s="34"/>
      <c r="FM997" s="33"/>
      <c r="FN997" s="34"/>
      <c r="FO997" s="33"/>
      <c r="FP997" s="33"/>
      <c r="FQ997" s="33"/>
      <c r="FR997" s="33"/>
      <c r="FS997" s="33"/>
      <c r="FT997" s="33"/>
      <c r="FU997" s="33"/>
      <c r="FV997" s="33"/>
      <c r="FW997" s="33"/>
      <c r="FX997" s="33"/>
      <c r="FY997" s="33"/>
      <c r="FZ997" s="33"/>
      <c r="GA997" s="33"/>
      <c r="GB997" s="33"/>
      <c r="GC997" s="33"/>
      <c r="GD997" s="33"/>
      <c r="GE997" s="33"/>
      <c r="GF997" s="33"/>
      <c r="GG997" s="7"/>
      <c r="GH997" s="7"/>
      <c r="GI997" s="7"/>
      <c r="GJ997" s="7"/>
      <c r="GK997" s="7"/>
      <c r="GL997" s="7"/>
      <c r="GM997" s="7"/>
      <c r="GN997" s="7"/>
      <c r="GO997" s="7"/>
      <c r="GP997" s="7"/>
      <c r="GQ997" s="7"/>
      <c r="GR997" s="7"/>
      <c r="GS997" s="7"/>
      <c r="GT997" s="7"/>
      <c r="GU997" s="7"/>
      <c r="GV997" s="7"/>
      <c r="GW997" s="7"/>
      <c r="GX997" s="7"/>
      <c r="GY997" s="7"/>
    </row>
    <row r="998" spans="1:207" ht="13.8">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7"/>
      <c r="CW998" s="7"/>
      <c r="CX998" s="7"/>
      <c r="CY998" s="7"/>
      <c r="CZ998" s="7"/>
      <c r="DA998" s="7"/>
      <c r="DB998" s="7"/>
      <c r="DC998" s="7"/>
      <c r="DD998" s="7"/>
      <c r="DE998" s="7"/>
      <c r="DF998" s="7"/>
      <c r="DG998" s="7"/>
      <c r="DH998" s="7"/>
      <c r="DI998" s="7"/>
      <c r="DJ998" s="7"/>
      <c r="DK998" s="7"/>
      <c r="DL998" s="7"/>
      <c r="DM998" s="7"/>
      <c r="DN998" s="7"/>
      <c r="DO998" s="7"/>
      <c r="DP998" s="7"/>
      <c r="DQ998" s="7"/>
      <c r="DR998" s="7"/>
      <c r="DS998" s="7"/>
      <c r="DT998" s="7"/>
      <c r="DU998" s="7"/>
      <c r="DV998" s="7"/>
      <c r="DW998" s="7"/>
      <c r="DX998" s="7"/>
      <c r="DY998" s="7"/>
      <c r="DZ998" s="7"/>
      <c r="EA998" s="7"/>
      <c r="EB998" s="7"/>
      <c r="EC998" s="7"/>
      <c r="ED998" s="7"/>
      <c r="EE998" s="7"/>
      <c r="EF998" s="7"/>
      <c r="EG998" s="7"/>
      <c r="EH998" s="7"/>
      <c r="EI998" s="7"/>
      <c r="EJ998" s="7"/>
      <c r="EK998" s="7"/>
      <c r="EL998" s="7"/>
      <c r="EM998" s="7"/>
      <c r="EN998" s="7"/>
      <c r="EO998" s="7"/>
      <c r="EP998" s="7"/>
      <c r="EQ998" s="7"/>
      <c r="ER998" s="7"/>
      <c r="ES998" s="7"/>
      <c r="ET998" s="7"/>
      <c r="EU998" s="7"/>
      <c r="EV998" s="7"/>
      <c r="EW998" s="7"/>
      <c r="EX998" s="7"/>
      <c r="EY998" s="7"/>
      <c r="EZ998" s="7"/>
      <c r="FA998" s="7"/>
      <c r="FB998" s="7"/>
      <c r="FC998" s="7"/>
      <c r="FD998" s="7"/>
      <c r="FE998" s="7"/>
      <c r="FF998" s="7"/>
      <c r="FG998" s="7"/>
      <c r="FH998" s="7"/>
      <c r="FI998" s="7"/>
      <c r="FJ998" s="7"/>
      <c r="FK998" s="7"/>
      <c r="FL998" s="34"/>
      <c r="FM998" s="33"/>
      <c r="FN998" s="34"/>
      <c r="FO998" s="33"/>
      <c r="FP998" s="33"/>
      <c r="FQ998" s="33"/>
      <c r="FR998" s="33"/>
      <c r="FS998" s="33"/>
      <c r="FT998" s="33"/>
      <c r="FU998" s="33"/>
      <c r="FV998" s="33"/>
      <c r="FW998" s="33"/>
      <c r="FX998" s="33"/>
      <c r="FY998" s="33"/>
      <c r="FZ998" s="33"/>
      <c r="GA998" s="33"/>
      <c r="GB998" s="33"/>
      <c r="GC998" s="33"/>
      <c r="GD998" s="33"/>
      <c r="GE998" s="33"/>
      <c r="GF998" s="33"/>
      <c r="GG998" s="7"/>
      <c r="GH998" s="7"/>
      <c r="GI998" s="7"/>
      <c r="GJ998" s="7"/>
      <c r="GK998" s="7"/>
      <c r="GL998" s="7"/>
      <c r="GM998" s="7"/>
      <c r="GN998" s="7"/>
      <c r="GO998" s="7"/>
      <c r="GP998" s="7"/>
      <c r="GQ998" s="7"/>
      <c r="GR998" s="7"/>
      <c r="GS998" s="7"/>
      <c r="GT998" s="7"/>
      <c r="GU998" s="7"/>
      <c r="GV998" s="7"/>
      <c r="GW998" s="7"/>
      <c r="GX998" s="7"/>
      <c r="GY998" s="7"/>
    </row>
    <row r="999" spans="1:207" ht="13.8">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7"/>
      <c r="CW999" s="7"/>
      <c r="CX999" s="7"/>
      <c r="CY999" s="7"/>
      <c r="CZ999" s="7"/>
      <c r="DA999" s="7"/>
      <c r="DB999" s="7"/>
      <c r="DC999" s="7"/>
      <c r="DD999" s="7"/>
      <c r="DE999" s="7"/>
      <c r="DF999" s="7"/>
      <c r="DG999" s="7"/>
      <c r="DH999" s="7"/>
      <c r="DI999" s="7"/>
      <c r="DJ999" s="7"/>
      <c r="DK999" s="7"/>
      <c r="DL999" s="7"/>
      <c r="DM999" s="7"/>
      <c r="DN999" s="7"/>
      <c r="DO999" s="7"/>
      <c r="DP999" s="7"/>
      <c r="DQ999" s="7"/>
      <c r="DR999" s="7"/>
      <c r="DS999" s="7"/>
      <c r="DT999" s="7"/>
      <c r="DU999" s="7"/>
      <c r="DV999" s="7"/>
      <c r="DW999" s="7"/>
      <c r="DX999" s="7"/>
      <c r="DY999" s="7"/>
      <c r="DZ999" s="7"/>
      <c r="EA999" s="7"/>
      <c r="EB999" s="7"/>
      <c r="EC999" s="7"/>
      <c r="ED999" s="7"/>
      <c r="EE999" s="7"/>
      <c r="EF999" s="7"/>
      <c r="EG999" s="7"/>
      <c r="EH999" s="7"/>
      <c r="EI999" s="7"/>
      <c r="EJ999" s="7"/>
      <c r="EK999" s="7"/>
      <c r="EL999" s="7"/>
      <c r="EM999" s="7"/>
      <c r="EN999" s="7"/>
      <c r="EO999" s="7"/>
      <c r="EP999" s="7"/>
      <c r="EQ999" s="7"/>
      <c r="ER999" s="7"/>
      <c r="ES999" s="7"/>
      <c r="ET999" s="7"/>
      <c r="EU999" s="7"/>
      <c r="EV999" s="7"/>
      <c r="EW999" s="7"/>
      <c r="EX999" s="7"/>
      <c r="EY999" s="7"/>
      <c r="EZ999" s="7"/>
      <c r="FA999" s="7"/>
      <c r="FB999" s="7"/>
      <c r="FC999" s="7"/>
      <c r="FD999" s="7"/>
      <c r="FE999" s="7"/>
      <c r="FF999" s="7"/>
      <c r="FG999" s="7"/>
      <c r="FH999" s="7"/>
      <c r="FI999" s="7"/>
      <c r="FJ999" s="7"/>
      <c r="FK999" s="7"/>
      <c r="FL999" s="34"/>
      <c r="FM999" s="33"/>
      <c r="FN999" s="34"/>
      <c r="FO999" s="33"/>
      <c r="FP999" s="33"/>
      <c r="FQ999" s="33"/>
      <c r="FR999" s="33"/>
      <c r="FS999" s="33"/>
      <c r="FT999" s="33"/>
      <c r="FU999" s="33"/>
      <c r="FV999" s="33"/>
      <c r="FW999" s="33"/>
      <c r="FX999" s="33"/>
      <c r="FY999" s="33"/>
      <c r="FZ999" s="33"/>
      <c r="GA999" s="33"/>
      <c r="GB999" s="33"/>
      <c r="GC999" s="33"/>
      <c r="GD999" s="33"/>
      <c r="GE999" s="33"/>
      <c r="GF999" s="33"/>
      <c r="GG999" s="7"/>
      <c r="GH999" s="7"/>
      <c r="GI999" s="7"/>
      <c r="GJ999" s="7"/>
      <c r="GK999" s="7"/>
      <c r="GL999" s="7"/>
      <c r="GM999" s="7"/>
      <c r="GN999" s="7"/>
      <c r="GO999" s="7"/>
      <c r="GP999" s="7"/>
      <c r="GQ999" s="7"/>
      <c r="GR999" s="7"/>
      <c r="GS999" s="7"/>
      <c r="GT999" s="7"/>
      <c r="GU999" s="7"/>
      <c r="GV999" s="7"/>
      <c r="GW999" s="7"/>
      <c r="GX999" s="7"/>
      <c r="GY999" s="7"/>
    </row>
    <row r="1000" spans="1:207" ht="13.8">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c r="CG1000" s="7"/>
      <c r="CH1000" s="7"/>
      <c r="CI1000" s="7"/>
      <c r="CJ1000" s="7"/>
      <c r="CK1000" s="7"/>
      <c r="CL1000" s="7"/>
      <c r="CM1000" s="7"/>
      <c r="CN1000" s="7"/>
      <c r="CO1000" s="7"/>
      <c r="CP1000" s="7"/>
      <c r="CQ1000" s="7"/>
      <c r="CR1000" s="7"/>
      <c r="CS1000" s="7"/>
      <c r="CT1000" s="7"/>
      <c r="CU1000" s="7"/>
      <c r="CV1000" s="7"/>
      <c r="CW1000" s="7"/>
      <c r="CX1000" s="7"/>
      <c r="CY1000" s="7"/>
      <c r="CZ1000" s="7"/>
      <c r="DA1000" s="7"/>
      <c r="DB1000" s="7"/>
      <c r="DC1000" s="7"/>
      <c r="DD1000" s="7"/>
      <c r="DE1000" s="7"/>
      <c r="DF1000" s="7"/>
      <c r="DG1000" s="7"/>
      <c r="DH1000" s="7"/>
      <c r="DI1000" s="7"/>
      <c r="DJ1000" s="7"/>
      <c r="DK1000" s="7"/>
      <c r="DL1000" s="7"/>
      <c r="DM1000" s="7"/>
      <c r="DN1000" s="7"/>
      <c r="DO1000" s="7"/>
      <c r="DP1000" s="7"/>
      <c r="DQ1000" s="7"/>
      <c r="DR1000" s="7"/>
      <c r="DS1000" s="7"/>
      <c r="DT1000" s="7"/>
      <c r="DU1000" s="7"/>
      <c r="DV1000" s="7"/>
      <c r="DW1000" s="7"/>
      <c r="DX1000" s="7"/>
      <c r="DY1000" s="7"/>
      <c r="DZ1000" s="7"/>
      <c r="EA1000" s="7"/>
      <c r="EB1000" s="7"/>
      <c r="EC1000" s="7"/>
      <c r="ED1000" s="7"/>
      <c r="EE1000" s="7"/>
      <c r="EF1000" s="7"/>
      <c r="EG1000" s="7"/>
      <c r="EH1000" s="7"/>
      <c r="EI1000" s="7"/>
      <c r="EJ1000" s="7"/>
      <c r="EK1000" s="7"/>
      <c r="EL1000" s="7"/>
      <c r="EM1000" s="7"/>
      <c r="EN1000" s="7"/>
      <c r="EO1000" s="7"/>
      <c r="EP1000" s="7"/>
      <c r="EQ1000" s="7"/>
      <c r="ER1000" s="7"/>
      <c r="ES1000" s="7"/>
      <c r="ET1000" s="7"/>
      <c r="EU1000" s="7"/>
      <c r="EV1000" s="7"/>
      <c r="EW1000" s="7"/>
      <c r="EX1000" s="7"/>
      <c r="EY1000" s="7"/>
      <c r="EZ1000" s="7"/>
      <c r="FA1000" s="7"/>
      <c r="FB1000" s="7"/>
      <c r="FC1000" s="7"/>
      <c r="FD1000" s="7"/>
      <c r="FE1000" s="7"/>
      <c r="FF1000" s="7"/>
      <c r="FG1000" s="7"/>
      <c r="FH1000" s="7"/>
      <c r="FI1000" s="7"/>
      <c r="FJ1000" s="7"/>
      <c r="FK1000" s="7"/>
      <c r="FL1000" s="34"/>
      <c r="FM1000" s="33"/>
      <c r="FN1000" s="34"/>
      <c r="FO1000" s="33"/>
      <c r="FP1000" s="33"/>
      <c r="FQ1000" s="33"/>
      <c r="FR1000" s="33"/>
      <c r="FS1000" s="33"/>
      <c r="FT1000" s="33"/>
      <c r="FU1000" s="33"/>
      <c r="FV1000" s="33"/>
      <c r="FW1000" s="33"/>
      <c r="FX1000" s="33"/>
      <c r="FY1000" s="33"/>
      <c r="FZ1000" s="33"/>
      <c r="GA1000" s="33"/>
      <c r="GB1000" s="33"/>
      <c r="GC1000" s="33"/>
      <c r="GD1000" s="33"/>
      <c r="GE1000" s="33"/>
      <c r="GF1000" s="33"/>
      <c r="GG1000" s="7"/>
      <c r="GH1000" s="7"/>
      <c r="GI1000" s="7"/>
      <c r="GJ1000" s="7"/>
      <c r="GK1000" s="7"/>
      <c r="GL1000" s="7"/>
      <c r="GM1000" s="7"/>
      <c r="GN1000" s="7"/>
      <c r="GO1000" s="7"/>
      <c r="GP1000" s="7"/>
      <c r="GQ1000" s="7"/>
      <c r="GR1000" s="7"/>
      <c r="GS1000" s="7"/>
      <c r="GT1000" s="7"/>
      <c r="GU1000" s="7"/>
      <c r="GV1000" s="7"/>
      <c r="GW1000" s="7"/>
      <c r="GX1000" s="7"/>
      <c r="GY1000" s="7"/>
    </row>
    <row r="1001" spans="1:207" ht="13.8">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c r="CG1001" s="7"/>
      <c r="CH1001" s="7"/>
      <c r="CI1001" s="7"/>
      <c r="CJ1001" s="7"/>
      <c r="CK1001" s="7"/>
      <c r="CL1001" s="7"/>
      <c r="CM1001" s="7"/>
      <c r="CN1001" s="7"/>
      <c r="CO1001" s="7"/>
      <c r="CP1001" s="7"/>
      <c r="CQ1001" s="7"/>
      <c r="CR1001" s="7"/>
      <c r="CS1001" s="7"/>
      <c r="CT1001" s="7"/>
      <c r="CU1001" s="7"/>
      <c r="CV1001" s="7"/>
      <c r="CW1001" s="7"/>
      <c r="CX1001" s="7"/>
      <c r="CY1001" s="7"/>
      <c r="CZ1001" s="7"/>
      <c r="DA1001" s="7"/>
      <c r="DB1001" s="7"/>
      <c r="DC1001" s="7"/>
      <c r="DD1001" s="7"/>
      <c r="DE1001" s="7"/>
      <c r="DF1001" s="7"/>
      <c r="DG1001" s="7"/>
      <c r="DH1001" s="7"/>
      <c r="DI1001" s="7"/>
      <c r="DJ1001" s="7"/>
      <c r="DK1001" s="7"/>
      <c r="DL1001" s="7"/>
      <c r="DM1001" s="7"/>
      <c r="DN1001" s="7"/>
      <c r="DO1001" s="7"/>
      <c r="DP1001" s="7"/>
      <c r="DQ1001" s="7"/>
      <c r="DR1001" s="7"/>
      <c r="DS1001" s="7"/>
      <c r="DT1001" s="7"/>
      <c r="DU1001" s="7"/>
      <c r="DV1001" s="7"/>
      <c r="DW1001" s="7"/>
      <c r="DX1001" s="7"/>
      <c r="DY1001" s="7"/>
      <c r="DZ1001" s="7"/>
      <c r="EA1001" s="7"/>
      <c r="EB1001" s="7"/>
      <c r="EC1001" s="7"/>
      <c r="ED1001" s="7"/>
      <c r="EE1001" s="7"/>
      <c r="EF1001" s="7"/>
      <c r="EG1001" s="7"/>
      <c r="EH1001" s="7"/>
      <c r="EI1001" s="7"/>
      <c r="EJ1001" s="7"/>
      <c r="EK1001" s="7"/>
      <c r="EL1001" s="7"/>
      <c r="EM1001" s="7"/>
      <c r="EN1001" s="7"/>
      <c r="EO1001" s="7"/>
      <c r="EP1001" s="7"/>
      <c r="EQ1001" s="7"/>
      <c r="ER1001" s="7"/>
      <c r="ES1001" s="7"/>
      <c r="ET1001" s="7"/>
      <c r="EU1001" s="7"/>
      <c r="EV1001" s="7"/>
      <c r="EW1001" s="7"/>
      <c r="EX1001" s="7"/>
      <c r="EY1001" s="7"/>
      <c r="EZ1001" s="7"/>
      <c r="FA1001" s="7"/>
      <c r="FB1001" s="7"/>
      <c r="FC1001" s="7"/>
      <c r="FD1001" s="7"/>
      <c r="FE1001" s="7"/>
      <c r="FF1001" s="7"/>
      <c r="FG1001" s="7"/>
      <c r="FH1001" s="7"/>
      <c r="FI1001" s="7"/>
      <c r="FJ1001" s="7"/>
      <c r="FK1001" s="7"/>
      <c r="FL1001" s="34"/>
      <c r="FM1001" s="33"/>
      <c r="FN1001" s="34"/>
      <c r="FO1001" s="33"/>
      <c r="FP1001" s="33"/>
      <c r="FQ1001" s="33"/>
      <c r="FR1001" s="33"/>
      <c r="FS1001" s="33"/>
      <c r="FT1001" s="33"/>
      <c r="FU1001" s="33"/>
      <c r="FV1001" s="33"/>
      <c r="FW1001" s="33"/>
      <c r="FX1001" s="33"/>
      <c r="FY1001" s="33"/>
      <c r="FZ1001" s="33"/>
      <c r="GA1001" s="33"/>
      <c r="GB1001" s="33"/>
      <c r="GC1001" s="33"/>
      <c r="GD1001" s="33"/>
      <c r="GE1001" s="33"/>
      <c r="GF1001" s="33"/>
      <c r="GG1001" s="7"/>
      <c r="GH1001" s="7"/>
      <c r="GI1001" s="7"/>
      <c r="GJ1001" s="7"/>
      <c r="GK1001" s="7"/>
      <c r="GL1001" s="7"/>
      <c r="GM1001" s="7"/>
      <c r="GN1001" s="7"/>
      <c r="GO1001" s="7"/>
      <c r="GP1001" s="7"/>
      <c r="GQ1001" s="7"/>
      <c r="GR1001" s="7"/>
      <c r="GS1001" s="7"/>
      <c r="GT1001" s="7"/>
      <c r="GU1001" s="7"/>
      <c r="GV1001" s="7"/>
      <c r="GW1001" s="7"/>
      <c r="GX1001" s="7"/>
      <c r="GY1001" s="7"/>
    </row>
    <row r="1002" spans="1:207" ht="13.8">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c r="CG1002" s="7"/>
      <c r="CH1002" s="7"/>
      <c r="CI1002" s="7"/>
      <c r="CJ1002" s="7"/>
      <c r="CK1002" s="7"/>
      <c r="CL1002" s="7"/>
      <c r="CM1002" s="7"/>
      <c r="CN1002" s="7"/>
      <c r="CO1002" s="7"/>
      <c r="CP1002" s="7"/>
      <c r="CQ1002" s="7"/>
      <c r="CR1002" s="7"/>
      <c r="CS1002" s="7"/>
      <c r="CT1002" s="7"/>
      <c r="CU1002" s="7"/>
      <c r="CV1002" s="7"/>
      <c r="CW1002" s="7"/>
      <c r="CX1002" s="7"/>
      <c r="CY1002" s="7"/>
      <c r="CZ1002" s="7"/>
      <c r="DA1002" s="7"/>
      <c r="DB1002" s="7"/>
      <c r="DC1002" s="7"/>
      <c r="DD1002" s="7"/>
      <c r="DE1002" s="7"/>
      <c r="DF1002" s="7"/>
      <c r="DG1002" s="7"/>
      <c r="DH1002" s="7"/>
      <c r="DI1002" s="7"/>
      <c r="DJ1002" s="7"/>
      <c r="DK1002" s="7"/>
      <c r="DL1002" s="7"/>
      <c r="DM1002" s="7"/>
      <c r="DN1002" s="7"/>
      <c r="DO1002" s="7"/>
      <c r="DP1002" s="7"/>
      <c r="DQ1002" s="7"/>
      <c r="DR1002" s="7"/>
      <c r="DS1002" s="7"/>
      <c r="DT1002" s="7"/>
      <c r="DU1002" s="7"/>
      <c r="DV1002" s="7"/>
      <c r="DW1002" s="7"/>
      <c r="DX1002" s="7"/>
      <c r="DY1002" s="7"/>
      <c r="DZ1002" s="7"/>
      <c r="EA1002" s="7"/>
      <c r="EB1002" s="7"/>
      <c r="EC1002" s="7"/>
      <c r="ED1002" s="7"/>
      <c r="EE1002" s="7"/>
      <c r="EF1002" s="7"/>
      <c r="EG1002" s="7"/>
      <c r="EH1002" s="7"/>
      <c r="EI1002" s="7"/>
      <c r="EJ1002" s="7"/>
      <c r="EK1002" s="7"/>
      <c r="EL1002" s="7"/>
      <c r="EM1002" s="7"/>
      <c r="EN1002" s="7"/>
      <c r="EO1002" s="7"/>
      <c r="EP1002" s="7"/>
      <c r="EQ1002" s="7"/>
      <c r="ER1002" s="7"/>
      <c r="ES1002" s="7"/>
      <c r="ET1002" s="7"/>
      <c r="EU1002" s="7"/>
      <c r="EV1002" s="7"/>
      <c r="EW1002" s="7"/>
      <c r="EX1002" s="7"/>
      <c r="EY1002" s="7"/>
      <c r="EZ1002" s="7"/>
      <c r="FA1002" s="7"/>
      <c r="FB1002" s="7"/>
      <c r="FC1002" s="7"/>
      <c r="FD1002" s="7"/>
      <c r="FE1002" s="7"/>
      <c r="FF1002" s="7"/>
      <c r="FG1002" s="7"/>
      <c r="FH1002" s="7"/>
      <c r="FI1002" s="7"/>
      <c r="FJ1002" s="7"/>
      <c r="FK1002" s="7"/>
      <c r="FL1002" s="34"/>
      <c r="FM1002" s="33"/>
      <c r="FN1002" s="34"/>
      <c r="FO1002" s="33"/>
      <c r="FP1002" s="33"/>
      <c r="FQ1002" s="33"/>
      <c r="FR1002" s="33"/>
      <c r="FS1002" s="33"/>
      <c r="FT1002" s="33"/>
      <c r="FU1002" s="33"/>
      <c r="FV1002" s="33"/>
      <c r="FW1002" s="33"/>
      <c r="FX1002" s="33"/>
      <c r="FY1002" s="33"/>
      <c r="FZ1002" s="33"/>
      <c r="GA1002" s="33"/>
      <c r="GB1002" s="33"/>
      <c r="GC1002" s="33"/>
      <c r="GD1002" s="33"/>
      <c r="GE1002" s="33"/>
      <c r="GF1002" s="33"/>
      <c r="GG1002" s="7"/>
      <c r="GH1002" s="7"/>
      <c r="GI1002" s="7"/>
      <c r="GJ1002" s="7"/>
      <c r="GK1002" s="7"/>
      <c r="GL1002" s="7"/>
      <c r="GM1002" s="7"/>
      <c r="GN1002" s="7"/>
      <c r="GO1002" s="7"/>
      <c r="GP1002" s="7"/>
      <c r="GQ1002" s="7"/>
      <c r="GR1002" s="7"/>
      <c r="GS1002" s="7"/>
      <c r="GT1002" s="7"/>
      <c r="GU1002" s="7"/>
      <c r="GV1002" s="7"/>
      <c r="GW1002" s="7"/>
      <c r="GX1002" s="7"/>
      <c r="GY1002" s="7"/>
    </row>
    <row r="1003" spans="1:207" ht="13.8">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c r="CG1003" s="7"/>
      <c r="CH1003" s="7"/>
      <c r="CI1003" s="7"/>
      <c r="CJ1003" s="7"/>
      <c r="CK1003" s="7"/>
      <c r="CL1003" s="7"/>
      <c r="CM1003" s="7"/>
      <c r="CN1003" s="7"/>
      <c r="CO1003" s="7"/>
      <c r="CP1003" s="7"/>
      <c r="CQ1003" s="7"/>
      <c r="CR1003" s="7"/>
      <c r="CS1003" s="7"/>
      <c r="CT1003" s="7"/>
      <c r="CU1003" s="7"/>
      <c r="CV1003" s="7"/>
      <c r="CW1003" s="7"/>
      <c r="CX1003" s="7"/>
      <c r="CY1003" s="7"/>
      <c r="CZ1003" s="7"/>
      <c r="DA1003" s="7"/>
      <c r="DB1003" s="7"/>
      <c r="DC1003" s="7"/>
      <c r="DD1003" s="7"/>
      <c r="DE1003" s="7"/>
      <c r="DF1003" s="7"/>
      <c r="DG1003" s="7"/>
      <c r="DH1003" s="7"/>
      <c r="DI1003" s="7"/>
      <c r="DJ1003" s="7"/>
      <c r="DK1003" s="7"/>
      <c r="DL1003" s="7"/>
      <c r="DM1003" s="7"/>
      <c r="DN1003" s="7"/>
      <c r="DO1003" s="7"/>
      <c r="DP1003" s="7"/>
      <c r="DQ1003" s="7"/>
      <c r="DR1003" s="7"/>
      <c r="DS1003" s="7"/>
      <c r="DT1003" s="7"/>
      <c r="DU1003" s="7"/>
      <c r="DV1003" s="7"/>
      <c r="DW1003" s="7"/>
      <c r="DX1003" s="7"/>
      <c r="DY1003" s="7"/>
      <c r="DZ1003" s="7"/>
      <c r="EA1003" s="7"/>
      <c r="EB1003" s="7"/>
      <c r="EC1003" s="7"/>
      <c r="ED1003" s="7"/>
      <c r="EE1003" s="7"/>
      <c r="EF1003" s="7"/>
      <c r="EG1003" s="7"/>
      <c r="EH1003" s="7"/>
      <c r="EI1003" s="7"/>
      <c r="EJ1003" s="7"/>
      <c r="EK1003" s="7"/>
      <c r="EL1003" s="7"/>
      <c r="EM1003" s="7"/>
      <c r="EN1003" s="7"/>
      <c r="EO1003" s="7"/>
      <c r="EP1003" s="7"/>
      <c r="EQ1003" s="7"/>
      <c r="ER1003" s="7"/>
      <c r="ES1003" s="7"/>
      <c r="ET1003" s="7"/>
      <c r="EU1003" s="7"/>
      <c r="EV1003" s="7"/>
      <c r="EW1003" s="7"/>
      <c r="EX1003" s="7"/>
      <c r="EY1003" s="7"/>
      <c r="EZ1003" s="7"/>
      <c r="FA1003" s="7"/>
      <c r="FB1003" s="7"/>
      <c r="FC1003" s="7"/>
      <c r="FD1003" s="7"/>
      <c r="FE1003" s="7"/>
      <c r="FF1003" s="7"/>
      <c r="FG1003" s="7"/>
      <c r="FH1003" s="7"/>
      <c r="FI1003" s="7"/>
      <c r="FJ1003" s="7"/>
      <c r="FK1003" s="7"/>
      <c r="FL1003" s="34"/>
      <c r="FM1003" s="33"/>
      <c r="FN1003" s="34"/>
      <c r="FO1003" s="33"/>
      <c r="FP1003" s="33"/>
      <c r="FQ1003" s="33"/>
      <c r="FR1003" s="33"/>
      <c r="FS1003" s="33"/>
      <c r="FT1003" s="33"/>
      <c r="FU1003" s="33"/>
      <c r="FV1003" s="33"/>
      <c r="FW1003" s="33"/>
      <c r="FX1003" s="33"/>
      <c r="FY1003" s="33"/>
      <c r="FZ1003" s="33"/>
      <c r="GA1003" s="33"/>
      <c r="GB1003" s="33"/>
      <c r="GC1003" s="33"/>
      <c r="GD1003" s="33"/>
      <c r="GE1003" s="33"/>
      <c r="GF1003" s="33"/>
      <c r="GG1003" s="7"/>
      <c r="GH1003" s="7"/>
      <c r="GI1003" s="7"/>
      <c r="GJ1003" s="7"/>
      <c r="GK1003" s="7"/>
      <c r="GL1003" s="7"/>
      <c r="GM1003" s="7"/>
      <c r="GN1003" s="7"/>
      <c r="GO1003" s="7"/>
      <c r="GP1003" s="7"/>
      <c r="GQ1003" s="7"/>
      <c r="GR1003" s="7"/>
      <c r="GS1003" s="7"/>
      <c r="GT1003" s="7"/>
      <c r="GU1003" s="7"/>
      <c r="GV1003" s="7"/>
      <c r="GW1003" s="7"/>
      <c r="GX1003" s="7"/>
      <c r="GY1003" s="7"/>
    </row>
    <row r="1004" spans="1:207" ht="13.8">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c r="CG1004" s="7"/>
      <c r="CH1004" s="7"/>
      <c r="CI1004" s="7"/>
      <c r="CJ1004" s="7"/>
      <c r="CK1004" s="7"/>
      <c r="CL1004" s="7"/>
      <c r="CM1004" s="7"/>
      <c r="CN1004" s="7"/>
      <c r="CO1004" s="7"/>
      <c r="CP1004" s="7"/>
      <c r="CQ1004" s="7"/>
      <c r="CR1004" s="7"/>
      <c r="CS1004" s="7"/>
      <c r="CT1004" s="7"/>
      <c r="CU1004" s="7"/>
      <c r="CV1004" s="7"/>
      <c r="CW1004" s="7"/>
      <c r="CX1004" s="7"/>
      <c r="CY1004" s="7"/>
      <c r="CZ1004" s="7"/>
      <c r="DA1004" s="7"/>
      <c r="DB1004" s="7"/>
      <c r="DC1004" s="7"/>
      <c r="DD1004" s="7"/>
      <c r="DE1004" s="7"/>
      <c r="DF1004" s="7"/>
      <c r="DG1004" s="7"/>
      <c r="DH1004" s="7"/>
      <c r="DI1004" s="7"/>
      <c r="DJ1004" s="7"/>
      <c r="DK1004" s="7"/>
      <c r="DL1004" s="7"/>
      <c r="DM1004" s="7"/>
      <c r="DN1004" s="7"/>
      <c r="DO1004" s="7"/>
      <c r="DP1004" s="7"/>
      <c r="DQ1004" s="7"/>
      <c r="DR1004" s="7"/>
      <c r="DS1004" s="7"/>
      <c r="DT1004" s="7"/>
      <c r="DU1004" s="7"/>
      <c r="DV1004" s="7"/>
      <c r="DW1004" s="7"/>
      <c r="DX1004" s="7"/>
      <c r="DY1004" s="7"/>
      <c r="DZ1004" s="7"/>
      <c r="EA1004" s="7"/>
      <c r="EB1004" s="7"/>
      <c r="EC1004" s="7"/>
      <c r="ED1004" s="7"/>
      <c r="EE1004" s="7"/>
      <c r="EF1004" s="7"/>
      <c r="EG1004" s="7"/>
      <c r="EH1004" s="7"/>
      <c r="EI1004" s="7"/>
      <c r="EJ1004" s="7"/>
      <c r="EK1004" s="7"/>
      <c r="EL1004" s="7"/>
      <c r="EM1004" s="7"/>
      <c r="EN1004" s="7"/>
      <c r="EO1004" s="7"/>
      <c r="EP1004" s="7"/>
      <c r="EQ1004" s="7"/>
      <c r="ER1004" s="7"/>
      <c r="ES1004" s="7"/>
      <c r="ET1004" s="7"/>
      <c r="EU1004" s="7"/>
      <c r="EV1004" s="7"/>
      <c r="EW1004" s="7"/>
      <c r="EX1004" s="7"/>
      <c r="EY1004" s="7"/>
      <c r="EZ1004" s="7"/>
      <c r="FA1004" s="7"/>
      <c r="FB1004" s="7"/>
      <c r="FC1004" s="7"/>
      <c r="FD1004" s="7"/>
      <c r="FE1004" s="7"/>
      <c r="FF1004" s="7"/>
      <c r="FG1004" s="7"/>
      <c r="FH1004" s="7"/>
      <c r="FI1004" s="7"/>
      <c r="FJ1004" s="7"/>
      <c r="FK1004" s="7"/>
      <c r="FL1004" s="34"/>
      <c r="FM1004" s="33"/>
      <c r="FN1004" s="34"/>
      <c r="FO1004" s="33"/>
      <c r="FP1004" s="33"/>
      <c r="FQ1004" s="33"/>
      <c r="FR1004" s="33"/>
      <c r="FS1004" s="33"/>
      <c r="FT1004" s="33"/>
      <c r="FU1004" s="33"/>
      <c r="FV1004" s="33"/>
      <c r="FW1004" s="33"/>
      <c r="FX1004" s="33"/>
      <c r="FY1004" s="33"/>
      <c r="FZ1004" s="33"/>
      <c r="GA1004" s="33"/>
      <c r="GB1004" s="33"/>
      <c r="GC1004" s="33"/>
      <c r="GD1004" s="33"/>
      <c r="GE1004" s="33"/>
      <c r="GF1004" s="33"/>
      <c r="GG1004" s="7"/>
      <c r="GH1004" s="7"/>
      <c r="GI1004" s="7"/>
      <c r="GJ1004" s="7"/>
      <c r="GK1004" s="7"/>
      <c r="GL1004" s="7"/>
      <c r="GM1004" s="7"/>
      <c r="GN1004" s="7"/>
      <c r="GO1004" s="7"/>
      <c r="GP1004" s="7"/>
      <c r="GQ1004" s="7"/>
      <c r="GR1004" s="7"/>
      <c r="GS1004" s="7"/>
      <c r="GT1004" s="7"/>
      <c r="GU1004" s="7"/>
      <c r="GV1004" s="7"/>
      <c r="GW1004" s="7"/>
      <c r="GX1004" s="7"/>
      <c r="GY1004" s="7"/>
    </row>
    <row r="1005" spans="1:207" ht="13.8">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c r="CG1005" s="7"/>
      <c r="CH1005" s="7"/>
      <c r="CI1005" s="7"/>
      <c r="CJ1005" s="7"/>
      <c r="CK1005" s="7"/>
      <c r="CL1005" s="7"/>
      <c r="CM1005" s="7"/>
      <c r="CN1005" s="7"/>
      <c r="CO1005" s="7"/>
      <c r="CP1005" s="7"/>
      <c r="CQ1005" s="7"/>
      <c r="CR1005" s="7"/>
      <c r="CS1005" s="7"/>
      <c r="CT1005" s="7"/>
      <c r="CU1005" s="7"/>
      <c r="CV1005" s="7"/>
      <c r="CW1005" s="7"/>
      <c r="CX1005" s="7"/>
      <c r="CY1005" s="7"/>
      <c r="CZ1005" s="7"/>
      <c r="DA1005" s="7"/>
      <c r="DB1005" s="7"/>
      <c r="DC1005" s="7"/>
      <c r="DD1005" s="7"/>
      <c r="DE1005" s="7"/>
      <c r="DF1005" s="7"/>
      <c r="DG1005" s="7"/>
      <c r="DH1005" s="7"/>
      <c r="DI1005" s="7"/>
      <c r="DJ1005" s="7"/>
      <c r="DK1005" s="7"/>
      <c r="DL1005" s="7"/>
      <c r="DM1005" s="7"/>
      <c r="DN1005" s="7"/>
      <c r="DO1005" s="7"/>
      <c r="DP1005" s="7"/>
      <c r="DQ1005" s="7"/>
      <c r="DR1005" s="7"/>
      <c r="DS1005" s="7"/>
      <c r="DT1005" s="7"/>
      <c r="DU1005" s="7"/>
      <c r="DV1005" s="7"/>
      <c r="DW1005" s="7"/>
      <c r="DX1005" s="7"/>
      <c r="DY1005" s="7"/>
      <c r="DZ1005" s="7"/>
      <c r="EA1005" s="7"/>
      <c r="EB1005" s="7"/>
      <c r="EC1005" s="7"/>
      <c r="ED1005" s="7"/>
      <c r="EE1005" s="7"/>
      <c r="EF1005" s="7"/>
      <c r="EG1005" s="7"/>
      <c r="EH1005" s="7"/>
      <c r="EI1005" s="7"/>
      <c r="EJ1005" s="7"/>
      <c r="EK1005" s="7"/>
      <c r="EL1005" s="7"/>
      <c r="EM1005" s="7"/>
      <c r="EN1005" s="7"/>
      <c r="EO1005" s="7"/>
      <c r="EP1005" s="7"/>
      <c r="EQ1005" s="7"/>
      <c r="ER1005" s="7"/>
      <c r="ES1005" s="7"/>
      <c r="ET1005" s="7"/>
      <c r="EU1005" s="7"/>
      <c r="EV1005" s="7"/>
      <c r="EW1005" s="7"/>
      <c r="EX1005" s="7"/>
      <c r="EY1005" s="7"/>
      <c r="EZ1005" s="7"/>
      <c r="FA1005" s="7"/>
      <c r="FB1005" s="7"/>
      <c r="FC1005" s="7"/>
      <c r="FD1005" s="7"/>
      <c r="FE1005" s="7"/>
      <c r="FF1005" s="7"/>
      <c r="FG1005" s="7"/>
      <c r="FH1005" s="7"/>
      <c r="FI1005" s="7"/>
      <c r="FJ1005" s="7"/>
      <c r="FK1005" s="7"/>
      <c r="FL1005" s="34"/>
      <c r="FM1005" s="33"/>
      <c r="FN1005" s="34"/>
      <c r="FO1005" s="33"/>
      <c r="FP1005" s="33"/>
      <c r="FQ1005" s="33"/>
      <c r="FR1005" s="33"/>
      <c r="FS1005" s="33"/>
      <c r="FT1005" s="33"/>
      <c r="FU1005" s="33"/>
      <c r="FV1005" s="33"/>
      <c r="FW1005" s="33"/>
      <c r="FX1005" s="33"/>
      <c r="FY1005" s="33"/>
      <c r="FZ1005" s="33"/>
      <c r="GA1005" s="33"/>
      <c r="GB1005" s="33"/>
      <c r="GC1005" s="33"/>
      <c r="GD1005" s="33"/>
      <c r="GE1005" s="33"/>
      <c r="GF1005" s="33"/>
      <c r="GG1005" s="7"/>
      <c r="GH1005" s="7"/>
      <c r="GI1005" s="7"/>
      <c r="GJ1005" s="7"/>
      <c r="GK1005" s="7"/>
      <c r="GL1005" s="7"/>
      <c r="GM1005" s="7"/>
      <c r="GN1005" s="7"/>
      <c r="GO1005" s="7"/>
      <c r="GP1005" s="7"/>
      <c r="GQ1005" s="7"/>
      <c r="GR1005" s="7"/>
      <c r="GS1005" s="7"/>
      <c r="GT1005" s="7"/>
      <c r="GU1005" s="7"/>
      <c r="GV1005" s="7"/>
      <c r="GW1005" s="7"/>
      <c r="GX1005" s="7"/>
      <c r="GY1005" s="7"/>
    </row>
    <row r="1006" spans="1:207" ht="13.8">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c r="CG1006" s="7"/>
      <c r="CH1006" s="7"/>
      <c r="CI1006" s="7"/>
      <c r="CJ1006" s="7"/>
      <c r="CK1006" s="7"/>
      <c r="CL1006" s="7"/>
      <c r="CM1006" s="7"/>
      <c r="CN1006" s="7"/>
      <c r="CO1006" s="7"/>
      <c r="CP1006" s="7"/>
      <c r="CQ1006" s="7"/>
      <c r="CR1006" s="7"/>
      <c r="CS1006" s="7"/>
      <c r="CT1006" s="7"/>
      <c r="CU1006" s="7"/>
      <c r="CV1006" s="7"/>
      <c r="CW1006" s="7"/>
      <c r="CX1006" s="7"/>
      <c r="CY1006" s="7"/>
      <c r="CZ1006" s="7"/>
      <c r="DA1006" s="7"/>
      <c r="DB1006" s="7"/>
      <c r="DC1006" s="7"/>
      <c r="DD1006" s="7"/>
      <c r="DE1006" s="7"/>
      <c r="DF1006" s="7"/>
      <c r="DG1006" s="7"/>
      <c r="DH1006" s="7"/>
      <c r="DI1006" s="7"/>
      <c r="DJ1006" s="7"/>
      <c r="DK1006" s="7"/>
      <c r="DL1006" s="7"/>
      <c r="DM1006" s="7"/>
      <c r="DN1006" s="7"/>
      <c r="DO1006" s="7"/>
      <c r="DP1006" s="7"/>
      <c r="DQ1006" s="7"/>
      <c r="DR1006" s="7"/>
      <c r="DS1006" s="7"/>
      <c r="DT1006" s="7"/>
      <c r="DU1006" s="7"/>
      <c r="DV1006" s="7"/>
      <c r="DW1006" s="7"/>
      <c r="DX1006" s="7"/>
      <c r="DY1006" s="7"/>
      <c r="DZ1006" s="7"/>
      <c r="EA1006" s="7"/>
      <c r="EB1006" s="7"/>
      <c r="EC1006" s="7"/>
      <c r="ED1006" s="7"/>
      <c r="EE1006" s="7"/>
      <c r="EF1006" s="7"/>
      <c r="EG1006" s="7"/>
      <c r="EH1006" s="7"/>
      <c r="EI1006" s="7"/>
      <c r="EJ1006" s="7"/>
      <c r="EK1006" s="7"/>
      <c r="EL1006" s="7"/>
      <c r="EM1006" s="7"/>
      <c r="EN1006" s="7"/>
      <c r="EO1006" s="7"/>
      <c r="EP1006" s="7"/>
      <c r="EQ1006" s="7"/>
      <c r="ER1006" s="7"/>
      <c r="ES1006" s="7"/>
      <c r="ET1006" s="7"/>
      <c r="EU1006" s="7"/>
      <c r="EV1006" s="7"/>
      <c r="EW1006" s="7"/>
      <c r="EX1006" s="7"/>
      <c r="EY1006" s="7"/>
      <c r="EZ1006" s="7"/>
      <c r="FA1006" s="7"/>
      <c r="FB1006" s="7"/>
      <c r="FC1006" s="7"/>
      <c r="FD1006" s="7"/>
      <c r="FE1006" s="7"/>
      <c r="FF1006" s="7"/>
      <c r="FG1006" s="7"/>
      <c r="FH1006" s="7"/>
      <c r="FI1006" s="7"/>
      <c r="FJ1006" s="7"/>
      <c r="FK1006" s="7"/>
      <c r="FL1006" s="34"/>
      <c r="FM1006" s="33"/>
      <c r="FN1006" s="34"/>
      <c r="FO1006" s="33"/>
      <c r="FP1006" s="33"/>
      <c r="FQ1006" s="33"/>
      <c r="FR1006" s="33"/>
      <c r="FS1006" s="33"/>
      <c r="FT1006" s="33"/>
      <c r="FU1006" s="33"/>
      <c r="FV1006" s="33"/>
      <c r="FW1006" s="33"/>
      <c r="FX1006" s="33"/>
      <c r="FY1006" s="33"/>
      <c r="FZ1006" s="33"/>
      <c r="GA1006" s="33"/>
      <c r="GB1006" s="33"/>
      <c r="GC1006" s="33"/>
      <c r="GD1006" s="33"/>
      <c r="GE1006" s="33"/>
      <c r="GF1006" s="33"/>
      <c r="GG1006" s="7"/>
      <c r="GH1006" s="7"/>
      <c r="GI1006" s="7"/>
      <c r="GJ1006" s="7"/>
      <c r="GK1006" s="7"/>
      <c r="GL1006" s="7"/>
      <c r="GM1006" s="7"/>
      <c r="GN1006" s="7"/>
      <c r="GO1006" s="7"/>
      <c r="GP1006" s="7"/>
      <c r="GQ1006" s="7"/>
      <c r="GR1006" s="7"/>
      <c r="GS1006" s="7"/>
      <c r="GT1006" s="7"/>
      <c r="GU1006" s="7"/>
      <c r="GV1006" s="7"/>
      <c r="GW1006" s="7"/>
      <c r="GX1006" s="7"/>
      <c r="GY1006" s="7"/>
    </row>
    <row r="1007" spans="1:207" ht="13.8">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c r="CG1007" s="7"/>
      <c r="CH1007" s="7"/>
      <c r="CI1007" s="7"/>
      <c r="CJ1007" s="7"/>
      <c r="CK1007" s="7"/>
      <c r="CL1007" s="7"/>
      <c r="CM1007" s="7"/>
      <c r="CN1007" s="7"/>
      <c r="CO1007" s="7"/>
      <c r="CP1007" s="7"/>
      <c r="CQ1007" s="7"/>
      <c r="CR1007" s="7"/>
      <c r="CS1007" s="7"/>
      <c r="CT1007" s="7"/>
      <c r="CU1007" s="7"/>
      <c r="CV1007" s="7"/>
      <c r="CW1007" s="7"/>
      <c r="CX1007" s="7"/>
      <c r="CY1007" s="7"/>
      <c r="CZ1007" s="7"/>
      <c r="DA1007" s="7"/>
      <c r="DB1007" s="7"/>
      <c r="DC1007" s="7"/>
      <c r="DD1007" s="7"/>
      <c r="DE1007" s="7"/>
      <c r="DF1007" s="7"/>
      <c r="DG1007" s="7"/>
      <c r="DH1007" s="7"/>
      <c r="DI1007" s="7"/>
      <c r="DJ1007" s="7"/>
      <c r="DK1007" s="7"/>
      <c r="DL1007" s="7"/>
      <c r="DM1007" s="7"/>
      <c r="DN1007" s="7"/>
      <c r="DO1007" s="7"/>
      <c r="DP1007" s="7"/>
      <c r="DQ1007" s="7"/>
      <c r="DR1007" s="7"/>
      <c r="DS1007" s="7"/>
      <c r="DT1007" s="7"/>
      <c r="DU1007" s="7"/>
      <c r="DV1007" s="7"/>
      <c r="DW1007" s="7"/>
      <c r="DX1007" s="7"/>
      <c r="DY1007" s="7"/>
      <c r="DZ1007" s="7"/>
      <c r="EA1007" s="7"/>
      <c r="EB1007" s="7"/>
      <c r="EC1007" s="7"/>
      <c r="ED1007" s="7"/>
      <c r="EE1007" s="7"/>
      <c r="EF1007" s="7"/>
      <c r="EG1007" s="7"/>
      <c r="EH1007" s="7"/>
      <c r="EI1007" s="7"/>
      <c r="EJ1007" s="7"/>
      <c r="EK1007" s="7"/>
      <c r="EL1007" s="7"/>
      <c r="EM1007" s="7"/>
      <c r="EN1007" s="7"/>
      <c r="EO1007" s="7"/>
      <c r="EP1007" s="7"/>
      <c r="EQ1007" s="7"/>
      <c r="ER1007" s="7"/>
      <c r="ES1007" s="7"/>
      <c r="ET1007" s="7"/>
      <c r="EU1007" s="7"/>
      <c r="EV1007" s="7"/>
      <c r="EW1007" s="7"/>
      <c r="EX1007" s="7"/>
      <c r="EY1007" s="7"/>
      <c r="EZ1007" s="7"/>
      <c r="FA1007" s="7"/>
      <c r="FB1007" s="7"/>
      <c r="FC1007" s="7"/>
      <c r="FD1007" s="7"/>
      <c r="FE1007" s="7"/>
      <c r="FF1007" s="7"/>
      <c r="FG1007" s="7"/>
      <c r="FH1007" s="7"/>
      <c r="FI1007" s="7"/>
      <c r="FJ1007" s="7"/>
      <c r="FK1007" s="7"/>
      <c r="FL1007" s="34"/>
      <c r="FM1007" s="33"/>
      <c r="FN1007" s="34"/>
      <c r="FO1007" s="33"/>
      <c r="FP1007" s="33"/>
      <c r="FQ1007" s="33"/>
      <c r="FR1007" s="33"/>
      <c r="FS1007" s="33"/>
      <c r="FT1007" s="33"/>
      <c r="FU1007" s="33"/>
      <c r="FV1007" s="33"/>
      <c r="FW1007" s="33"/>
      <c r="FX1007" s="33"/>
      <c r="FY1007" s="33"/>
      <c r="FZ1007" s="33"/>
      <c r="GA1007" s="33"/>
      <c r="GB1007" s="33"/>
      <c r="GC1007" s="33"/>
      <c r="GD1007" s="33"/>
      <c r="GE1007" s="33"/>
      <c r="GF1007" s="33"/>
      <c r="GG1007" s="7"/>
      <c r="GH1007" s="7"/>
      <c r="GI1007" s="7"/>
      <c r="GJ1007" s="7"/>
      <c r="GK1007" s="7"/>
      <c r="GL1007" s="7"/>
      <c r="GM1007" s="7"/>
      <c r="GN1007" s="7"/>
      <c r="GO1007" s="7"/>
      <c r="GP1007" s="7"/>
      <c r="GQ1007" s="7"/>
      <c r="GR1007" s="7"/>
      <c r="GS1007" s="7"/>
      <c r="GT1007" s="7"/>
      <c r="GU1007" s="7"/>
      <c r="GV1007" s="7"/>
      <c r="GW1007" s="7"/>
      <c r="GX1007" s="7"/>
      <c r="GY1007" s="7"/>
    </row>
    <row r="1008" spans="1:207" ht="13.8">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c r="CG1008" s="7"/>
      <c r="CH1008" s="7"/>
      <c r="CI1008" s="7"/>
      <c r="CJ1008" s="7"/>
      <c r="CK1008" s="7"/>
      <c r="CL1008" s="7"/>
      <c r="CM1008" s="7"/>
      <c r="CN1008" s="7"/>
      <c r="CO1008" s="7"/>
      <c r="CP1008" s="7"/>
      <c r="CQ1008" s="7"/>
      <c r="CR1008" s="7"/>
      <c r="CS1008" s="7"/>
      <c r="CT1008" s="7"/>
      <c r="CU1008" s="7"/>
      <c r="CV1008" s="7"/>
      <c r="CW1008" s="7"/>
      <c r="CX1008" s="7"/>
      <c r="CY1008" s="7"/>
      <c r="CZ1008" s="7"/>
      <c r="DA1008" s="7"/>
      <c r="DB1008" s="7"/>
      <c r="DC1008" s="7"/>
      <c r="DD1008" s="7"/>
      <c r="DE1008" s="7"/>
      <c r="DF1008" s="7"/>
      <c r="DG1008" s="7"/>
      <c r="DH1008" s="7"/>
      <c r="DI1008" s="7"/>
      <c r="DJ1008" s="7"/>
      <c r="DK1008" s="7"/>
      <c r="DL1008" s="7"/>
      <c r="DM1008" s="7"/>
      <c r="DN1008" s="7"/>
      <c r="DO1008" s="7"/>
      <c r="DP1008" s="7"/>
      <c r="DQ1008" s="7"/>
      <c r="DR1008" s="7"/>
      <c r="DS1008" s="7"/>
      <c r="DT1008" s="7"/>
      <c r="DU1008" s="7"/>
      <c r="DV1008" s="7"/>
      <c r="DW1008" s="7"/>
      <c r="DX1008" s="7"/>
      <c r="DY1008" s="7"/>
      <c r="DZ1008" s="7"/>
      <c r="EA1008" s="7"/>
      <c r="EB1008" s="7"/>
      <c r="EC1008" s="7"/>
      <c r="ED1008" s="7"/>
      <c r="EE1008" s="7"/>
      <c r="EF1008" s="7"/>
      <c r="EG1008" s="7"/>
      <c r="EH1008" s="7"/>
      <c r="EI1008" s="7"/>
      <c r="EJ1008" s="7"/>
      <c r="EK1008" s="7"/>
      <c r="EL1008" s="7"/>
      <c r="EM1008" s="7"/>
      <c r="EN1008" s="7"/>
      <c r="EO1008" s="7"/>
      <c r="EP1008" s="7"/>
      <c r="EQ1008" s="7"/>
      <c r="ER1008" s="7"/>
      <c r="ES1008" s="7"/>
      <c r="ET1008" s="7"/>
      <c r="EU1008" s="7"/>
      <c r="EV1008" s="7"/>
      <c r="EW1008" s="7"/>
      <c r="EX1008" s="7"/>
      <c r="EY1008" s="7"/>
      <c r="EZ1008" s="7"/>
      <c r="FA1008" s="7"/>
      <c r="FB1008" s="7"/>
      <c r="FC1008" s="7"/>
      <c r="FD1008" s="7"/>
      <c r="FE1008" s="7"/>
      <c r="FF1008" s="7"/>
      <c r="FG1008" s="7"/>
      <c r="FH1008" s="7"/>
      <c r="FI1008" s="7"/>
      <c r="FJ1008" s="7"/>
      <c r="FK1008" s="7"/>
      <c r="FL1008" s="34"/>
      <c r="FM1008" s="33"/>
      <c r="FN1008" s="34"/>
      <c r="FO1008" s="33"/>
      <c r="FP1008" s="33"/>
      <c r="FQ1008" s="33"/>
      <c r="FR1008" s="33"/>
      <c r="FS1008" s="33"/>
      <c r="FT1008" s="33"/>
      <c r="FU1008" s="33"/>
      <c r="FV1008" s="33"/>
      <c r="FW1008" s="33"/>
      <c r="FX1008" s="33"/>
      <c r="FY1008" s="33"/>
      <c r="FZ1008" s="33"/>
      <c r="GA1008" s="33"/>
      <c r="GB1008" s="33"/>
      <c r="GC1008" s="33"/>
      <c r="GD1008" s="33"/>
      <c r="GE1008" s="33"/>
      <c r="GF1008" s="33"/>
      <c r="GG1008" s="7"/>
      <c r="GH1008" s="7"/>
      <c r="GI1008" s="7"/>
      <c r="GJ1008" s="7"/>
      <c r="GK1008" s="7"/>
      <c r="GL1008" s="7"/>
      <c r="GM1008" s="7"/>
      <c r="GN1008" s="7"/>
      <c r="GO1008" s="7"/>
      <c r="GP1008" s="7"/>
      <c r="GQ1008" s="7"/>
      <c r="GR1008" s="7"/>
      <c r="GS1008" s="7"/>
      <c r="GT1008" s="7"/>
      <c r="GU1008" s="7"/>
      <c r="GV1008" s="7"/>
      <c r="GW1008" s="7"/>
      <c r="GX1008" s="7"/>
      <c r="GY1008" s="7"/>
    </row>
    <row r="1009" spans="1:207" ht="13.8">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c r="CG1009" s="7"/>
      <c r="CH1009" s="7"/>
      <c r="CI1009" s="7"/>
      <c r="CJ1009" s="7"/>
      <c r="CK1009" s="7"/>
      <c r="CL1009" s="7"/>
      <c r="CM1009" s="7"/>
      <c r="CN1009" s="7"/>
      <c r="CO1009" s="7"/>
      <c r="CP1009" s="7"/>
      <c r="CQ1009" s="7"/>
      <c r="CR1009" s="7"/>
      <c r="CS1009" s="7"/>
      <c r="CT1009" s="7"/>
      <c r="CU1009" s="7"/>
      <c r="CV1009" s="7"/>
      <c r="CW1009" s="7"/>
      <c r="CX1009" s="7"/>
      <c r="CY1009" s="7"/>
      <c r="CZ1009" s="7"/>
      <c r="DA1009" s="7"/>
      <c r="DB1009" s="7"/>
      <c r="DC1009" s="7"/>
      <c r="DD1009" s="7"/>
      <c r="DE1009" s="7"/>
      <c r="DF1009" s="7"/>
      <c r="DG1009" s="7"/>
      <c r="DH1009" s="7"/>
      <c r="DI1009" s="7"/>
      <c r="DJ1009" s="7"/>
      <c r="DK1009" s="7"/>
      <c r="DL1009" s="7"/>
      <c r="DM1009" s="7"/>
      <c r="DN1009" s="7"/>
      <c r="DO1009" s="7"/>
      <c r="DP1009" s="7"/>
      <c r="DQ1009" s="7"/>
      <c r="DR1009" s="7"/>
      <c r="DS1009" s="7"/>
      <c r="DT1009" s="7"/>
      <c r="DU1009" s="7"/>
      <c r="DV1009" s="7"/>
      <c r="DW1009" s="7"/>
      <c r="DX1009" s="7"/>
      <c r="DY1009" s="7"/>
      <c r="DZ1009" s="7"/>
      <c r="EA1009" s="7"/>
      <c r="EB1009" s="7"/>
      <c r="EC1009" s="7"/>
      <c r="ED1009" s="7"/>
      <c r="EE1009" s="7"/>
      <c r="EF1009" s="7"/>
      <c r="EG1009" s="7"/>
      <c r="EH1009" s="7"/>
      <c r="EI1009" s="7"/>
      <c r="EJ1009" s="7"/>
      <c r="EK1009" s="7"/>
      <c r="EL1009" s="7"/>
      <c r="EM1009" s="7"/>
      <c r="EN1009" s="7"/>
      <c r="EO1009" s="7"/>
      <c r="EP1009" s="7"/>
      <c r="EQ1009" s="7"/>
      <c r="ER1009" s="7"/>
      <c r="ES1009" s="7"/>
      <c r="ET1009" s="7"/>
      <c r="EU1009" s="7"/>
      <c r="EV1009" s="7"/>
      <c r="EW1009" s="7"/>
      <c r="EX1009" s="7"/>
      <c r="EY1009" s="7"/>
      <c r="EZ1009" s="7"/>
      <c r="FA1009" s="7"/>
      <c r="FB1009" s="7"/>
      <c r="FC1009" s="7"/>
      <c r="FD1009" s="7"/>
      <c r="FE1009" s="7"/>
      <c r="FF1009" s="7"/>
      <c r="FG1009" s="7"/>
      <c r="FH1009" s="7"/>
      <c r="FI1009" s="7"/>
      <c r="FJ1009" s="7"/>
      <c r="FK1009" s="7"/>
      <c r="FL1009" s="34"/>
      <c r="FM1009" s="33"/>
      <c r="FN1009" s="34"/>
      <c r="FO1009" s="33"/>
      <c r="FP1009" s="33"/>
      <c r="FQ1009" s="33"/>
      <c r="FR1009" s="33"/>
      <c r="FS1009" s="33"/>
      <c r="FT1009" s="33"/>
      <c r="FU1009" s="33"/>
      <c r="FV1009" s="33"/>
      <c r="FW1009" s="33"/>
      <c r="FX1009" s="33"/>
      <c r="FY1009" s="33"/>
      <c r="FZ1009" s="33"/>
      <c r="GA1009" s="33"/>
      <c r="GB1009" s="33"/>
      <c r="GC1009" s="33"/>
      <c r="GD1009" s="33"/>
      <c r="GE1009" s="33"/>
      <c r="GF1009" s="33"/>
      <c r="GG1009" s="7"/>
      <c r="GH1009" s="7"/>
      <c r="GI1009" s="7"/>
      <c r="GJ1009" s="7"/>
      <c r="GK1009" s="7"/>
      <c r="GL1009" s="7"/>
      <c r="GM1009" s="7"/>
      <c r="GN1009" s="7"/>
      <c r="GO1009" s="7"/>
      <c r="GP1009" s="7"/>
      <c r="GQ1009" s="7"/>
      <c r="GR1009" s="7"/>
      <c r="GS1009" s="7"/>
      <c r="GT1009" s="7"/>
      <c r="GU1009" s="7"/>
      <c r="GV1009" s="7"/>
      <c r="GW1009" s="7"/>
      <c r="GX1009" s="7"/>
      <c r="GY1009" s="7"/>
    </row>
    <row r="1010" spans="1:207" ht="13.8">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c r="CG1010" s="7"/>
      <c r="CH1010" s="7"/>
      <c r="CI1010" s="7"/>
      <c r="CJ1010" s="7"/>
      <c r="CK1010" s="7"/>
      <c r="CL1010" s="7"/>
      <c r="CM1010" s="7"/>
      <c r="CN1010" s="7"/>
      <c r="CO1010" s="7"/>
      <c r="CP1010" s="7"/>
      <c r="CQ1010" s="7"/>
      <c r="CR1010" s="7"/>
      <c r="CS1010" s="7"/>
      <c r="CT1010" s="7"/>
      <c r="CU1010" s="7"/>
      <c r="CV1010" s="7"/>
      <c r="CW1010" s="7"/>
      <c r="CX1010" s="7"/>
      <c r="CY1010" s="7"/>
      <c r="CZ1010" s="7"/>
      <c r="DA1010" s="7"/>
      <c r="DB1010" s="7"/>
      <c r="DC1010" s="7"/>
      <c r="DD1010" s="7"/>
      <c r="DE1010" s="7"/>
      <c r="DF1010" s="7"/>
      <c r="DG1010" s="7"/>
      <c r="DH1010" s="7"/>
      <c r="DI1010" s="7"/>
      <c r="DJ1010" s="7"/>
      <c r="DK1010" s="7"/>
      <c r="DL1010" s="7"/>
      <c r="DM1010" s="7"/>
      <c r="DN1010" s="7"/>
      <c r="DO1010" s="7"/>
      <c r="DP1010" s="7"/>
      <c r="DQ1010" s="7"/>
      <c r="DR1010" s="7"/>
      <c r="DS1010" s="7"/>
      <c r="DT1010" s="7"/>
      <c r="DU1010" s="7"/>
      <c r="DV1010" s="7"/>
      <c r="DW1010" s="7"/>
      <c r="DX1010" s="7"/>
      <c r="DY1010" s="7"/>
      <c r="DZ1010" s="7"/>
      <c r="EA1010" s="7"/>
      <c r="EB1010" s="7"/>
      <c r="EC1010" s="7"/>
      <c r="ED1010" s="7"/>
      <c r="EE1010" s="7"/>
      <c r="EF1010" s="7"/>
      <c r="EG1010" s="7"/>
      <c r="EH1010" s="7"/>
      <c r="EI1010" s="7"/>
      <c r="EJ1010" s="7"/>
      <c r="EK1010" s="7"/>
      <c r="EL1010" s="7"/>
      <c r="EM1010" s="7"/>
      <c r="EN1010" s="7"/>
      <c r="EO1010" s="7"/>
      <c r="EP1010" s="7"/>
      <c r="EQ1010" s="7"/>
      <c r="ER1010" s="7"/>
      <c r="ES1010" s="7"/>
      <c r="ET1010" s="7"/>
      <c r="EU1010" s="7"/>
      <c r="EV1010" s="7"/>
      <c r="EW1010" s="7"/>
      <c r="EX1010" s="7"/>
      <c r="EY1010" s="7"/>
      <c r="EZ1010" s="7"/>
      <c r="FA1010" s="7"/>
      <c r="FB1010" s="7"/>
      <c r="FC1010" s="7"/>
      <c r="FD1010" s="7"/>
      <c r="FE1010" s="7"/>
      <c r="FF1010" s="7"/>
      <c r="FG1010" s="7"/>
      <c r="FH1010" s="7"/>
      <c r="FI1010" s="7"/>
      <c r="FJ1010" s="7"/>
      <c r="FK1010" s="7"/>
      <c r="FL1010" s="34"/>
      <c r="FM1010" s="33"/>
      <c r="FN1010" s="34"/>
      <c r="FO1010" s="33"/>
      <c r="FP1010" s="33"/>
      <c r="FQ1010" s="33"/>
      <c r="FR1010" s="33"/>
      <c r="FS1010" s="33"/>
      <c r="FT1010" s="33"/>
      <c r="FU1010" s="33"/>
      <c r="FV1010" s="33"/>
      <c r="FW1010" s="33"/>
      <c r="FX1010" s="33"/>
      <c r="FY1010" s="33"/>
      <c r="FZ1010" s="33"/>
      <c r="GA1010" s="33"/>
      <c r="GB1010" s="33"/>
      <c r="GC1010" s="33"/>
      <c r="GD1010" s="33"/>
      <c r="GE1010" s="33"/>
      <c r="GF1010" s="33"/>
      <c r="GG1010" s="7"/>
      <c r="GH1010" s="7"/>
      <c r="GI1010" s="7"/>
      <c r="GJ1010" s="7"/>
      <c r="GK1010" s="7"/>
      <c r="GL1010" s="7"/>
      <c r="GM1010" s="7"/>
      <c r="GN1010" s="7"/>
      <c r="GO1010" s="7"/>
      <c r="GP1010" s="7"/>
      <c r="GQ1010" s="7"/>
      <c r="GR1010" s="7"/>
      <c r="GS1010" s="7"/>
      <c r="GT1010" s="7"/>
      <c r="GU1010" s="7"/>
      <c r="GV1010" s="7"/>
      <c r="GW1010" s="7"/>
      <c r="GX1010" s="7"/>
      <c r="GY1010" s="7"/>
    </row>
    <row r="1011" spans="1:207" ht="13.8">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c r="CG1011" s="7"/>
      <c r="CH1011" s="7"/>
      <c r="CI1011" s="7"/>
      <c r="CJ1011" s="7"/>
      <c r="CK1011" s="7"/>
      <c r="CL1011" s="7"/>
      <c r="CM1011" s="7"/>
      <c r="CN1011" s="7"/>
      <c r="CO1011" s="7"/>
      <c r="CP1011" s="7"/>
      <c r="CQ1011" s="7"/>
      <c r="CR1011" s="7"/>
      <c r="CS1011" s="7"/>
      <c r="CT1011" s="7"/>
      <c r="CU1011" s="7"/>
      <c r="CV1011" s="7"/>
      <c r="CW1011" s="7"/>
      <c r="CX1011" s="7"/>
      <c r="CY1011" s="7"/>
      <c r="CZ1011" s="7"/>
      <c r="DA1011" s="7"/>
      <c r="DB1011" s="7"/>
      <c r="DC1011" s="7"/>
      <c r="DD1011" s="7"/>
      <c r="DE1011" s="7"/>
      <c r="DF1011" s="7"/>
      <c r="DG1011" s="7"/>
      <c r="DH1011" s="7"/>
      <c r="DI1011" s="7"/>
      <c r="DJ1011" s="7"/>
      <c r="DK1011" s="7"/>
      <c r="DL1011" s="7"/>
      <c r="DM1011" s="7"/>
      <c r="DN1011" s="7"/>
      <c r="DO1011" s="7"/>
      <c r="DP1011" s="7"/>
      <c r="DQ1011" s="7"/>
      <c r="DR1011" s="7"/>
      <c r="DS1011" s="7"/>
      <c r="DT1011" s="7"/>
      <c r="DU1011" s="7"/>
      <c r="DV1011" s="7"/>
      <c r="DW1011" s="7"/>
      <c r="DX1011" s="7"/>
      <c r="DY1011" s="7"/>
      <c r="DZ1011" s="7"/>
      <c r="EA1011" s="7"/>
      <c r="EB1011" s="7"/>
      <c r="EC1011" s="7"/>
      <c r="ED1011" s="7"/>
      <c r="EE1011" s="7"/>
      <c r="EF1011" s="7"/>
      <c r="EG1011" s="7"/>
      <c r="EH1011" s="7"/>
      <c r="EI1011" s="7"/>
      <c r="EJ1011" s="7"/>
      <c r="EK1011" s="7"/>
      <c r="EL1011" s="7"/>
      <c r="EM1011" s="7"/>
      <c r="EN1011" s="7"/>
      <c r="EO1011" s="7"/>
      <c r="EP1011" s="7"/>
      <c r="EQ1011" s="7"/>
      <c r="ER1011" s="7"/>
      <c r="ES1011" s="7"/>
      <c r="ET1011" s="7"/>
      <c r="EU1011" s="7"/>
      <c r="EV1011" s="7"/>
      <c r="EW1011" s="7"/>
      <c r="EX1011" s="7"/>
      <c r="EY1011" s="7"/>
      <c r="EZ1011" s="7"/>
      <c r="FA1011" s="7"/>
      <c r="FB1011" s="7"/>
      <c r="FC1011" s="7"/>
      <c r="FD1011" s="7"/>
      <c r="FE1011" s="7"/>
      <c r="FF1011" s="7"/>
      <c r="FG1011" s="7"/>
      <c r="FH1011" s="7"/>
      <c r="FI1011" s="7"/>
      <c r="FJ1011" s="7"/>
      <c r="FK1011" s="7"/>
      <c r="FL1011" s="34"/>
      <c r="FM1011" s="33"/>
      <c r="FN1011" s="34"/>
      <c r="FO1011" s="33"/>
      <c r="FP1011" s="33"/>
      <c r="FQ1011" s="33"/>
      <c r="FR1011" s="33"/>
      <c r="FS1011" s="33"/>
      <c r="FT1011" s="33"/>
      <c r="FU1011" s="33"/>
      <c r="FV1011" s="33"/>
      <c r="FW1011" s="33"/>
      <c r="FX1011" s="33"/>
      <c r="FY1011" s="33"/>
      <c r="FZ1011" s="33"/>
      <c r="GA1011" s="33"/>
      <c r="GB1011" s="33"/>
      <c r="GC1011" s="33"/>
      <c r="GD1011" s="33"/>
      <c r="GE1011" s="33"/>
      <c r="GF1011" s="33"/>
      <c r="GG1011" s="7"/>
      <c r="GH1011" s="7"/>
      <c r="GI1011" s="7"/>
      <c r="GJ1011" s="7"/>
      <c r="GK1011" s="7"/>
      <c r="GL1011" s="7"/>
      <c r="GM1011" s="7"/>
      <c r="GN1011" s="7"/>
      <c r="GO1011" s="7"/>
      <c r="GP1011" s="7"/>
      <c r="GQ1011" s="7"/>
      <c r="GR1011" s="7"/>
      <c r="GS1011" s="7"/>
      <c r="GT1011" s="7"/>
      <c r="GU1011" s="7"/>
      <c r="GV1011" s="7"/>
      <c r="GW1011" s="7"/>
      <c r="GX1011" s="7"/>
      <c r="GY1011" s="7"/>
    </row>
    <row r="1012" spans="1:207" ht="13.8">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c r="CG1012" s="7"/>
      <c r="CH1012" s="7"/>
      <c r="CI1012" s="7"/>
      <c r="CJ1012" s="7"/>
      <c r="CK1012" s="7"/>
      <c r="CL1012" s="7"/>
      <c r="CM1012" s="7"/>
      <c r="CN1012" s="7"/>
      <c r="CO1012" s="7"/>
      <c r="CP1012" s="7"/>
      <c r="CQ1012" s="7"/>
      <c r="CR1012" s="7"/>
      <c r="CS1012" s="7"/>
      <c r="CT1012" s="7"/>
      <c r="CU1012" s="7"/>
      <c r="CV1012" s="7"/>
      <c r="CW1012" s="7"/>
      <c r="CX1012" s="7"/>
      <c r="CY1012" s="7"/>
      <c r="CZ1012" s="7"/>
      <c r="DA1012" s="7"/>
      <c r="DB1012" s="7"/>
      <c r="DC1012" s="7"/>
      <c r="DD1012" s="7"/>
      <c r="DE1012" s="7"/>
      <c r="DF1012" s="7"/>
      <c r="DG1012" s="7"/>
      <c r="DH1012" s="7"/>
      <c r="DI1012" s="7"/>
      <c r="DJ1012" s="7"/>
      <c r="DK1012" s="7"/>
      <c r="DL1012" s="7"/>
      <c r="DM1012" s="7"/>
      <c r="DN1012" s="7"/>
      <c r="DO1012" s="7"/>
      <c r="DP1012" s="7"/>
      <c r="DQ1012" s="7"/>
      <c r="DR1012" s="7"/>
      <c r="DS1012" s="7"/>
      <c r="DT1012" s="7"/>
      <c r="DU1012" s="7"/>
      <c r="DV1012" s="7"/>
      <c r="DW1012" s="7"/>
      <c r="DX1012" s="7"/>
      <c r="DY1012" s="7"/>
      <c r="DZ1012" s="7"/>
      <c r="EA1012" s="7"/>
      <c r="EB1012" s="7"/>
      <c r="EC1012" s="7"/>
      <c r="ED1012" s="7"/>
      <c r="EE1012" s="7"/>
      <c r="EF1012" s="7"/>
      <c r="EG1012" s="7"/>
      <c r="EH1012" s="7"/>
      <c r="EI1012" s="7"/>
      <c r="EJ1012" s="7"/>
      <c r="EK1012" s="7"/>
      <c r="EL1012" s="7"/>
      <c r="EM1012" s="7"/>
      <c r="EN1012" s="7"/>
      <c r="EO1012" s="7"/>
      <c r="EP1012" s="7"/>
      <c r="EQ1012" s="7"/>
      <c r="ER1012" s="7"/>
      <c r="ES1012" s="7"/>
      <c r="ET1012" s="7"/>
      <c r="EU1012" s="7"/>
      <c r="EV1012" s="7"/>
      <c r="EW1012" s="7"/>
      <c r="EX1012" s="7"/>
      <c r="EY1012" s="7"/>
      <c r="EZ1012" s="7"/>
      <c r="FA1012" s="7"/>
      <c r="FB1012" s="7"/>
      <c r="FC1012" s="7"/>
      <c r="FD1012" s="7"/>
      <c r="FE1012" s="7"/>
      <c r="FF1012" s="7"/>
      <c r="FG1012" s="7"/>
      <c r="FH1012" s="7"/>
      <c r="FI1012" s="7"/>
      <c r="FJ1012" s="7"/>
      <c r="FK1012" s="7"/>
      <c r="FL1012" s="34"/>
      <c r="FM1012" s="33"/>
      <c r="FN1012" s="34"/>
      <c r="FO1012" s="33"/>
      <c r="FP1012" s="33"/>
      <c r="FQ1012" s="33"/>
      <c r="FR1012" s="33"/>
      <c r="FS1012" s="33"/>
      <c r="FT1012" s="33"/>
      <c r="FU1012" s="33"/>
      <c r="FV1012" s="33"/>
      <c r="FW1012" s="33"/>
      <c r="FX1012" s="33"/>
      <c r="FY1012" s="33"/>
      <c r="FZ1012" s="33"/>
      <c r="GA1012" s="33"/>
      <c r="GB1012" s="33"/>
      <c r="GC1012" s="33"/>
      <c r="GD1012" s="33"/>
      <c r="GE1012" s="33"/>
      <c r="GF1012" s="33"/>
      <c r="GG1012" s="7"/>
      <c r="GH1012" s="7"/>
      <c r="GI1012" s="7"/>
      <c r="GJ1012" s="7"/>
      <c r="GK1012" s="7"/>
      <c r="GL1012" s="7"/>
      <c r="GM1012" s="7"/>
      <c r="GN1012" s="7"/>
      <c r="GO1012" s="7"/>
      <c r="GP1012" s="7"/>
      <c r="GQ1012" s="7"/>
      <c r="GR1012" s="7"/>
      <c r="GS1012" s="7"/>
      <c r="GT1012" s="7"/>
      <c r="GU1012" s="7"/>
      <c r="GV1012" s="7"/>
      <c r="GW1012" s="7"/>
      <c r="GX1012" s="7"/>
      <c r="GY1012" s="7"/>
    </row>
    <row r="1013" spans="1:207" ht="13.8">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c r="CG1013" s="7"/>
      <c r="CH1013" s="7"/>
      <c r="CI1013" s="7"/>
      <c r="CJ1013" s="7"/>
      <c r="CK1013" s="7"/>
      <c r="CL1013" s="7"/>
      <c r="CM1013" s="7"/>
      <c r="CN1013" s="7"/>
      <c r="CO1013" s="7"/>
      <c r="CP1013" s="7"/>
      <c r="CQ1013" s="7"/>
      <c r="CR1013" s="7"/>
      <c r="CS1013" s="7"/>
      <c r="CT1013" s="7"/>
      <c r="CU1013" s="7"/>
      <c r="CV1013" s="7"/>
      <c r="CW1013" s="7"/>
      <c r="CX1013" s="7"/>
      <c r="CY1013" s="7"/>
      <c r="CZ1013" s="7"/>
      <c r="DA1013" s="7"/>
      <c r="DB1013" s="7"/>
      <c r="DC1013" s="7"/>
      <c r="DD1013" s="7"/>
      <c r="DE1013" s="7"/>
      <c r="DF1013" s="7"/>
      <c r="DG1013" s="7"/>
      <c r="DH1013" s="7"/>
      <c r="DI1013" s="7"/>
      <c r="DJ1013" s="7"/>
      <c r="DK1013" s="7"/>
      <c r="DL1013" s="7"/>
      <c r="DM1013" s="7"/>
      <c r="DN1013" s="7"/>
      <c r="DO1013" s="7"/>
      <c r="DP1013" s="7"/>
      <c r="DQ1013" s="7"/>
      <c r="DR1013" s="7"/>
      <c r="DS1013" s="7"/>
      <c r="DT1013" s="7"/>
      <c r="DU1013" s="7"/>
      <c r="DV1013" s="7"/>
      <c r="DW1013" s="7"/>
      <c r="DX1013" s="7"/>
      <c r="DY1013" s="7"/>
      <c r="DZ1013" s="7"/>
      <c r="EA1013" s="7"/>
      <c r="EB1013" s="7"/>
      <c r="EC1013" s="7"/>
      <c r="ED1013" s="7"/>
      <c r="EE1013" s="7"/>
      <c r="EF1013" s="7"/>
      <c r="EG1013" s="7"/>
      <c r="EH1013" s="7"/>
      <c r="EI1013" s="7"/>
      <c r="EJ1013" s="7"/>
      <c r="EK1013" s="7"/>
      <c r="EL1013" s="7"/>
      <c r="EM1013" s="7"/>
      <c r="EN1013" s="7"/>
      <c r="EO1013" s="7"/>
      <c r="EP1013" s="7"/>
      <c r="EQ1013" s="7"/>
      <c r="ER1013" s="7"/>
      <c r="ES1013" s="7"/>
      <c r="ET1013" s="7"/>
      <c r="EU1013" s="7"/>
      <c r="EV1013" s="7"/>
      <c r="EW1013" s="7"/>
      <c r="EX1013" s="7"/>
      <c r="EY1013" s="7"/>
      <c r="EZ1013" s="7"/>
      <c r="FA1013" s="7"/>
      <c r="FB1013" s="7"/>
      <c r="FC1013" s="7"/>
      <c r="FD1013" s="7"/>
      <c r="FE1013" s="7"/>
      <c r="FF1013" s="7"/>
      <c r="FG1013" s="7"/>
      <c r="FH1013" s="7"/>
      <c r="FI1013" s="7"/>
      <c r="FJ1013" s="7"/>
      <c r="FK1013" s="7"/>
      <c r="FL1013" s="34"/>
      <c r="FM1013" s="33"/>
      <c r="FN1013" s="34"/>
      <c r="FO1013" s="33"/>
      <c r="FP1013" s="33"/>
      <c r="FQ1013" s="33"/>
      <c r="FR1013" s="33"/>
      <c r="FS1013" s="33"/>
      <c r="FT1013" s="33"/>
      <c r="FU1013" s="33"/>
      <c r="FV1013" s="33"/>
      <c r="FW1013" s="33"/>
      <c r="FX1013" s="33"/>
      <c r="FY1013" s="33"/>
      <c r="FZ1013" s="33"/>
      <c r="GA1013" s="33"/>
      <c r="GB1013" s="33"/>
      <c r="GC1013" s="33"/>
      <c r="GD1013" s="33"/>
      <c r="GE1013" s="33"/>
      <c r="GF1013" s="33"/>
      <c r="GG1013" s="7"/>
      <c r="GH1013" s="7"/>
      <c r="GI1013" s="7"/>
      <c r="GJ1013" s="7"/>
      <c r="GK1013" s="7"/>
      <c r="GL1013" s="7"/>
      <c r="GM1013" s="7"/>
      <c r="GN1013" s="7"/>
      <c r="GO1013" s="7"/>
      <c r="GP1013" s="7"/>
      <c r="GQ1013" s="7"/>
      <c r="GR1013" s="7"/>
      <c r="GS1013" s="7"/>
      <c r="GT1013" s="7"/>
      <c r="GU1013" s="7"/>
      <c r="GV1013" s="7"/>
      <c r="GW1013" s="7"/>
      <c r="GX1013" s="7"/>
      <c r="GY1013" s="7"/>
    </row>
    <row r="1014" spans="1:207" ht="13.8">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c r="CG1014" s="7"/>
      <c r="CH1014" s="7"/>
      <c r="CI1014" s="7"/>
      <c r="CJ1014" s="7"/>
      <c r="CK1014" s="7"/>
      <c r="CL1014" s="7"/>
      <c r="CM1014" s="7"/>
      <c r="CN1014" s="7"/>
      <c r="CO1014" s="7"/>
      <c r="CP1014" s="7"/>
      <c r="CQ1014" s="7"/>
      <c r="CR1014" s="7"/>
      <c r="CS1014" s="7"/>
      <c r="CT1014" s="7"/>
      <c r="CU1014" s="7"/>
      <c r="CV1014" s="7"/>
      <c r="CW1014" s="7"/>
      <c r="CX1014" s="7"/>
      <c r="CY1014" s="7"/>
      <c r="CZ1014" s="7"/>
      <c r="DA1014" s="7"/>
      <c r="DB1014" s="7"/>
      <c r="DC1014" s="7"/>
      <c r="DD1014" s="7"/>
      <c r="DE1014" s="7"/>
      <c r="DF1014" s="7"/>
      <c r="DG1014" s="7"/>
      <c r="DH1014" s="7"/>
      <c r="DI1014" s="7"/>
      <c r="DJ1014" s="7"/>
      <c r="DK1014" s="7"/>
      <c r="DL1014" s="7"/>
      <c r="DM1014" s="7"/>
      <c r="DN1014" s="7"/>
      <c r="DO1014" s="7"/>
      <c r="DP1014" s="7"/>
      <c r="DQ1014" s="7"/>
      <c r="DR1014" s="7"/>
      <c r="DS1014" s="7"/>
      <c r="DT1014" s="7"/>
      <c r="DU1014" s="7"/>
      <c r="DV1014" s="7"/>
      <c r="DW1014" s="7"/>
      <c r="DX1014" s="7"/>
      <c r="DY1014" s="7"/>
      <c r="DZ1014" s="7"/>
      <c r="EA1014" s="7"/>
      <c r="EB1014" s="7"/>
      <c r="EC1014" s="7"/>
      <c r="ED1014" s="7"/>
      <c r="EE1014" s="7"/>
      <c r="EF1014" s="7"/>
      <c r="EG1014" s="7"/>
      <c r="EH1014" s="7"/>
      <c r="EI1014" s="7"/>
      <c r="EJ1014" s="7"/>
      <c r="EK1014" s="7"/>
      <c r="EL1014" s="7"/>
      <c r="EM1014" s="7"/>
      <c r="EN1014" s="7"/>
      <c r="EO1014" s="7"/>
      <c r="EP1014" s="7"/>
      <c r="EQ1014" s="7"/>
      <c r="ER1014" s="7"/>
      <c r="ES1014" s="7"/>
      <c r="ET1014" s="7"/>
      <c r="EU1014" s="7"/>
      <c r="EV1014" s="7"/>
      <c r="EW1014" s="7"/>
      <c r="EX1014" s="7"/>
      <c r="EY1014" s="7"/>
      <c r="EZ1014" s="7"/>
      <c r="FA1014" s="7"/>
      <c r="FB1014" s="7"/>
      <c r="FC1014" s="7"/>
      <c r="FD1014" s="7"/>
      <c r="FE1014" s="7"/>
      <c r="FF1014" s="7"/>
      <c r="FG1014" s="7"/>
      <c r="FH1014" s="7"/>
      <c r="FI1014" s="7"/>
      <c r="FJ1014" s="7"/>
      <c r="FK1014" s="7"/>
      <c r="FL1014" s="34"/>
      <c r="FM1014" s="33"/>
      <c r="FN1014" s="34"/>
      <c r="FO1014" s="33"/>
      <c r="FP1014" s="33"/>
      <c r="FQ1014" s="33"/>
      <c r="FR1014" s="33"/>
      <c r="FS1014" s="33"/>
      <c r="FT1014" s="33"/>
      <c r="FU1014" s="33"/>
      <c r="FV1014" s="33"/>
      <c r="FW1014" s="33"/>
      <c r="FX1014" s="33"/>
      <c r="FY1014" s="33"/>
      <c r="FZ1014" s="33"/>
      <c r="GA1014" s="33"/>
      <c r="GB1014" s="33"/>
      <c r="GC1014" s="33"/>
      <c r="GD1014" s="33"/>
      <c r="GE1014" s="33"/>
      <c r="GF1014" s="33"/>
      <c r="GG1014" s="7"/>
      <c r="GH1014" s="7"/>
      <c r="GI1014" s="7"/>
      <c r="GJ1014" s="7"/>
      <c r="GK1014" s="7"/>
      <c r="GL1014" s="7"/>
      <c r="GM1014" s="7"/>
      <c r="GN1014" s="7"/>
      <c r="GO1014" s="7"/>
      <c r="GP1014" s="7"/>
      <c r="GQ1014" s="7"/>
      <c r="GR1014" s="7"/>
      <c r="GS1014" s="7"/>
      <c r="GT1014" s="7"/>
      <c r="GU1014" s="7"/>
      <c r="GV1014" s="7"/>
      <c r="GW1014" s="7"/>
      <c r="GX1014" s="7"/>
      <c r="GY1014" s="7"/>
    </row>
    <row r="1015" spans="1:207" ht="13.8">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c r="CG1015" s="7"/>
      <c r="CH1015" s="7"/>
      <c r="CI1015" s="7"/>
      <c r="CJ1015" s="7"/>
      <c r="CK1015" s="7"/>
      <c r="CL1015" s="7"/>
      <c r="CM1015" s="7"/>
      <c r="CN1015" s="7"/>
      <c r="CO1015" s="7"/>
      <c r="CP1015" s="7"/>
      <c r="CQ1015" s="7"/>
      <c r="CR1015" s="7"/>
      <c r="CS1015" s="7"/>
      <c r="CT1015" s="7"/>
      <c r="CU1015" s="7"/>
      <c r="CV1015" s="7"/>
      <c r="CW1015" s="7"/>
      <c r="CX1015" s="7"/>
      <c r="CY1015" s="7"/>
      <c r="CZ1015" s="7"/>
      <c r="DA1015" s="7"/>
      <c r="DB1015" s="7"/>
      <c r="DC1015" s="7"/>
      <c r="DD1015" s="7"/>
      <c r="DE1015" s="7"/>
      <c r="DF1015" s="7"/>
      <c r="DG1015" s="7"/>
      <c r="DH1015" s="7"/>
      <c r="DI1015" s="7"/>
      <c r="DJ1015" s="7"/>
      <c r="DK1015" s="7"/>
      <c r="DL1015" s="7"/>
      <c r="DM1015" s="7"/>
      <c r="DN1015" s="7"/>
      <c r="DO1015" s="7"/>
      <c r="DP1015" s="7"/>
      <c r="DQ1015" s="7"/>
      <c r="DR1015" s="7"/>
      <c r="DS1015" s="7"/>
      <c r="DT1015" s="7"/>
      <c r="DU1015" s="7"/>
      <c r="DV1015" s="7"/>
      <c r="DW1015" s="7"/>
      <c r="DX1015" s="7"/>
      <c r="DY1015" s="7"/>
      <c r="DZ1015" s="7"/>
      <c r="EA1015" s="7"/>
      <c r="EB1015" s="7"/>
      <c r="EC1015" s="7"/>
      <c r="ED1015" s="7"/>
      <c r="EE1015" s="7"/>
      <c r="EF1015" s="7"/>
      <c r="EG1015" s="7"/>
      <c r="EH1015" s="7"/>
      <c r="EI1015" s="7"/>
      <c r="EJ1015" s="7"/>
      <c r="EK1015" s="7"/>
      <c r="EL1015" s="7"/>
      <c r="EM1015" s="7"/>
      <c r="EN1015" s="7"/>
      <c r="EO1015" s="7"/>
      <c r="EP1015" s="7"/>
      <c r="EQ1015" s="7"/>
      <c r="ER1015" s="7"/>
      <c r="ES1015" s="7"/>
      <c r="ET1015" s="7"/>
      <c r="EU1015" s="7"/>
      <c r="EV1015" s="7"/>
      <c r="EW1015" s="7"/>
      <c r="EX1015" s="7"/>
      <c r="EY1015" s="7"/>
      <c r="EZ1015" s="7"/>
      <c r="FA1015" s="7"/>
      <c r="FB1015" s="7"/>
      <c r="FC1015" s="7"/>
      <c r="FD1015" s="7"/>
      <c r="FE1015" s="7"/>
      <c r="FF1015" s="7"/>
      <c r="FG1015" s="7"/>
      <c r="FH1015" s="7"/>
      <c r="FI1015" s="7"/>
      <c r="FJ1015" s="7"/>
      <c r="FK1015" s="7"/>
      <c r="FL1015" s="34"/>
      <c r="FM1015" s="33"/>
      <c r="FN1015" s="34"/>
      <c r="FO1015" s="33"/>
      <c r="FP1015" s="33"/>
      <c r="FQ1015" s="33"/>
      <c r="FR1015" s="33"/>
      <c r="FS1015" s="33"/>
      <c r="FT1015" s="33"/>
      <c r="FU1015" s="33"/>
      <c r="FV1015" s="33"/>
      <c r="FW1015" s="33"/>
      <c r="FX1015" s="33"/>
      <c r="FY1015" s="33"/>
      <c r="FZ1015" s="33"/>
      <c r="GA1015" s="33"/>
      <c r="GB1015" s="33"/>
      <c r="GC1015" s="33"/>
      <c r="GD1015" s="33"/>
      <c r="GE1015" s="33"/>
      <c r="GF1015" s="33"/>
      <c r="GG1015" s="7"/>
      <c r="GH1015" s="7"/>
      <c r="GI1015" s="7"/>
      <c r="GJ1015" s="7"/>
      <c r="GK1015" s="7"/>
      <c r="GL1015" s="7"/>
      <c r="GM1015" s="7"/>
      <c r="GN1015" s="7"/>
      <c r="GO1015" s="7"/>
      <c r="GP1015" s="7"/>
      <c r="GQ1015" s="7"/>
      <c r="GR1015" s="7"/>
      <c r="GS1015" s="7"/>
      <c r="GT1015" s="7"/>
      <c r="GU1015" s="7"/>
      <c r="GV1015" s="7"/>
      <c r="GW1015" s="7"/>
      <c r="GX1015" s="7"/>
      <c r="GY1015" s="7"/>
    </row>
    <row r="1016" spans="1:207" ht="13.8">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c r="CG1016" s="7"/>
      <c r="CH1016" s="7"/>
      <c r="CI1016" s="7"/>
      <c r="CJ1016" s="7"/>
      <c r="CK1016" s="7"/>
      <c r="CL1016" s="7"/>
      <c r="CM1016" s="7"/>
      <c r="CN1016" s="7"/>
      <c r="CO1016" s="7"/>
      <c r="CP1016" s="7"/>
      <c r="CQ1016" s="7"/>
      <c r="CR1016" s="7"/>
      <c r="CS1016" s="7"/>
      <c r="CT1016" s="7"/>
      <c r="CU1016" s="7"/>
      <c r="CV1016" s="7"/>
      <c r="CW1016" s="7"/>
      <c r="CX1016" s="7"/>
      <c r="CY1016" s="7"/>
      <c r="CZ1016" s="7"/>
      <c r="DA1016" s="7"/>
      <c r="DB1016" s="7"/>
      <c r="DC1016" s="7"/>
      <c r="DD1016" s="7"/>
      <c r="DE1016" s="7"/>
      <c r="DF1016" s="7"/>
      <c r="DG1016" s="7"/>
      <c r="DH1016" s="7"/>
      <c r="DI1016" s="7"/>
      <c r="DJ1016" s="7"/>
      <c r="DK1016" s="7"/>
      <c r="DL1016" s="7"/>
      <c r="DM1016" s="7"/>
      <c r="DN1016" s="7"/>
      <c r="DO1016" s="7"/>
      <c r="DP1016" s="7"/>
      <c r="DQ1016" s="7"/>
      <c r="DR1016" s="7"/>
      <c r="DS1016" s="7"/>
      <c r="DT1016" s="7"/>
      <c r="DU1016" s="7"/>
      <c r="DV1016" s="7"/>
      <c r="DW1016" s="7"/>
      <c r="DX1016" s="7"/>
      <c r="DY1016" s="7"/>
      <c r="DZ1016" s="7"/>
      <c r="EA1016" s="7"/>
      <c r="EB1016" s="7"/>
      <c r="EC1016" s="7"/>
      <c r="ED1016" s="7"/>
      <c r="EE1016" s="7"/>
      <c r="EF1016" s="7"/>
      <c r="EG1016" s="7"/>
      <c r="EH1016" s="7"/>
      <c r="EI1016" s="7"/>
      <c r="EJ1016" s="7"/>
      <c r="EK1016" s="7"/>
      <c r="EL1016" s="7"/>
      <c r="EM1016" s="7"/>
      <c r="EN1016" s="7"/>
      <c r="EO1016" s="7"/>
      <c r="EP1016" s="7"/>
      <c r="EQ1016" s="7"/>
      <c r="ER1016" s="7"/>
      <c r="ES1016" s="7"/>
      <c r="ET1016" s="7"/>
      <c r="EU1016" s="7"/>
      <c r="EV1016" s="7"/>
      <c r="EW1016" s="7"/>
      <c r="EX1016" s="7"/>
      <c r="EY1016" s="7"/>
      <c r="EZ1016" s="7"/>
      <c r="FA1016" s="7"/>
      <c r="FB1016" s="7"/>
      <c r="FC1016" s="7"/>
      <c r="FD1016" s="7"/>
      <c r="FE1016" s="7"/>
      <c r="FF1016" s="7"/>
      <c r="FG1016" s="7"/>
      <c r="FH1016" s="7"/>
      <c r="FI1016" s="7"/>
      <c r="FJ1016" s="7"/>
      <c r="FK1016" s="7"/>
      <c r="FL1016" s="34"/>
      <c r="FM1016" s="33"/>
      <c r="FN1016" s="34"/>
      <c r="FO1016" s="33"/>
      <c r="FP1016" s="33"/>
      <c r="FQ1016" s="33"/>
      <c r="FR1016" s="33"/>
      <c r="FS1016" s="33"/>
      <c r="FT1016" s="33"/>
      <c r="FU1016" s="33"/>
      <c r="FV1016" s="33"/>
      <c r="FW1016" s="33"/>
      <c r="FX1016" s="33"/>
      <c r="FY1016" s="33"/>
      <c r="FZ1016" s="33"/>
      <c r="GA1016" s="33"/>
      <c r="GB1016" s="33"/>
      <c r="GC1016" s="33"/>
      <c r="GD1016" s="33"/>
      <c r="GE1016" s="33"/>
      <c r="GF1016" s="33"/>
      <c r="GG1016" s="7"/>
      <c r="GH1016" s="7"/>
      <c r="GI1016" s="7"/>
      <c r="GJ1016" s="7"/>
      <c r="GK1016" s="7"/>
      <c r="GL1016" s="7"/>
      <c r="GM1016" s="7"/>
      <c r="GN1016" s="7"/>
      <c r="GO1016" s="7"/>
      <c r="GP1016" s="7"/>
      <c r="GQ1016" s="7"/>
      <c r="GR1016" s="7"/>
      <c r="GS1016" s="7"/>
      <c r="GT1016" s="7"/>
      <c r="GU1016" s="7"/>
      <c r="GV1016" s="7"/>
      <c r="GW1016" s="7"/>
      <c r="GX1016" s="7"/>
      <c r="GY1016" s="7"/>
    </row>
    <row r="1017" spans="1:207" ht="13.8">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c r="CG1017" s="7"/>
      <c r="CH1017" s="7"/>
      <c r="CI1017" s="7"/>
      <c r="CJ1017" s="7"/>
      <c r="CK1017" s="7"/>
      <c r="CL1017" s="7"/>
      <c r="CM1017" s="7"/>
      <c r="CN1017" s="7"/>
      <c r="CO1017" s="7"/>
      <c r="CP1017" s="7"/>
      <c r="CQ1017" s="7"/>
      <c r="CR1017" s="7"/>
      <c r="CS1017" s="7"/>
      <c r="CT1017" s="7"/>
      <c r="CU1017" s="7"/>
      <c r="CV1017" s="7"/>
      <c r="CW1017" s="7"/>
      <c r="CX1017" s="7"/>
      <c r="CY1017" s="7"/>
      <c r="CZ1017" s="7"/>
      <c r="DA1017" s="7"/>
      <c r="DB1017" s="7"/>
      <c r="DC1017" s="7"/>
      <c r="DD1017" s="7"/>
      <c r="DE1017" s="7"/>
      <c r="DF1017" s="7"/>
      <c r="DG1017" s="7"/>
      <c r="DH1017" s="7"/>
      <c r="DI1017" s="7"/>
      <c r="DJ1017" s="7"/>
      <c r="DK1017" s="7"/>
      <c r="DL1017" s="7"/>
      <c r="DM1017" s="7"/>
      <c r="DN1017" s="7"/>
      <c r="DO1017" s="7"/>
      <c r="DP1017" s="7"/>
      <c r="DQ1017" s="7"/>
      <c r="DR1017" s="7"/>
      <c r="DS1017" s="7"/>
      <c r="DT1017" s="7"/>
      <c r="DU1017" s="7"/>
      <c r="DV1017" s="7"/>
      <c r="DW1017" s="7"/>
      <c r="DX1017" s="7"/>
      <c r="DY1017" s="7"/>
      <c r="DZ1017" s="7"/>
      <c r="EA1017" s="7"/>
      <c r="EB1017" s="7"/>
      <c r="EC1017" s="7"/>
      <c r="ED1017" s="7"/>
      <c r="EE1017" s="7"/>
      <c r="EF1017" s="7"/>
      <c r="EG1017" s="7"/>
      <c r="EH1017" s="7"/>
      <c r="EI1017" s="7"/>
      <c r="EJ1017" s="7"/>
      <c r="EK1017" s="7"/>
      <c r="EL1017" s="7"/>
      <c r="EM1017" s="7"/>
      <c r="EN1017" s="7"/>
      <c r="EO1017" s="7"/>
      <c r="EP1017" s="7"/>
      <c r="EQ1017" s="7"/>
      <c r="ER1017" s="7"/>
      <c r="ES1017" s="7"/>
      <c r="ET1017" s="7"/>
      <c r="EU1017" s="7"/>
      <c r="EV1017" s="7"/>
      <c r="EW1017" s="7"/>
      <c r="EX1017" s="7"/>
      <c r="EY1017" s="7"/>
      <c r="EZ1017" s="7"/>
      <c r="FA1017" s="7"/>
      <c r="FB1017" s="7"/>
      <c r="FC1017" s="7"/>
      <c r="FD1017" s="7"/>
      <c r="FE1017" s="7"/>
      <c r="FF1017" s="7"/>
      <c r="FG1017" s="7"/>
      <c r="FH1017" s="7"/>
      <c r="FI1017" s="7"/>
      <c r="FJ1017" s="7"/>
      <c r="FK1017" s="7"/>
      <c r="FL1017" s="34"/>
      <c r="FM1017" s="33"/>
      <c r="FN1017" s="34"/>
      <c r="FO1017" s="33"/>
      <c r="FP1017" s="33"/>
      <c r="FQ1017" s="33"/>
      <c r="FR1017" s="33"/>
      <c r="FS1017" s="33"/>
      <c r="FT1017" s="33"/>
      <c r="FU1017" s="33"/>
      <c r="FV1017" s="33"/>
      <c r="FW1017" s="33"/>
      <c r="FX1017" s="33"/>
      <c r="FY1017" s="33"/>
      <c r="FZ1017" s="33"/>
      <c r="GA1017" s="33"/>
      <c r="GB1017" s="33"/>
      <c r="GC1017" s="33"/>
      <c r="GD1017" s="33"/>
      <c r="GE1017" s="33"/>
      <c r="GF1017" s="33"/>
      <c r="GG1017" s="7"/>
      <c r="GH1017" s="7"/>
      <c r="GI1017" s="7"/>
      <c r="GJ1017" s="7"/>
      <c r="GK1017" s="7"/>
      <c r="GL1017" s="7"/>
      <c r="GM1017" s="7"/>
      <c r="GN1017" s="7"/>
      <c r="GO1017" s="7"/>
      <c r="GP1017" s="7"/>
      <c r="GQ1017" s="7"/>
      <c r="GR1017" s="7"/>
      <c r="GS1017" s="7"/>
      <c r="GT1017" s="7"/>
      <c r="GU1017" s="7"/>
      <c r="GV1017" s="7"/>
      <c r="GW1017" s="7"/>
      <c r="GX1017" s="7"/>
      <c r="GY1017" s="7"/>
    </row>
    <row r="1018" spans="1:207" ht="13.8">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c r="CG1018" s="7"/>
      <c r="CH1018" s="7"/>
      <c r="CI1018" s="7"/>
      <c r="CJ1018" s="7"/>
      <c r="CK1018" s="7"/>
      <c r="CL1018" s="7"/>
      <c r="CM1018" s="7"/>
      <c r="CN1018" s="7"/>
      <c r="CO1018" s="7"/>
      <c r="CP1018" s="7"/>
      <c r="CQ1018" s="7"/>
      <c r="CR1018" s="7"/>
      <c r="CS1018" s="7"/>
      <c r="CT1018" s="7"/>
      <c r="CU1018" s="7"/>
      <c r="CV1018" s="7"/>
      <c r="CW1018" s="7"/>
      <c r="CX1018" s="7"/>
      <c r="CY1018" s="7"/>
      <c r="CZ1018" s="7"/>
      <c r="DA1018" s="7"/>
      <c r="DB1018" s="7"/>
      <c r="DC1018" s="7"/>
      <c r="DD1018" s="7"/>
      <c r="DE1018" s="7"/>
      <c r="DF1018" s="7"/>
      <c r="DG1018" s="7"/>
      <c r="DH1018" s="7"/>
      <c r="DI1018" s="7"/>
      <c r="DJ1018" s="7"/>
      <c r="DK1018" s="7"/>
      <c r="DL1018" s="7"/>
      <c r="DM1018" s="7"/>
      <c r="DN1018" s="7"/>
      <c r="DO1018" s="7"/>
      <c r="DP1018" s="7"/>
      <c r="DQ1018" s="7"/>
      <c r="DR1018" s="7"/>
      <c r="DS1018" s="7"/>
      <c r="DT1018" s="7"/>
      <c r="DU1018" s="7"/>
      <c r="DV1018" s="7"/>
      <c r="DW1018" s="7"/>
      <c r="DX1018" s="7"/>
      <c r="DY1018" s="7"/>
      <c r="DZ1018" s="7"/>
      <c r="EA1018" s="7"/>
      <c r="EB1018" s="7"/>
      <c r="EC1018" s="7"/>
      <c r="ED1018" s="7"/>
      <c r="EE1018" s="7"/>
      <c r="EF1018" s="7"/>
      <c r="EG1018" s="7"/>
      <c r="EH1018" s="7"/>
      <c r="EI1018" s="7"/>
      <c r="EJ1018" s="7"/>
      <c r="EK1018" s="7"/>
      <c r="EL1018" s="7"/>
      <c r="EM1018" s="7"/>
      <c r="EN1018" s="7"/>
      <c r="EO1018" s="7"/>
      <c r="EP1018" s="7"/>
      <c r="EQ1018" s="7"/>
      <c r="ER1018" s="7"/>
      <c r="ES1018" s="7"/>
      <c r="ET1018" s="7"/>
      <c r="EU1018" s="7"/>
      <c r="EV1018" s="7"/>
      <c r="EW1018" s="7"/>
      <c r="EX1018" s="7"/>
      <c r="EY1018" s="7"/>
      <c r="EZ1018" s="7"/>
      <c r="FA1018" s="7"/>
      <c r="FB1018" s="7"/>
      <c r="FC1018" s="7"/>
      <c r="FD1018" s="7"/>
      <c r="FE1018" s="7"/>
      <c r="FF1018" s="7"/>
      <c r="FG1018" s="7"/>
      <c r="FH1018" s="7"/>
      <c r="FI1018" s="7"/>
      <c r="FJ1018" s="7"/>
      <c r="FK1018" s="7"/>
      <c r="FL1018" s="34"/>
      <c r="FM1018" s="33"/>
      <c r="FN1018" s="34"/>
      <c r="FO1018" s="33"/>
      <c r="FP1018" s="33"/>
      <c r="FQ1018" s="33"/>
      <c r="FR1018" s="33"/>
      <c r="FS1018" s="33"/>
      <c r="FT1018" s="33"/>
      <c r="FU1018" s="33"/>
      <c r="FV1018" s="33"/>
      <c r="FW1018" s="33"/>
      <c r="FX1018" s="33"/>
      <c r="FY1018" s="33"/>
      <c r="FZ1018" s="33"/>
      <c r="GA1018" s="33"/>
      <c r="GB1018" s="33"/>
      <c r="GC1018" s="33"/>
      <c r="GD1018" s="33"/>
      <c r="GE1018" s="33"/>
      <c r="GF1018" s="33"/>
      <c r="GG1018" s="7"/>
      <c r="GH1018" s="7"/>
      <c r="GI1018" s="7"/>
      <c r="GJ1018" s="7"/>
      <c r="GK1018" s="7"/>
      <c r="GL1018" s="7"/>
      <c r="GM1018" s="7"/>
      <c r="GN1018" s="7"/>
      <c r="GO1018" s="7"/>
      <c r="GP1018" s="7"/>
      <c r="GQ1018" s="7"/>
      <c r="GR1018" s="7"/>
      <c r="GS1018" s="7"/>
      <c r="GT1018" s="7"/>
      <c r="GU1018" s="7"/>
      <c r="GV1018" s="7"/>
      <c r="GW1018" s="7"/>
      <c r="GX1018" s="7"/>
      <c r="GY1018" s="7"/>
    </row>
    <row r="1019" spans="1:207" ht="13.8">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c r="CG1019" s="7"/>
      <c r="CH1019" s="7"/>
      <c r="CI1019" s="7"/>
      <c r="CJ1019" s="7"/>
      <c r="CK1019" s="7"/>
      <c r="CL1019" s="7"/>
      <c r="CM1019" s="7"/>
      <c r="CN1019" s="7"/>
      <c r="CO1019" s="7"/>
      <c r="CP1019" s="7"/>
      <c r="CQ1019" s="7"/>
      <c r="CR1019" s="7"/>
      <c r="CS1019" s="7"/>
      <c r="CT1019" s="7"/>
      <c r="CU1019" s="7"/>
      <c r="CV1019" s="7"/>
      <c r="CW1019" s="7"/>
      <c r="CX1019" s="7"/>
      <c r="CY1019" s="7"/>
      <c r="CZ1019" s="7"/>
      <c r="DA1019" s="7"/>
      <c r="DB1019" s="7"/>
      <c r="DC1019" s="7"/>
      <c r="DD1019" s="7"/>
      <c r="DE1019" s="7"/>
      <c r="DF1019" s="7"/>
      <c r="DG1019" s="7"/>
      <c r="DH1019" s="7"/>
      <c r="DI1019" s="7"/>
      <c r="DJ1019" s="7"/>
      <c r="DK1019" s="7"/>
      <c r="DL1019" s="7"/>
      <c r="DM1019" s="7"/>
      <c r="DN1019" s="7"/>
      <c r="DO1019" s="7"/>
      <c r="DP1019" s="7"/>
      <c r="DQ1019" s="7"/>
      <c r="DR1019" s="7"/>
      <c r="DS1019" s="7"/>
      <c r="DT1019" s="7"/>
      <c r="DU1019" s="7"/>
      <c r="DV1019" s="7"/>
      <c r="DW1019" s="7"/>
      <c r="DX1019" s="7"/>
      <c r="DY1019" s="7"/>
      <c r="DZ1019" s="7"/>
      <c r="EA1019" s="7"/>
      <c r="EB1019" s="7"/>
      <c r="EC1019" s="7"/>
      <c r="ED1019" s="7"/>
      <c r="EE1019" s="7"/>
      <c r="EF1019" s="7"/>
      <c r="EG1019" s="7"/>
      <c r="EH1019" s="7"/>
      <c r="EI1019" s="7"/>
      <c r="EJ1019" s="7"/>
      <c r="EK1019" s="7"/>
      <c r="EL1019" s="7"/>
      <c r="EM1019" s="7"/>
      <c r="EN1019" s="7"/>
      <c r="EO1019" s="7"/>
      <c r="EP1019" s="7"/>
      <c r="EQ1019" s="7"/>
      <c r="ER1019" s="7"/>
      <c r="ES1019" s="7"/>
      <c r="ET1019" s="7"/>
      <c r="EU1019" s="7"/>
      <c r="EV1019" s="7"/>
      <c r="EW1019" s="7"/>
      <c r="EX1019" s="7"/>
      <c r="EY1019" s="7"/>
      <c r="EZ1019" s="7"/>
      <c r="FA1019" s="7"/>
      <c r="FB1019" s="7"/>
      <c r="FC1019" s="7"/>
      <c r="FD1019" s="7"/>
      <c r="FE1019" s="7"/>
      <c r="FF1019" s="7"/>
      <c r="FG1019" s="7"/>
      <c r="FH1019" s="7"/>
      <c r="FI1019" s="7"/>
      <c r="FJ1019" s="7"/>
      <c r="FK1019" s="7"/>
      <c r="FL1019" s="34"/>
      <c r="FM1019" s="33"/>
      <c r="FN1019" s="34"/>
      <c r="FO1019" s="33"/>
      <c r="FP1019" s="33"/>
      <c r="FQ1019" s="33"/>
      <c r="FR1019" s="33"/>
      <c r="FS1019" s="33"/>
      <c r="FT1019" s="33"/>
      <c r="FU1019" s="33"/>
      <c r="FV1019" s="33"/>
      <c r="FW1019" s="33"/>
      <c r="FX1019" s="33"/>
      <c r="FY1019" s="33"/>
      <c r="FZ1019" s="33"/>
      <c r="GA1019" s="33"/>
      <c r="GB1019" s="33"/>
      <c r="GC1019" s="33"/>
      <c r="GD1019" s="33"/>
      <c r="GE1019" s="33"/>
      <c r="GF1019" s="33"/>
      <c r="GG1019" s="7"/>
      <c r="GH1019" s="7"/>
      <c r="GI1019" s="7"/>
      <c r="GJ1019" s="7"/>
      <c r="GK1019" s="7"/>
      <c r="GL1019" s="7"/>
      <c r="GM1019" s="7"/>
      <c r="GN1019" s="7"/>
      <c r="GO1019" s="7"/>
      <c r="GP1019" s="7"/>
      <c r="GQ1019" s="7"/>
      <c r="GR1019" s="7"/>
      <c r="GS1019" s="7"/>
      <c r="GT1019" s="7"/>
      <c r="GU1019" s="7"/>
      <c r="GV1019" s="7"/>
      <c r="GW1019" s="7"/>
      <c r="GX1019" s="7"/>
      <c r="GY1019" s="7"/>
    </row>
    <row r="1020" spans="1:207" ht="13.8">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c r="CG1020" s="7"/>
      <c r="CH1020" s="7"/>
      <c r="CI1020" s="7"/>
      <c r="CJ1020" s="7"/>
      <c r="CK1020" s="7"/>
      <c r="CL1020" s="7"/>
      <c r="CM1020" s="7"/>
      <c r="CN1020" s="7"/>
      <c r="CO1020" s="7"/>
      <c r="CP1020" s="7"/>
      <c r="CQ1020" s="7"/>
      <c r="CR1020" s="7"/>
      <c r="CS1020" s="7"/>
      <c r="CT1020" s="7"/>
      <c r="CU1020" s="7"/>
      <c r="CV1020" s="7"/>
      <c r="CW1020" s="7"/>
      <c r="CX1020" s="7"/>
      <c r="CY1020" s="7"/>
      <c r="CZ1020" s="7"/>
      <c r="DA1020" s="7"/>
      <c r="DB1020" s="7"/>
      <c r="DC1020" s="7"/>
      <c r="DD1020" s="7"/>
      <c r="DE1020" s="7"/>
      <c r="DF1020" s="7"/>
      <c r="DG1020" s="7"/>
      <c r="DH1020" s="7"/>
      <c r="DI1020" s="7"/>
      <c r="DJ1020" s="7"/>
      <c r="DK1020" s="7"/>
      <c r="DL1020" s="7"/>
      <c r="DM1020" s="7"/>
      <c r="DN1020" s="7"/>
      <c r="DO1020" s="7"/>
      <c r="DP1020" s="7"/>
      <c r="DQ1020" s="7"/>
      <c r="DR1020" s="7"/>
      <c r="DS1020" s="7"/>
      <c r="DT1020" s="7"/>
      <c r="DU1020" s="7"/>
      <c r="DV1020" s="7"/>
      <c r="DW1020" s="7"/>
      <c r="DX1020" s="7"/>
      <c r="DY1020" s="7"/>
      <c r="DZ1020" s="7"/>
      <c r="EA1020" s="7"/>
      <c r="EB1020" s="7"/>
      <c r="EC1020" s="7"/>
      <c r="ED1020" s="7"/>
      <c r="EE1020" s="7"/>
      <c r="EF1020" s="7"/>
      <c r="EG1020" s="7"/>
      <c r="EH1020" s="7"/>
      <c r="EI1020" s="7"/>
      <c r="EJ1020" s="7"/>
      <c r="EK1020" s="7"/>
      <c r="EL1020" s="7"/>
      <c r="EM1020" s="7"/>
      <c r="EN1020" s="7"/>
      <c r="EO1020" s="7"/>
      <c r="EP1020" s="7"/>
      <c r="EQ1020" s="7"/>
      <c r="ER1020" s="7"/>
      <c r="ES1020" s="7"/>
      <c r="ET1020" s="7"/>
      <c r="EU1020" s="7"/>
      <c r="EV1020" s="7"/>
      <c r="EW1020" s="7"/>
      <c r="EX1020" s="7"/>
      <c r="EY1020" s="7"/>
      <c r="EZ1020" s="7"/>
      <c r="FA1020" s="7"/>
      <c r="FB1020" s="7"/>
      <c r="FC1020" s="7"/>
      <c r="FD1020" s="7"/>
      <c r="FE1020" s="7"/>
      <c r="FF1020" s="7"/>
      <c r="FG1020" s="7"/>
      <c r="FH1020" s="7"/>
      <c r="FI1020" s="7"/>
      <c r="FJ1020" s="7"/>
      <c r="FK1020" s="7"/>
      <c r="FL1020" s="34"/>
      <c r="FM1020" s="33"/>
      <c r="FN1020" s="34"/>
      <c r="FO1020" s="33"/>
      <c r="FP1020" s="33"/>
      <c r="FQ1020" s="33"/>
      <c r="FR1020" s="33"/>
      <c r="FS1020" s="33"/>
      <c r="FT1020" s="33"/>
      <c r="FU1020" s="33"/>
      <c r="FV1020" s="33"/>
      <c r="FW1020" s="33"/>
      <c r="FX1020" s="33"/>
      <c r="FY1020" s="33"/>
      <c r="FZ1020" s="33"/>
      <c r="GA1020" s="33"/>
      <c r="GB1020" s="33"/>
      <c r="GC1020" s="33"/>
      <c r="GD1020" s="33"/>
      <c r="GE1020" s="33"/>
      <c r="GF1020" s="33"/>
      <c r="GG1020" s="7"/>
      <c r="GH1020" s="7"/>
      <c r="GI1020" s="7"/>
      <c r="GJ1020" s="7"/>
      <c r="GK1020" s="7"/>
      <c r="GL1020" s="7"/>
      <c r="GM1020" s="7"/>
      <c r="GN1020" s="7"/>
      <c r="GO1020" s="7"/>
      <c r="GP1020" s="7"/>
      <c r="GQ1020" s="7"/>
      <c r="GR1020" s="7"/>
      <c r="GS1020" s="7"/>
      <c r="GT1020" s="7"/>
      <c r="GU1020" s="7"/>
      <c r="GV1020" s="7"/>
      <c r="GW1020" s="7"/>
      <c r="GX1020" s="7"/>
      <c r="GY1020" s="7"/>
    </row>
    <row r="1021" spans="1:207" ht="13.8">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c r="CG1021" s="7"/>
      <c r="CH1021" s="7"/>
      <c r="CI1021" s="7"/>
      <c r="CJ1021" s="7"/>
      <c r="CK1021" s="7"/>
      <c r="CL1021" s="7"/>
      <c r="CM1021" s="7"/>
      <c r="CN1021" s="7"/>
      <c r="CO1021" s="7"/>
      <c r="CP1021" s="7"/>
      <c r="CQ1021" s="7"/>
      <c r="CR1021" s="7"/>
      <c r="CS1021" s="7"/>
      <c r="CT1021" s="7"/>
      <c r="CU1021" s="7"/>
      <c r="CV1021" s="7"/>
      <c r="CW1021" s="7"/>
      <c r="CX1021" s="7"/>
      <c r="CY1021" s="7"/>
      <c r="CZ1021" s="7"/>
      <c r="DA1021" s="7"/>
      <c r="DB1021" s="7"/>
      <c r="DC1021" s="7"/>
      <c r="DD1021" s="7"/>
      <c r="DE1021" s="7"/>
      <c r="DF1021" s="7"/>
      <c r="DG1021" s="7"/>
      <c r="DH1021" s="7"/>
      <c r="DI1021" s="7"/>
      <c r="DJ1021" s="7"/>
      <c r="DK1021" s="7"/>
      <c r="DL1021" s="7"/>
      <c r="DM1021" s="7"/>
      <c r="DN1021" s="7"/>
      <c r="DO1021" s="7"/>
      <c r="DP1021" s="7"/>
      <c r="DQ1021" s="7"/>
      <c r="DR1021" s="7"/>
      <c r="DS1021" s="7"/>
      <c r="DT1021" s="7"/>
      <c r="DU1021" s="7"/>
      <c r="DV1021" s="7"/>
      <c r="DW1021" s="7"/>
      <c r="DX1021" s="7"/>
      <c r="DY1021" s="7"/>
      <c r="DZ1021" s="7"/>
      <c r="EA1021" s="7"/>
      <c r="EB1021" s="7"/>
      <c r="EC1021" s="7"/>
      <c r="ED1021" s="7"/>
      <c r="EE1021" s="7"/>
      <c r="EF1021" s="7"/>
      <c r="EG1021" s="7"/>
      <c r="EH1021" s="7"/>
      <c r="EI1021" s="7"/>
      <c r="EJ1021" s="7"/>
      <c r="EK1021" s="7"/>
      <c r="EL1021" s="7"/>
      <c r="EM1021" s="7"/>
      <c r="EN1021" s="7"/>
      <c r="EO1021" s="7"/>
      <c r="EP1021" s="7"/>
      <c r="EQ1021" s="7"/>
      <c r="ER1021" s="7"/>
      <c r="ES1021" s="7"/>
      <c r="ET1021" s="7"/>
      <c r="EU1021" s="7"/>
      <c r="EV1021" s="7"/>
      <c r="EW1021" s="7"/>
      <c r="EX1021" s="7"/>
      <c r="EY1021" s="7"/>
      <c r="EZ1021" s="7"/>
      <c r="FA1021" s="7"/>
      <c r="FB1021" s="7"/>
      <c r="FC1021" s="7"/>
      <c r="FD1021" s="7"/>
      <c r="FE1021" s="7"/>
      <c r="FF1021" s="7"/>
      <c r="FG1021" s="7"/>
      <c r="FH1021" s="7"/>
      <c r="FI1021" s="7"/>
      <c r="FJ1021" s="7"/>
      <c r="FK1021" s="7"/>
      <c r="FL1021" s="34"/>
      <c r="FM1021" s="33"/>
      <c r="FN1021" s="34"/>
      <c r="FO1021" s="33"/>
      <c r="FP1021" s="33"/>
      <c r="FQ1021" s="33"/>
      <c r="FR1021" s="33"/>
      <c r="FS1021" s="33"/>
      <c r="FT1021" s="33"/>
      <c r="FU1021" s="33"/>
      <c r="FV1021" s="33"/>
      <c r="FW1021" s="33"/>
      <c r="FX1021" s="33"/>
      <c r="FY1021" s="33"/>
      <c r="FZ1021" s="33"/>
      <c r="GA1021" s="33"/>
      <c r="GB1021" s="33"/>
      <c r="GC1021" s="33"/>
      <c r="GD1021" s="33"/>
      <c r="GE1021" s="33"/>
      <c r="GF1021" s="33"/>
      <c r="GG1021" s="7"/>
      <c r="GH1021" s="7"/>
      <c r="GI1021" s="7"/>
      <c r="GJ1021" s="7"/>
      <c r="GK1021" s="7"/>
      <c r="GL1021" s="7"/>
      <c r="GM1021" s="7"/>
      <c r="GN1021" s="7"/>
      <c r="GO1021" s="7"/>
      <c r="GP1021" s="7"/>
      <c r="GQ1021" s="7"/>
      <c r="GR1021" s="7"/>
      <c r="GS1021" s="7"/>
      <c r="GT1021" s="7"/>
      <c r="GU1021" s="7"/>
      <c r="GV1021" s="7"/>
      <c r="GW1021" s="7"/>
      <c r="GX1021" s="7"/>
      <c r="GY1021" s="7"/>
    </row>
    <row r="1022" spans="1:207" ht="13.8">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c r="CG1022" s="7"/>
      <c r="CH1022" s="7"/>
      <c r="CI1022" s="7"/>
      <c r="CJ1022" s="7"/>
      <c r="CK1022" s="7"/>
      <c r="CL1022" s="7"/>
      <c r="CM1022" s="7"/>
      <c r="CN1022" s="7"/>
      <c r="CO1022" s="7"/>
      <c r="CP1022" s="7"/>
      <c r="CQ1022" s="7"/>
      <c r="CR1022" s="7"/>
      <c r="CS1022" s="7"/>
      <c r="CT1022" s="7"/>
      <c r="CU1022" s="7"/>
      <c r="CV1022" s="7"/>
      <c r="CW1022" s="7"/>
      <c r="CX1022" s="7"/>
      <c r="CY1022" s="7"/>
      <c r="CZ1022" s="7"/>
      <c r="DA1022" s="7"/>
      <c r="DB1022" s="7"/>
      <c r="DC1022" s="7"/>
      <c r="DD1022" s="7"/>
      <c r="DE1022" s="7"/>
      <c r="DF1022" s="7"/>
      <c r="DG1022" s="7"/>
      <c r="DH1022" s="7"/>
      <c r="DI1022" s="7"/>
      <c r="DJ1022" s="7"/>
      <c r="DK1022" s="7"/>
      <c r="DL1022" s="7"/>
      <c r="DM1022" s="7"/>
      <c r="DN1022" s="7"/>
      <c r="DO1022" s="7"/>
      <c r="DP1022" s="7"/>
      <c r="DQ1022" s="7"/>
      <c r="DR1022" s="7"/>
      <c r="DS1022" s="7"/>
      <c r="DT1022" s="7"/>
      <c r="DU1022" s="7"/>
      <c r="DV1022" s="7"/>
      <c r="DW1022" s="7"/>
      <c r="DX1022" s="7"/>
      <c r="DY1022" s="7"/>
      <c r="DZ1022" s="7"/>
      <c r="EA1022" s="7"/>
      <c r="EB1022" s="7"/>
      <c r="EC1022" s="7"/>
      <c r="ED1022" s="7"/>
      <c r="EE1022" s="7"/>
      <c r="EF1022" s="7"/>
      <c r="EG1022" s="7"/>
      <c r="EH1022" s="7"/>
      <c r="EI1022" s="7"/>
      <c r="EJ1022" s="7"/>
      <c r="EK1022" s="7"/>
      <c r="EL1022" s="7"/>
      <c r="EM1022" s="7"/>
      <c r="EN1022" s="7"/>
      <c r="EO1022" s="7"/>
      <c r="EP1022" s="7"/>
      <c r="EQ1022" s="7"/>
      <c r="ER1022" s="7"/>
      <c r="ES1022" s="7"/>
      <c r="ET1022" s="7"/>
      <c r="EU1022" s="7"/>
      <c r="EV1022" s="7"/>
      <c r="EW1022" s="7"/>
      <c r="EX1022" s="7"/>
      <c r="EY1022" s="7"/>
      <c r="EZ1022" s="7"/>
      <c r="FA1022" s="7"/>
      <c r="FB1022" s="7"/>
      <c r="FC1022" s="7"/>
      <c r="FD1022" s="7"/>
      <c r="FE1022" s="7"/>
      <c r="FF1022" s="7"/>
      <c r="FG1022" s="7"/>
      <c r="FH1022" s="7"/>
      <c r="FI1022" s="7"/>
      <c r="FJ1022" s="7"/>
      <c r="FK1022" s="7"/>
      <c r="FL1022" s="34"/>
      <c r="FM1022" s="33"/>
      <c r="FN1022" s="34"/>
      <c r="FO1022" s="33"/>
      <c r="FP1022" s="33"/>
      <c r="FQ1022" s="33"/>
      <c r="FR1022" s="33"/>
      <c r="FS1022" s="33"/>
      <c r="FT1022" s="33"/>
      <c r="FU1022" s="33"/>
      <c r="FV1022" s="33"/>
      <c r="FW1022" s="33"/>
      <c r="FX1022" s="33"/>
      <c r="FY1022" s="33"/>
      <c r="FZ1022" s="33"/>
      <c r="GA1022" s="33"/>
      <c r="GB1022" s="33"/>
      <c r="GC1022" s="33"/>
      <c r="GD1022" s="33"/>
      <c r="GE1022" s="33"/>
      <c r="GF1022" s="33"/>
      <c r="GG1022" s="7"/>
      <c r="GH1022" s="7"/>
      <c r="GI1022" s="7"/>
      <c r="GJ1022" s="7"/>
      <c r="GK1022" s="7"/>
      <c r="GL1022" s="7"/>
      <c r="GM1022" s="7"/>
      <c r="GN1022" s="7"/>
      <c r="GO1022" s="7"/>
      <c r="GP1022" s="7"/>
      <c r="GQ1022" s="7"/>
      <c r="GR1022" s="7"/>
      <c r="GS1022" s="7"/>
      <c r="GT1022" s="7"/>
      <c r="GU1022" s="7"/>
      <c r="GV1022" s="7"/>
      <c r="GW1022" s="7"/>
      <c r="GX1022" s="7"/>
      <c r="GY1022" s="7"/>
    </row>
    <row r="1023" spans="1:207" ht="13.8">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c r="CG1023" s="7"/>
      <c r="CH1023" s="7"/>
      <c r="CI1023" s="7"/>
      <c r="CJ1023" s="7"/>
      <c r="CK1023" s="7"/>
      <c r="CL1023" s="7"/>
      <c r="CM1023" s="7"/>
      <c r="CN1023" s="7"/>
      <c r="CO1023" s="7"/>
      <c r="CP1023" s="7"/>
      <c r="CQ1023" s="7"/>
      <c r="CR1023" s="7"/>
      <c r="CS1023" s="7"/>
      <c r="CT1023" s="7"/>
      <c r="CU1023" s="7"/>
      <c r="CV1023" s="7"/>
      <c r="CW1023" s="7"/>
      <c r="CX1023" s="7"/>
      <c r="CY1023" s="7"/>
      <c r="CZ1023" s="7"/>
      <c r="DA1023" s="7"/>
      <c r="DB1023" s="7"/>
      <c r="DC1023" s="7"/>
      <c r="DD1023" s="7"/>
      <c r="DE1023" s="7"/>
      <c r="DF1023" s="7"/>
      <c r="DG1023" s="7"/>
      <c r="DH1023" s="7"/>
      <c r="DI1023" s="7"/>
      <c r="DJ1023" s="7"/>
      <c r="DK1023" s="7"/>
      <c r="DL1023" s="7"/>
      <c r="DM1023" s="7"/>
      <c r="DN1023" s="7"/>
      <c r="DO1023" s="7"/>
      <c r="DP1023" s="7"/>
      <c r="DQ1023" s="7"/>
      <c r="DR1023" s="7"/>
      <c r="DS1023" s="7"/>
      <c r="DT1023" s="7"/>
      <c r="DU1023" s="7"/>
      <c r="DV1023" s="7"/>
      <c r="DW1023" s="7"/>
      <c r="DX1023" s="7"/>
      <c r="DY1023" s="7"/>
      <c r="DZ1023" s="7"/>
      <c r="EA1023" s="7"/>
      <c r="EB1023" s="7"/>
      <c r="EC1023" s="7"/>
      <c r="ED1023" s="7"/>
      <c r="EE1023" s="7"/>
      <c r="EF1023" s="7"/>
      <c r="EG1023" s="7"/>
      <c r="EH1023" s="7"/>
      <c r="EI1023" s="7"/>
      <c r="EJ1023" s="7"/>
      <c r="EK1023" s="7"/>
      <c r="EL1023" s="7"/>
      <c r="EM1023" s="7"/>
      <c r="EN1023" s="7"/>
      <c r="EO1023" s="7"/>
      <c r="EP1023" s="7"/>
      <c r="EQ1023" s="7"/>
      <c r="ER1023" s="7"/>
      <c r="ES1023" s="7"/>
      <c r="ET1023" s="7"/>
      <c r="EU1023" s="7"/>
      <c r="EV1023" s="7"/>
      <c r="EW1023" s="7"/>
      <c r="EX1023" s="7"/>
      <c r="EY1023" s="7"/>
      <c r="EZ1023" s="7"/>
      <c r="FA1023" s="7"/>
      <c r="FB1023" s="7"/>
      <c r="FC1023" s="7"/>
      <c r="FD1023" s="7"/>
      <c r="FE1023" s="7"/>
      <c r="FF1023" s="7"/>
      <c r="FG1023" s="7"/>
      <c r="FH1023" s="7"/>
      <c r="FI1023" s="7"/>
      <c r="FJ1023" s="7"/>
      <c r="FK1023" s="7"/>
      <c r="FL1023" s="34"/>
      <c r="FM1023" s="33"/>
      <c r="FN1023" s="34"/>
      <c r="FO1023" s="33"/>
      <c r="FP1023" s="33"/>
      <c r="FQ1023" s="33"/>
      <c r="FR1023" s="33"/>
      <c r="FS1023" s="33"/>
      <c r="FT1023" s="33"/>
      <c r="FU1023" s="33"/>
      <c r="FV1023" s="33"/>
      <c r="FW1023" s="33"/>
      <c r="FX1023" s="33"/>
      <c r="FY1023" s="33"/>
      <c r="FZ1023" s="33"/>
      <c r="GA1023" s="33"/>
      <c r="GB1023" s="33"/>
      <c r="GC1023" s="33"/>
      <c r="GD1023" s="33"/>
      <c r="GE1023" s="33"/>
      <c r="GF1023" s="33"/>
      <c r="GG1023" s="7"/>
      <c r="GH1023" s="7"/>
      <c r="GI1023" s="7"/>
      <c r="GJ1023" s="7"/>
      <c r="GK1023" s="7"/>
      <c r="GL1023" s="7"/>
      <c r="GM1023" s="7"/>
      <c r="GN1023" s="7"/>
      <c r="GO1023" s="7"/>
      <c r="GP1023" s="7"/>
      <c r="GQ1023" s="7"/>
      <c r="GR1023" s="7"/>
      <c r="GS1023" s="7"/>
      <c r="GT1023" s="7"/>
      <c r="GU1023" s="7"/>
      <c r="GV1023" s="7"/>
      <c r="GW1023" s="7"/>
      <c r="GX1023" s="7"/>
      <c r="GY1023" s="7"/>
    </row>
    <row r="1024" spans="1:207" ht="13.8">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c r="CG1024" s="7"/>
      <c r="CH1024" s="7"/>
      <c r="CI1024" s="7"/>
      <c r="CJ1024" s="7"/>
      <c r="CK1024" s="7"/>
      <c r="CL1024" s="7"/>
      <c r="CM1024" s="7"/>
      <c r="CN1024" s="7"/>
      <c r="CO1024" s="7"/>
      <c r="CP1024" s="7"/>
      <c r="CQ1024" s="7"/>
      <c r="CR1024" s="7"/>
      <c r="CS1024" s="7"/>
      <c r="CT1024" s="7"/>
      <c r="CU1024" s="7"/>
      <c r="CV1024" s="7"/>
      <c r="CW1024" s="7"/>
      <c r="CX1024" s="7"/>
      <c r="CY1024" s="7"/>
      <c r="CZ1024" s="7"/>
      <c r="DA1024" s="7"/>
      <c r="DB1024" s="7"/>
      <c r="DC1024" s="7"/>
      <c r="DD1024" s="7"/>
      <c r="DE1024" s="7"/>
      <c r="DF1024" s="7"/>
      <c r="DG1024" s="7"/>
      <c r="DH1024" s="7"/>
      <c r="DI1024" s="7"/>
      <c r="DJ1024" s="7"/>
      <c r="DK1024" s="7"/>
      <c r="DL1024" s="7"/>
      <c r="DM1024" s="7"/>
      <c r="DN1024" s="7"/>
      <c r="DO1024" s="7"/>
      <c r="DP1024" s="7"/>
      <c r="DQ1024" s="7"/>
      <c r="DR1024" s="7"/>
      <c r="DS1024" s="7"/>
      <c r="DT1024" s="7"/>
      <c r="DU1024" s="7"/>
      <c r="DV1024" s="7"/>
      <c r="DW1024" s="7"/>
      <c r="DX1024" s="7"/>
      <c r="DY1024" s="7"/>
      <c r="DZ1024" s="7"/>
      <c r="EA1024" s="7"/>
      <c r="EB1024" s="7"/>
      <c r="EC1024" s="7"/>
      <c r="ED1024" s="7"/>
      <c r="EE1024" s="7"/>
      <c r="EF1024" s="7"/>
      <c r="EG1024" s="7"/>
      <c r="EH1024" s="7"/>
      <c r="EI1024" s="7"/>
      <c r="EJ1024" s="7"/>
      <c r="EK1024" s="7"/>
      <c r="EL1024" s="7"/>
      <c r="EM1024" s="7"/>
      <c r="EN1024" s="7"/>
      <c r="EO1024" s="7"/>
      <c r="EP1024" s="7"/>
      <c r="EQ1024" s="7"/>
      <c r="ER1024" s="7"/>
      <c r="ES1024" s="7"/>
      <c r="ET1024" s="7"/>
      <c r="EU1024" s="7"/>
      <c r="EV1024" s="7"/>
      <c r="EW1024" s="7"/>
      <c r="EX1024" s="7"/>
      <c r="EY1024" s="7"/>
      <c r="EZ1024" s="7"/>
      <c r="FA1024" s="7"/>
      <c r="FB1024" s="7"/>
      <c r="FC1024" s="7"/>
      <c r="FD1024" s="7"/>
      <c r="FE1024" s="7"/>
      <c r="FF1024" s="7"/>
      <c r="FG1024" s="7"/>
      <c r="FH1024" s="7"/>
      <c r="FI1024" s="7"/>
      <c r="FJ1024" s="7"/>
      <c r="FK1024" s="7"/>
      <c r="FL1024" s="34"/>
      <c r="FM1024" s="33"/>
      <c r="FN1024" s="34"/>
      <c r="FO1024" s="33"/>
      <c r="FP1024" s="33"/>
      <c r="FQ1024" s="33"/>
      <c r="FR1024" s="33"/>
      <c r="FS1024" s="33"/>
      <c r="FT1024" s="33"/>
      <c r="FU1024" s="33"/>
      <c r="FV1024" s="33"/>
      <c r="FW1024" s="33"/>
      <c r="FX1024" s="33"/>
      <c r="FY1024" s="33"/>
      <c r="FZ1024" s="33"/>
      <c r="GA1024" s="33"/>
      <c r="GB1024" s="33"/>
      <c r="GC1024" s="33"/>
      <c r="GD1024" s="33"/>
      <c r="GE1024" s="33"/>
      <c r="GF1024" s="33"/>
      <c r="GG1024" s="7"/>
      <c r="GH1024" s="7"/>
      <c r="GI1024" s="7"/>
      <c r="GJ1024" s="7"/>
      <c r="GK1024" s="7"/>
      <c r="GL1024" s="7"/>
      <c r="GM1024" s="7"/>
      <c r="GN1024" s="7"/>
      <c r="GO1024" s="7"/>
      <c r="GP1024" s="7"/>
      <c r="GQ1024" s="7"/>
      <c r="GR1024" s="7"/>
      <c r="GS1024" s="7"/>
      <c r="GT1024" s="7"/>
      <c r="GU1024" s="7"/>
      <c r="GV1024" s="7"/>
      <c r="GW1024" s="7"/>
      <c r="GX1024" s="7"/>
      <c r="GY1024" s="7"/>
    </row>
    <row r="1025" spans="1:207" ht="13.8">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c r="CG1025" s="7"/>
      <c r="CH1025" s="7"/>
      <c r="CI1025" s="7"/>
      <c r="CJ1025" s="7"/>
      <c r="CK1025" s="7"/>
      <c r="CL1025" s="7"/>
      <c r="CM1025" s="7"/>
      <c r="CN1025" s="7"/>
      <c r="CO1025" s="7"/>
      <c r="CP1025" s="7"/>
      <c r="CQ1025" s="7"/>
      <c r="CR1025" s="7"/>
      <c r="CS1025" s="7"/>
      <c r="CT1025" s="7"/>
      <c r="CU1025" s="7"/>
      <c r="CV1025" s="7"/>
      <c r="CW1025" s="7"/>
      <c r="CX1025" s="7"/>
      <c r="CY1025" s="7"/>
      <c r="CZ1025" s="7"/>
      <c r="DA1025" s="7"/>
      <c r="DB1025" s="7"/>
      <c r="DC1025" s="7"/>
      <c r="DD1025" s="7"/>
      <c r="DE1025" s="7"/>
      <c r="DF1025" s="7"/>
      <c r="DG1025" s="7"/>
      <c r="DH1025" s="7"/>
      <c r="DI1025" s="7"/>
      <c r="DJ1025" s="7"/>
      <c r="DK1025" s="7"/>
      <c r="DL1025" s="7"/>
      <c r="DM1025" s="7"/>
      <c r="DN1025" s="7"/>
      <c r="DO1025" s="7"/>
      <c r="DP1025" s="7"/>
      <c r="DQ1025" s="7"/>
      <c r="DR1025" s="7"/>
      <c r="DS1025" s="7"/>
      <c r="DT1025" s="7"/>
      <c r="DU1025" s="7"/>
      <c r="DV1025" s="7"/>
      <c r="DW1025" s="7"/>
      <c r="DX1025" s="7"/>
      <c r="DY1025" s="7"/>
      <c r="DZ1025" s="7"/>
      <c r="EA1025" s="7"/>
      <c r="EB1025" s="7"/>
      <c r="EC1025" s="7"/>
      <c r="ED1025" s="7"/>
      <c r="EE1025" s="7"/>
      <c r="EF1025" s="7"/>
      <c r="EG1025" s="7"/>
      <c r="EH1025" s="7"/>
      <c r="EI1025" s="7"/>
      <c r="EJ1025" s="7"/>
      <c r="EK1025" s="7"/>
      <c r="EL1025" s="7"/>
      <c r="EM1025" s="7"/>
      <c r="EN1025" s="7"/>
      <c r="EO1025" s="7"/>
      <c r="EP1025" s="7"/>
      <c r="EQ1025" s="7"/>
      <c r="ER1025" s="7"/>
      <c r="ES1025" s="7"/>
      <c r="ET1025" s="7"/>
      <c r="EU1025" s="7"/>
      <c r="EV1025" s="7"/>
      <c r="EW1025" s="7"/>
      <c r="EX1025" s="7"/>
      <c r="EY1025" s="7"/>
      <c r="EZ1025" s="7"/>
      <c r="FA1025" s="7"/>
      <c r="FB1025" s="7"/>
      <c r="FC1025" s="7"/>
      <c r="FD1025" s="7"/>
      <c r="FE1025" s="7"/>
      <c r="FF1025" s="7"/>
      <c r="FG1025" s="7"/>
      <c r="FH1025" s="7"/>
      <c r="FI1025" s="7"/>
      <c r="FJ1025" s="7"/>
      <c r="FK1025" s="7"/>
      <c r="FL1025" s="34"/>
      <c r="FM1025" s="33"/>
      <c r="FN1025" s="34"/>
      <c r="FO1025" s="33"/>
      <c r="FP1025" s="33"/>
      <c r="FQ1025" s="33"/>
      <c r="FR1025" s="33"/>
      <c r="FS1025" s="33"/>
      <c r="FT1025" s="33"/>
      <c r="FU1025" s="33"/>
      <c r="FV1025" s="33"/>
      <c r="FW1025" s="33"/>
      <c r="FX1025" s="33"/>
      <c r="FY1025" s="33"/>
      <c r="FZ1025" s="33"/>
      <c r="GA1025" s="33"/>
      <c r="GB1025" s="33"/>
      <c r="GC1025" s="33"/>
      <c r="GD1025" s="33"/>
      <c r="GE1025" s="33"/>
      <c r="GF1025" s="33"/>
      <c r="GG1025" s="7"/>
      <c r="GH1025" s="7"/>
      <c r="GI1025" s="7"/>
      <c r="GJ1025" s="7"/>
      <c r="GK1025" s="7"/>
      <c r="GL1025" s="7"/>
      <c r="GM1025" s="7"/>
      <c r="GN1025" s="7"/>
      <c r="GO1025" s="7"/>
      <c r="GP1025" s="7"/>
      <c r="GQ1025" s="7"/>
      <c r="GR1025" s="7"/>
      <c r="GS1025" s="7"/>
      <c r="GT1025" s="7"/>
      <c r="GU1025" s="7"/>
      <c r="GV1025" s="7"/>
      <c r="GW1025" s="7"/>
      <c r="GX1025" s="7"/>
      <c r="GY1025" s="7"/>
    </row>
    <row r="1026" spans="1:207" ht="13.8">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c r="CG1026" s="7"/>
      <c r="CH1026" s="7"/>
      <c r="CI1026" s="7"/>
      <c r="CJ1026" s="7"/>
      <c r="CK1026" s="7"/>
      <c r="CL1026" s="7"/>
      <c r="CM1026" s="7"/>
      <c r="CN1026" s="7"/>
      <c r="CO1026" s="7"/>
      <c r="CP1026" s="7"/>
      <c r="CQ1026" s="7"/>
      <c r="CR1026" s="7"/>
      <c r="CS1026" s="7"/>
      <c r="CT1026" s="7"/>
      <c r="CU1026" s="7"/>
      <c r="CV1026" s="7"/>
      <c r="CW1026" s="7"/>
      <c r="CX1026" s="7"/>
      <c r="CY1026" s="7"/>
      <c r="CZ1026" s="7"/>
      <c r="DA1026" s="7"/>
      <c r="DB1026" s="7"/>
      <c r="DC1026" s="7"/>
      <c r="DD1026" s="7"/>
      <c r="DE1026" s="7"/>
      <c r="DF1026" s="7"/>
      <c r="DG1026" s="7"/>
      <c r="DH1026" s="7"/>
      <c r="DI1026" s="7"/>
      <c r="DJ1026" s="7"/>
      <c r="DK1026" s="7"/>
      <c r="DL1026" s="7"/>
      <c r="DM1026" s="7"/>
      <c r="DN1026" s="7"/>
      <c r="DO1026" s="7"/>
      <c r="DP1026" s="7"/>
      <c r="DQ1026" s="7"/>
      <c r="DR1026" s="7"/>
      <c r="DS1026" s="7"/>
      <c r="DT1026" s="7"/>
      <c r="DU1026" s="7"/>
      <c r="DV1026" s="7"/>
      <c r="DW1026" s="7"/>
      <c r="DX1026" s="7"/>
      <c r="DY1026" s="7"/>
      <c r="DZ1026" s="7"/>
      <c r="EA1026" s="7"/>
      <c r="EB1026" s="7"/>
      <c r="EC1026" s="7"/>
      <c r="ED1026" s="7"/>
      <c r="EE1026" s="7"/>
      <c r="EF1026" s="7"/>
      <c r="EG1026" s="7"/>
      <c r="EH1026" s="7"/>
      <c r="EI1026" s="7"/>
      <c r="EJ1026" s="7"/>
      <c r="EK1026" s="7"/>
      <c r="EL1026" s="7"/>
      <c r="EM1026" s="7"/>
      <c r="EN1026" s="7"/>
      <c r="EO1026" s="7"/>
      <c r="EP1026" s="7"/>
      <c r="EQ1026" s="7"/>
      <c r="ER1026" s="7"/>
      <c r="ES1026" s="7"/>
      <c r="ET1026" s="7"/>
      <c r="EU1026" s="7"/>
      <c r="EV1026" s="7"/>
      <c r="EW1026" s="7"/>
      <c r="EX1026" s="7"/>
      <c r="EY1026" s="7"/>
      <c r="EZ1026" s="7"/>
      <c r="FA1026" s="7"/>
      <c r="FB1026" s="7"/>
      <c r="FC1026" s="7"/>
      <c r="FD1026" s="7"/>
      <c r="FE1026" s="7"/>
      <c r="FF1026" s="7"/>
      <c r="FG1026" s="7"/>
      <c r="FH1026" s="7"/>
      <c r="FI1026" s="7"/>
      <c r="FJ1026" s="7"/>
      <c r="FK1026" s="7"/>
      <c r="FL1026" s="34"/>
      <c r="FM1026" s="33"/>
      <c r="FN1026" s="34"/>
      <c r="FO1026" s="33"/>
      <c r="FP1026" s="33"/>
      <c r="FQ1026" s="33"/>
      <c r="FR1026" s="33"/>
      <c r="FS1026" s="33"/>
      <c r="FT1026" s="33"/>
      <c r="FU1026" s="33"/>
      <c r="FV1026" s="33"/>
      <c r="FW1026" s="33"/>
      <c r="FX1026" s="33"/>
      <c r="FY1026" s="33"/>
      <c r="FZ1026" s="33"/>
      <c r="GA1026" s="33"/>
      <c r="GB1026" s="33"/>
      <c r="GC1026" s="33"/>
      <c r="GD1026" s="33"/>
      <c r="GE1026" s="33"/>
      <c r="GF1026" s="33"/>
      <c r="GG1026" s="7"/>
      <c r="GH1026" s="7"/>
      <c r="GI1026" s="7"/>
      <c r="GJ1026" s="7"/>
      <c r="GK1026" s="7"/>
      <c r="GL1026" s="7"/>
      <c r="GM1026" s="7"/>
      <c r="GN1026" s="7"/>
      <c r="GO1026" s="7"/>
      <c r="GP1026" s="7"/>
      <c r="GQ1026" s="7"/>
      <c r="GR1026" s="7"/>
      <c r="GS1026" s="7"/>
      <c r="GT1026" s="7"/>
      <c r="GU1026" s="7"/>
      <c r="GV1026" s="7"/>
      <c r="GW1026" s="7"/>
      <c r="GX1026" s="7"/>
      <c r="GY1026" s="7"/>
    </row>
    <row r="1027" spans="1:207" ht="13.8">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c r="CG1027" s="7"/>
      <c r="CH1027" s="7"/>
      <c r="CI1027" s="7"/>
      <c r="CJ1027" s="7"/>
      <c r="CK1027" s="7"/>
      <c r="CL1027" s="7"/>
      <c r="CM1027" s="7"/>
      <c r="CN1027" s="7"/>
      <c r="CO1027" s="7"/>
      <c r="CP1027" s="7"/>
      <c r="CQ1027" s="7"/>
      <c r="CR1027" s="7"/>
      <c r="CS1027" s="7"/>
      <c r="CT1027" s="7"/>
      <c r="CU1027" s="7"/>
      <c r="CV1027" s="7"/>
      <c r="CW1027" s="7"/>
      <c r="CX1027" s="7"/>
      <c r="CY1027" s="7"/>
      <c r="CZ1027" s="7"/>
      <c r="DA1027" s="7"/>
      <c r="DB1027" s="7"/>
      <c r="DC1027" s="7"/>
      <c r="DD1027" s="7"/>
      <c r="DE1027" s="7"/>
      <c r="DF1027" s="7"/>
      <c r="DG1027" s="7"/>
      <c r="DH1027" s="7"/>
      <c r="DI1027" s="7"/>
      <c r="DJ1027" s="7"/>
      <c r="DK1027" s="7"/>
      <c r="DL1027" s="7"/>
      <c r="DM1027" s="7"/>
      <c r="DN1027" s="7"/>
      <c r="DO1027" s="7"/>
      <c r="DP1027" s="7"/>
      <c r="DQ1027" s="7"/>
      <c r="DR1027" s="7"/>
      <c r="DS1027" s="7"/>
      <c r="DT1027" s="7"/>
      <c r="DU1027" s="7"/>
      <c r="DV1027" s="7"/>
      <c r="DW1027" s="7"/>
      <c r="DX1027" s="7"/>
      <c r="DY1027" s="7"/>
      <c r="DZ1027" s="7"/>
      <c r="EA1027" s="7"/>
      <c r="EB1027" s="7"/>
      <c r="EC1027" s="7"/>
      <c r="ED1027" s="7"/>
      <c r="EE1027" s="7"/>
      <c r="EF1027" s="7"/>
      <c r="EG1027" s="7"/>
      <c r="EH1027" s="7"/>
      <c r="EI1027" s="7"/>
      <c r="EJ1027" s="7"/>
      <c r="EK1027" s="7"/>
      <c r="EL1027" s="7"/>
      <c r="EM1027" s="7"/>
      <c r="EN1027" s="7"/>
      <c r="EO1027" s="7"/>
      <c r="EP1027" s="7"/>
      <c r="EQ1027" s="7"/>
      <c r="ER1027" s="7"/>
      <c r="ES1027" s="7"/>
      <c r="ET1027" s="7"/>
      <c r="EU1027" s="7"/>
      <c r="EV1027" s="7"/>
      <c r="EW1027" s="7"/>
      <c r="EX1027" s="7"/>
      <c r="EY1027" s="7"/>
      <c r="EZ1027" s="7"/>
      <c r="FA1027" s="7"/>
      <c r="FB1027" s="7"/>
      <c r="FC1027" s="7"/>
      <c r="FD1027" s="7"/>
      <c r="FE1027" s="7"/>
      <c r="FF1027" s="7"/>
      <c r="FG1027" s="7"/>
      <c r="FH1027" s="7"/>
      <c r="FI1027" s="7"/>
      <c r="FJ1027" s="7"/>
      <c r="FK1027" s="7"/>
      <c r="FL1027" s="34"/>
      <c r="FM1027" s="33"/>
      <c r="FN1027" s="34"/>
      <c r="FO1027" s="33"/>
      <c r="FP1027" s="33"/>
      <c r="FQ1027" s="33"/>
      <c r="FR1027" s="33"/>
      <c r="FS1027" s="33"/>
      <c r="FT1027" s="33"/>
      <c r="FU1027" s="33"/>
      <c r="FV1027" s="33"/>
      <c r="FW1027" s="33"/>
      <c r="FX1027" s="33"/>
      <c r="FY1027" s="33"/>
      <c r="FZ1027" s="33"/>
      <c r="GA1027" s="33"/>
      <c r="GB1027" s="33"/>
      <c r="GC1027" s="33"/>
      <c r="GD1027" s="33"/>
      <c r="GE1027" s="33"/>
      <c r="GF1027" s="33"/>
      <c r="GG1027" s="7"/>
      <c r="GH1027" s="7"/>
      <c r="GI1027" s="7"/>
      <c r="GJ1027" s="7"/>
      <c r="GK1027" s="7"/>
      <c r="GL1027" s="7"/>
      <c r="GM1027" s="7"/>
      <c r="GN1027" s="7"/>
      <c r="GO1027" s="7"/>
      <c r="GP1027" s="7"/>
      <c r="GQ1027" s="7"/>
      <c r="GR1027" s="7"/>
      <c r="GS1027" s="7"/>
      <c r="GT1027" s="7"/>
      <c r="GU1027" s="7"/>
      <c r="GV1027" s="7"/>
      <c r="GW1027" s="7"/>
      <c r="GX1027" s="7"/>
      <c r="GY1027" s="7"/>
    </row>
    <row r="1028" spans="1:207" ht="13.8">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c r="CG1028" s="7"/>
      <c r="CH1028" s="7"/>
      <c r="CI1028" s="7"/>
      <c r="CJ1028" s="7"/>
      <c r="CK1028" s="7"/>
      <c r="CL1028" s="7"/>
      <c r="CM1028" s="7"/>
      <c r="CN1028" s="7"/>
      <c r="CO1028" s="7"/>
      <c r="CP1028" s="7"/>
      <c r="CQ1028" s="7"/>
      <c r="CR1028" s="7"/>
      <c r="CS1028" s="7"/>
      <c r="CT1028" s="7"/>
      <c r="CU1028" s="7"/>
      <c r="CV1028" s="7"/>
      <c r="CW1028" s="7"/>
      <c r="CX1028" s="7"/>
      <c r="CY1028" s="7"/>
      <c r="CZ1028" s="7"/>
      <c r="DA1028" s="7"/>
      <c r="DB1028" s="7"/>
      <c r="DC1028" s="7"/>
      <c r="DD1028" s="7"/>
      <c r="DE1028" s="7"/>
      <c r="DF1028" s="7"/>
      <c r="DG1028" s="7"/>
      <c r="DH1028" s="7"/>
      <c r="DI1028" s="7"/>
      <c r="DJ1028" s="7"/>
      <c r="DK1028" s="7"/>
      <c r="DL1028" s="7"/>
      <c r="DM1028" s="7"/>
      <c r="DN1028" s="7"/>
      <c r="DO1028" s="7"/>
      <c r="DP1028" s="7"/>
      <c r="DQ1028" s="7"/>
      <c r="DR1028" s="7"/>
      <c r="DS1028" s="7"/>
      <c r="DT1028" s="7"/>
      <c r="DU1028" s="7"/>
      <c r="DV1028" s="7"/>
      <c r="DW1028" s="7"/>
      <c r="DX1028" s="7"/>
      <c r="DY1028" s="7"/>
      <c r="DZ1028" s="7"/>
      <c r="EA1028" s="7"/>
      <c r="EB1028" s="7"/>
      <c r="EC1028" s="7"/>
      <c r="ED1028" s="7"/>
      <c r="EE1028" s="7"/>
      <c r="EF1028" s="7"/>
      <c r="EG1028" s="7"/>
      <c r="EH1028" s="7"/>
      <c r="EI1028" s="7"/>
      <c r="EJ1028" s="7"/>
      <c r="EK1028" s="7"/>
      <c r="EL1028" s="7"/>
      <c r="EM1028" s="7"/>
      <c r="EN1028" s="7"/>
      <c r="EO1028" s="7"/>
      <c r="EP1028" s="7"/>
      <c r="EQ1028" s="7"/>
      <c r="ER1028" s="7"/>
      <c r="ES1028" s="7"/>
      <c r="ET1028" s="7"/>
      <c r="EU1028" s="7"/>
      <c r="EV1028" s="7"/>
      <c r="EW1028" s="7"/>
      <c r="EX1028" s="7"/>
      <c r="EY1028" s="7"/>
      <c r="EZ1028" s="7"/>
      <c r="FA1028" s="7"/>
      <c r="FB1028" s="7"/>
      <c r="FC1028" s="7"/>
      <c r="FD1028" s="7"/>
      <c r="FE1028" s="7"/>
      <c r="FF1028" s="7"/>
      <c r="FG1028" s="7"/>
      <c r="FH1028" s="7"/>
      <c r="FI1028" s="7"/>
      <c r="FJ1028" s="7"/>
      <c r="FK1028" s="7"/>
      <c r="FL1028" s="34"/>
      <c r="FM1028" s="33"/>
      <c r="FN1028" s="34"/>
      <c r="FO1028" s="33"/>
      <c r="FP1028" s="33"/>
      <c r="FQ1028" s="33"/>
      <c r="FR1028" s="33"/>
      <c r="FS1028" s="33"/>
      <c r="FT1028" s="33"/>
      <c r="FU1028" s="33"/>
      <c r="FV1028" s="33"/>
      <c r="FW1028" s="33"/>
      <c r="FX1028" s="33"/>
      <c r="FY1028" s="33"/>
      <c r="FZ1028" s="33"/>
      <c r="GA1028" s="33"/>
      <c r="GB1028" s="33"/>
      <c r="GC1028" s="33"/>
      <c r="GD1028" s="33"/>
      <c r="GE1028" s="33"/>
      <c r="GF1028" s="33"/>
      <c r="GG1028" s="7"/>
      <c r="GH1028" s="7"/>
      <c r="GI1028" s="7"/>
      <c r="GJ1028" s="7"/>
      <c r="GK1028" s="7"/>
      <c r="GL1028" s="7"/>
      <c r="GM1028" s="7"/>
      <c r="GN1028" s="7"/>
      <c r="GO1028" s="7"/>
      <c r="GP1028" s="7"/>
      <c r="GQ1028" s="7"/>
      <c r="GR1028" s="7"/>
      <c r="GS1028" s="7"/>
      <c r="GT1028" s="7"/>
      <c r="GU1028" s="7"/>
      <c r="GV1028" s="7"/>
      <c r="GW1028" s="7"/>
      <c r="GX1028" s="7"/>
      <c r="GY1028" s="7"/>
    </row>
    <row r="1029" spans="1:207" ht="13.8">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c r="CG1029" s="7"/>
      <c r="CH1029" s="7"/>
      <c r="CI1029" s="7"/>
      <c r="CJ1029" s="7"/>
      <c r="CK1029" s="7"/>
      <c r="CL1029" s="7"/>
      <c r="CM1029" s="7"/>
      <c r="CN1029" s="7"/>
      <c r="CO1029" s="7"/>
      <c r="CP1029" s="7"/>
      <c r="CQ1029" s="7"/>
      <c r="CR1029" s="7"/>
      <c r="CS1029" s="7"/>
      <c r="CT1029" s="7"/>
      <c r="CU1029" s="7"/>
      <c r="CV1029" s="7"/>
      <c r="CW1029" s="7"/>
      <c r="CX1029" s="7"/>
      <c r="CY1029" s="7"/>
      <c r="CZ1029" s="7"/>
      <c r="DA1029" s="7"/>
      <c r="DB1029" s="7"/>
      <c r="DC1029" s="7"/>
      <c r="DD1029" s="7"/>
      <c r="DE1029" s="7"/>
      <c r="DF1029" s="7"/>
      <c r="DG1029" s="7"/>
      <c r="DH1029" s="7"/>
      <c r="DI1029" s="7"/>
      <c r="DJ1029" s="7"/>
      <c r="DK1029" s="7"/>
      <c r="DL1029" s="7"/>
      <c r="DM1029" s="7"/>
      <c r="DN1029" s="7"/>
      <c r="DO1029" s="7"/>
      <c r="DP1029" s="7"/>
      <c r="DQ1029" s="7"/>
      <c r="DR1029" s="7"/>
      <c r="DS1029" s="7"/>
      <c r="DT1029" s="7"/>
      <c r="DU1029" s="7"/>
      <c r="DV1029" s="7"/>
      <c r="DW1029" s="7"/>
      <c r="DX1029" s="7"/>
      <c r="DY1029" s="7"/>
      <c r="DZ1029" s="7"/>
      <c r="EA1029" s="7"/>
      <c r="EB1029" s="7"/>
      <c r="EC1029" s="7"/>
      <c r="ED1029" s="7"/>
      <c r="EE1029" s="7"/>
      <c r="EF1029" s="7"/>
      <c r="EG1029" s="7"/>
      <c r="EH1029" s="7"/>
      <c r="EI1029" s="7"/>
      <c r="EJ1029" s="7"/>
      <c r="EK1029" s="7"/>
      <c r="EL1029" s="7"/>
      <c r="EM1029" s="7"/>
      <c r="EN1029" s="7"/>
      <c r="EO1029" s="7"/>
      <c r="EP1029" s="7"/>
      <c r="EQ1029" s="7"/>
      <c r="ER1029" s="7"/>
      <c r="ES1029" s="7"/>
      <c r="ET1029" s="7"/>
      <c r="EU1029" s="7"/>
      <c r="EV1029" s="7"/>
      <c r="EW1029" s="7"/>
      <c r="EX1029" s="7"/>
      <c r="EY1029" s="7"/>
      <c r="EZ1029" s="7"/>
      <c r="FA1029" s="7"/>
      <c r="FB1029" s="7"/>
      <c r="FC1029" s="7"/>
      <c r="FD1029" s="7"/>
      <c r="FE1029" s="7"/>
      <c r="FF1029" s="7"/>
      <c r="FG1029" s="7"/>
      <c r="FH1029" s="7"/>
      <c r="FI1029" s="7"/>
      <c r="FJ1029" s="7"/>
      <c r="FK1029" s="7"/>
      <c r="FL1029" s="34"/>
      <c r="FM1029" s="33"/>
      <c r="FN1029" s="34"/>
      <c r="FO1029" s="33"/>
      <c r="FP1029" s="33"/>
      <c r="FQ1029" s="33"/>
      <c r="FR1029" s="33"/>
      <c r="FS1029" s="33"/>
      <c r="FT1029" s="33"/>
      <c r="FU1029" s="33"/>
      <c r="FV1029" s="33"/>
      <c r="FW1029" s="33"/>
      <c r="FX1029" s="33"/>
      <c r="FY1029" s="33"/>
      <c r="FZ1029" s="33"/>
      <c r="GA1029" s="33"/>
      <c r="GB1029" s="33"/>
      <c r="GC1029" s="33"/>
      <c r="GD1029" s="33"/>
      <c r="GE1029" s="33"/>
      <c r="GF1029" s="33"/>
      <c r="GG1029" s="7"/>
      <c r="GH1029" s="7"/>
      <c r="GI1029" s="7"/>
      <c r="GJ1029" s="7"/>
      <c r="GK1029" s="7"/>
      <c r="GL1029" s="7"/>
      <c r="GM1029" s="7"/>
      <c r="GN1029" s="7"/>
      <c r="GO1029" s="7"/>
      <c r="GP1029" s="7"/>
      <c r="GQ1029" s="7"/>
      <c r="GR1029" s="7"/>
      <c r="GS1029" s="7"/>
      <c r="GT1029" s="7"/>
      <c r="GU1029" s="7"/>
      <c r="GV1029" s="7"/>
      <c r="GW1029" s="7"/>
      <c r="GX1029" s="7"/>
      <c r="GY1029" s="7"/>
    </row>
    <row r="1030" spans="1:207" ht="13.8">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c r="CG1030" s="7"/>
      <c r="CH1030" s="7"/>
      <c r="CI1030" s="7"/>
      <c r="CJ1030" s="7"/>
      <c r="CK1030" s="7"/>
      <c r="CL1030" s="7"/>
      <c r="CM1030" s="7"/>
      <c r="CN1030" s="7"/>
      <c r="CO1030" s="7"/>
      <c r="CP1030" s="7"/>
      <c r="CQ1030" s="7"/>
      <c r="CR1030" s="7"/>
      <c r="CS1030" s="7"/>
      <c r="CT1030" s="7"/>
      <c r="CU1030" s="7"/>
      <c r="CV1030" s="7"/>
      <c r="CW1030" s="7"/>
      <c r="CX1030" s="7"/>
      <c r="CY1030" s="7"/>
      <c r="CZ1030" s="7"/>
      <c r="DA1030" s="7"/>
      <c r="DB1030" s="7"/>
      <c r="DC1030" s="7"/>
      <c r="DD1030" s="7"/>
      <c r="DE1030" s="7"/>
      <c r="DF1030" s="7"/>
      <c r="DG1030" s="7"/>
      <c r="DH1030" s="7"/>
      <c r="DI1030" s="7"/>
      <c r="DJ1030" s="7"/>
      <c r="DK1030" s="7"/>
      <c r="DL1030" s="7"/>
      <c r="DM1030" s="7"/>
      <c r="DN1030" s="7"/>
      <c r="DO1030" s="7"/>
      <c r="DP1030" s="7"/>
      <c r="DQ1030" s="7"/>
      <c r="DR1030" s="7"/>
      <c r="DS1030" s="7"/>
      <c r="DT1030" s="7"/>
      <c r="DU1030" s="7"/>
      <c r="DV1030" s="7"/>
      <c r="DW1030" s="7"/>
      <c r="DX1030" s="7"/>
      <c r="DY1030" s="7"/>
      <c r="DZ1030" s="7"/>
      <c r="EA1030" s="7"/>
      <c r="EB1030" s="7"/>
      <c r="EC1030" s="7"/>
      <c r="ED1030" s="7"/>
      <c r="EE1030" s="7"/>
      <c r="EF1030" s="7"/>
      <c r="EG1030" s="7"/>
      <c r="EH1030" s="7"/>
      <c r="EI1030" s="7"/>
      <c r="EJ1030" s="7"/>
      <c r="EK1030" s="7"/>
      <c r="EL1030" s="7"/>
      <c r="EM1030" s="7"/>
      <c r="EN1030" s="7"/>
      <c r="EO1030" s="7"/>
      <c r="EP1030" s="7"/>
      <c r="EQ1030" s="7"/>
      <c r="ER1030" s="7"/>
      <c r="ES1030" s="7"/>
      <c r="ET1030" s="7"/>
      <c r="EU1030" s="7"/>
      <c r="EV1030" s="7"/>
      <c r="EW1030" s="7"/>
      <c r="EX1030" s="7"/>
      <c r="EY1030" s="7"/>
      <c r="EZ1030" s="7"/>
      <c r="FA1030" s="7"/>
      <c r="FB1030" s="7"/>
      <c r="FC1030" s="7"/>
      <c r="FD1030" s="7"/>
      <c r="FE1030" s="7"/>
      <c r="FF1030" s="7"/>
      <c r="FG1030" s="7"/>
      <c r="FH1030" s="7"/>
      <c r="FI1030" s="7"/>
      <c r="FJ1030" s="7"/>
      <c r="FK1030" s="7"/>
      <c r="FL1030" s="34"/>
      <c r="FM1030" s="33"/>
      <c r="FN1030" s="34"/>
      <c r="FO1030" s="33"/>
      <c r="FP1030" s="33"/>
      <c r="FQ1030" s="33"/>
      <c r="FR1030" s="33"/>
      <c r="FS1030" s="33"/>
      <c r="FT1030" s="33"/>
      <c r="FU1030" s="33"/>
      <c r="FV1030" s="33"/>
      <c r="FW1030" s="33"/>
      <c r="FX1030" s="33"/>
      <c r="FY1030" s="33"/>
      <c r="FZ1030" s="33"/>
      <c r="GA1030" s="33"/>
      <c r="GB1030" s="33"/>
      <c r="GC1030" s="33"/>
      <c r="GD1030" s="33"/>
      <c r="GE1030" s="33"/>
      <c r="GF1030" s="33"/>
      <c r="GG1030" s="7"/>
      <c r="GH1030" s="7"/>
      <c r="GI1030" s="7"/>
      <c r="GJ1030" s="7"/>
      <c r="GK1030" s="7"/>
      <c r="GL1030" s="7"/>
      <c r="GM1030" s="7"/>
      <c r="GN1030" s="7"/>
      <c r="GO1030" s="7"/>
      <c r="GP1030" s="7"/>
      <c r="GQ1030" s="7"/>
      <c r="GR1030" s="7"/>
      <c r="GS1030" s="7"/>
      <c r="GT1030" s="7"/>
      <c r="GU1030" s="7"/>
      <c r="GV1030" s="7"/>
      <c r="GW1030" s="7"/>
      <c r="GX1030" s="7"/>
      <c r="GY1030" s="7"/>
    </row>
    <row r="1031" spans="1:207" ht="13.8">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c r="CG1031" s="7"/>
      <c r="CH1031" s="7"/>
      <c r="CI1031" s="7"/>
      <c r="CJ1031" s="7"/>
      <c r="CK1031" s="7"/>
      <c r="CL1031" s="7"/>
      <c r="CM1031" s="7"/>
      <c r="CN1031" s="7"/>
      <c r="CO1031" s="7"/>
      <c r="CP1031" s="7"/>
      <c r="CQ1031" s="7"/>
      <c r="CR1031" s="7"/>
      <c r="CS1031" s="7"/>
      <c r="CT1031" s="7"/>
      <c r="CU1031" s="7"/>
      <c r="CV1031" s="7"/>
      <c r="CW1031" s="7"/>
      <c r="CX1031" s="7"/>
      <c r="CY1031" s="7"/>
      <c r="CZ1031" s="7"/>
      <c r="DA1031" s="7"/>
      <c r="DB1031" s="7"/>
      <c r="DC1031" s="7"/>
      <c r="DD1031" s="7"/>
      <c r="DE1031" s="7"/>
      <c r="DF1031" s="7"/>
      <c r="DG1031" s="7"/>
      <c r="DH1031" s="7"/>
      <c r="DI1031" s="7"/>
      <c r="DJ1031" s="7"/>
      <c r="DK1031" s="7"/>
      <c r="DL1031" s="7"/>
      <c r="DM1031" s="7"/>
      <c r="DN1031" s="7"/>
      <c r="DO1031" s="7"/>
      <c r="DP1031" s="7"/>
      <c r="DQ1031" s="7"/>
      <c r="DR1031" s="7"/>
      <c r="DS1031" s="7"/>
      <c r="DT1031" s="7"/>
      <c r="DU1031" s="7"/>
      <c r="DV1031" s="7"/>
      <c r="DW1031" s="7"/>
      <c r="DX1031" s="7"/>
      <c r="DY1031" s="7"/>
      <c r="DZ1031" s="7"/>
      <c r="EA1031" s="7"/>
      <c r="EB1031" s="7"/>
      <c r="EC1031" s="7"/>
      <c r="ED1031" s="7"/>
      <c r="EE1031" s="7"/>
      <c r="EF1031" s="7"/>
      <c r="EG1031" s="7"/>
      <c r="EH1031" s="7"/>
      <c r="EI1031" s="7"/>
      <c r="EJ1031" s="7"/>
      <c r="EK1031" s="7"/>
      <c r="EL1031" s="7"/>
      <c r="EM1031" s="7"/>
      <c r="EN1031" s="7"/>
      <c r="EO1031" s="7"/>
      <c r="EP1031" s="7"/>
      <c r="EQ1031" s="7"/>
      <c r="ER1031" s="7"/>
      <c r="ES1031" s="7"/>
      <c r="ET1031" s="7"/>
      <c r="EU1031" s="7"/>
      <c r="EV1031" s="7"/>
      <c r="EW1031" s="7"/>
      <c r="EX1031" s="7"/>
      <c r="EY1031" s="7"/>
      <c r="EZ1031" s="7"/>
      <c r="FA1031" s="7"/>
      <c r="FB1031" s="7"/>
      <c r="FC1031" s="7"/>
      <c r="FD1031" s="7"/>
      <c r="FE1031" s="7"/>
      <c r="FF1031" s="7"/>
      <c r="FG1031" s="7"/>
      <c r="FH1031" s="7"/>
      <c r="FI1031" s="7"/>
      <c r="FJ1031" s="7"/>
      <c r="FK1031" s="7"/>
      <c r="FL1031" s="34"/>
      <c r="FM1031" s="33"/>
      <c r="FN1031" s="34"/>
      <c r="FO1031" s="33"/>
      <c r="FP1031" s="33"/>
      <c r="FQ1031" s="33"/>
      <c r="FR1031" s="33"/>
      <c r="FS1031" s="33"/>
      <c r="FT1031" s="33"/>
      <c r="FU1031" s="33"/>
      <c r="FV1031" s="33"/>
      <c r="FW1031" s="33"/>
      <c r="FX1031" s="33"/>
      <c r="FY1031" s="33"/>
      <c r="FZ1031" s="33"/>
      <c r="GA1031" s="33"/>
      <c r="GB1031" s="33"/>
      <c r="GC1031" s="33"/>
      <c r="GD1031" s="33"/>
      <c r="GE1031" s="33"/>
      <c r="GF1031" s="33"/>
      <c r="GG1031" s="7"/>
      <c r="GH1031" s="7"/>
      <c r="GI1031" s="7"/>
      <c r="GJ1031" s="7"/>
      <c r="GK1031" s="7"/>
      <c r="GL1031" s="7"/>
      <c r="GM1031" s="7"/>
      <c r="GN1031" s="7"/>
      <c r="GO1031" s="7"/>
      <c r="GP1031" s="7"/>
      <c r="GQ1031" s="7"/>
      <c r="GR1031" s="7"/>
      <c r="GS1031" s="7"/>
      <c r="GT1031" s="7"/>
      <c r="GU1031" s="7"/>
      <c r="GV1031" s="7"/>
      <c r="GW1031" s="7"/>
      <c r="GX1031" s="7"/>
      <c r="GY1031" s="7"/>
    </row>
    <row r="1032" spans="1:207" ht="13.8">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c r="CG1032" s="7"/>
      <c r="CH1032" s="7"/>
      <c r="CI1032" s="7"/>
      <c r="CJ1032" s="7"/>
      <c r="CK1032" s="7"/>
      <c r="CL1032" s="7"/>
      <c r="CM1032" s="7"/>
      <c r="CN1032" s="7"/>
      <c r="CO1032" s="7"/>
      <c r="CP1032" s="7"/>
      <c r="CQ1032" s="7"/>
      <c r="CR1032" s="7"/>
      <c r="CS1032" s="7"/>
      <c r="CT1032" s="7"/>
      <c r="CU1032" s="7"/>
      <c r="CV1032" s="7"/>
      <c r="CW1032" s="7"/>
      <c r="CX1032" s="7"/>
      <c r="CY1032" s="7"/>
      <c r="CZ1032" s="7"/>
      <c r="DA1032" s="7"/>
      <c r="DB1032" s="7"/>
      <c r="DC1032" s="7"/>
      <c r="DD1032" s="7"/>
      <c r="DE1032" s="7"/>
      <c r="DF1032" s="7"/>
      <c r="DG1032" s="7"/>
      <c r="DH1032" s="7"/>
      <c r="DI1032" s="7"/>
      <c r="DJ1032" s="7"/>
      <c r="DK1032" s="7"/>
      <c r="DL1032" s="7"/>
      <c r="DM1032" s="7"/>
      <c r="DN1032" s="7"/>
      <c r="DO1032" s="7"/>
      <c r="DP1032" s="7"/>
      <c r="DQ1032" s="7"/>
      <c r="DR1032" s="7"/>
      <c r="DS1032" s="7"/>
      <c r="DT1032" s="7"/>
      <c r="DU1032" s="7"/>
      <c r="DV1032" s="7"/>
      <c r="DW1032" s="7"/>
      <c r="DX1032" s="7"/>
      <c r="DY1032" s="7"/>
      <c r="DZ1032" s="7"/>
      <c r="EA1032" s="7"/>
      <c r="EB1032" s="7"/>
      <c r="EC1032" s="7"/>
      <c r="ED1032" s="7"/>
      <c r="EE1032" s="7"/>
      <c r="EF1032" s="7"/>
      <c r="EG1032" s="7"/>
      <c r="EH1032" s="7"/>
      <c r="EI1032" s="7"/>
      <c r="EJ1032" s="7"/>
      <c r="EK1032" s="7"/>
      <c r="EL1032" s="7"/>
      <c r="EM1032" s="7"/>
      <c r="EN1032" s="7"/>
      <c r="EO1032" s="7"/>
      <c r="EP1032" s="7"/>
      <c r="EQ1032" s="7"/>
      <c r="ER1032" s="7"/>
      <c r="ES1032" s="7"/>
      <c r="ET1032" s="7"/>
      <c r="EU1032" s="7"/>
      <c r="EV1032" s="7"/>
      <c r="EW1032" s="7"/>
      <c r="EX1032" s="7"/>
      <c r="EY1032" s="7"/>
      <c r="EZ1032" s="7"/>
      <c r="FA1032" s="7"/>
      <c r="FB1032" s="7"/>
      <c r="FC1032" s="7"/>
      <c r="FD1032" s="7"/>
      <c r="FE1032" s="7"/>
      <c r="FF1032" s="7"/>
      <c r="FG1032" s="7"/>
      <c r="FH1032" s="7"/>
      <c r="FI1032" s="7"/>
      <c r="FJ1032" s="7"/>
      <c r="FK1032" s="7"/>
      <c r="FL1032" s="34"/>
      <c r="FM1032" s="33"/>
      <c r="FN1032" s="34"/>
      <c r="FO1032" s="33"/>
      <c r="FP1032" s="33"/>
      <c r="FQ1032" s="33"/>
      <c r="FR1032" s="33"/>
      <c r="FS1032" s="33"/>
      <c r="FT1032" s="33"/>
      <c r="FU1032" s="33"/>
      <c r="FV1032" s="33"/>
      <c r="FW1032" s="33"/>
      <c r="FX1032" s="33"/>
      <c r="FY1032" s="33"/>
      <c r="FZ1032" s="33"/>
      <c r="GA1032" s="33"/>
      <c r="GB1032" s="33"/>
      <c r="GC1032" s="33"/>
      <c r="GD1032" s="33"/>
      <c r="GE1032" s="33"/>
      <c r="GF1032" s="33"/>
      <c r="GG1032" s="7"/>
      <c r="GH1032" s="7"/>
      <c r="GI1032" s="7"/>
      <c r="GJ1032" s="7"/>
      <c r="GK1032" s="7"/>
      <c r="GL1032" s="7"/>
      <c r="GM1032" s="7"/>
      <c r="GN1032" s="7"/>
      <c r="GO1032" s="7"/>
      <c r="GP1032" s="7"/>
      <c r="GQ1032" s="7"/>
      <c r="GR1032" s="7"/>
      <c r="GS1032" s="7"/>
      <c r="GT1032" s="7"/>
      <c r="GU1032" s="7"/>
      <c r="GV1032" s="7"/>
      <c r="GW1032" s="7"/>
      <c r="GX1032" s="7"/>
      <c r="GY1032" s="7"/>
    </row>
    <row r="1033" spans="1:207" ht="13.8">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c r="CG1033" s="7"/>
      <c r="CH1033" s="7"/>
      <c r="CI1033" s="7"/>
      <c r="CJ1033" s="7"/>
      <c r="CK1033" s="7"/>
      <c r="CL1033" s="7"/>
      <c r="CM1033" s="7"/>
      <c r="CN1033" s="7"/>
      <c r="CO1033" s="7"/>
      <c r="CP1033" s="7"/>
      <c r="CQ1033" s="7"/>
      <c r="CR1033" s="7"/>
      <c r="CS1033" s="7"/>
      <c r="CT1033" s="7"/>
      <c r="CU1033" s="7"/>
      <c r="CV1033" s="7"/>
      <c r="CW1033" s="7"/>
      <c r="CX1033" s="7"/>
      <c r="CY1033" s="7"/>
      <c r="CZ1033" s="7"/>
      <c r="DA1033" s="7"/>
      <c r="DB1033" s="7"/>
      <c r="DC1033" s="7"/>
      <c r="DD1033" s="7"/>
      <c r="DE1033" s="7"/>
      <c r="DF1033" s="7"/>
      <c r="DG1033" s="7"/>
      <c r="DH1033" s="7"/>
      <c r="DI1033" s="7"/>
      <c r="DJ1033" s="7"/>
      <c r="DK1033" s="7"/>
      <c r="DL1033" s="7"/>
      <c r="DM1033" s="7"/>
      <c r="DN1033" s="7"/>
      <c r="DO1033" s="7"/>
      <c r="DP1033" s="7"/>
      <c r="DQ1033" s="7"/>
      <c r="DR1033" s="7"/>
      <c r="DS1033" s="7"/>
      <c r="DT1033" s="7"/>
      <c r="DU1033" s="7"/>
      <c r="DV1033" s="7"/>
      <c r="DW1033" s="7"/>
      <c r="DX1033" s="7"/>
      <c r="DY1033" s="7"/>
      <c r="DZ1033" s="7"/>
      <c r="EA1033" s="7"/>
      <c r="EB1033" s="7"/>
      <c r="EC1033" s="7"/>
      <c r="ED1033" s="7"/>
      <c r="EE1033" s="7"/>
      <c r="EF1033" s="7"/>
      <c r="EG1033" s="7"/>
      <c r="EH1033" s="7"/>
      <c r="EI1033" s="7"/>
      <c r="EJ1033" s="7"/>
      <c r="EK1033" s="7"/>
      <c r="EL1033" s="7"/>
      <c r="EM1033" s="7"/>
      <c r="EN1033" s="7"/>
      <c r="EO1033" s="7"/>
      <c r="EP1033" s="7"/>
      <c r="EQ1033" s="7"/>
      <c r="ER1033" s="7"/>
      <c r="ES1033" s="7"/>
      <c r="ET1033" s="7"/>
      <c r="EU1033" s="7"/>
      <c r="EV1033" s="7"/>
      <c r="EW1033" s="7"/>
      <c r="EX1033" s="7"/>
      <c r="EY1033" s="7"/>
      <c r="EZ1033" s="7"/>
      <c r="FA1033" s="7"/>
      <c r="FB1033" s="7"/>
      <c r="FC1033" s="7"/>
      <c r="FD1033" s="7"/>
      <c r="FE1033" s="7"/>
      <c r="FF1033" s="7"/>
      <c r="FG1033" s="7"/>
      <c r="FH1033" s="7"/>
      <c r="FI1033" s="7"/>
      <c r="FJ1033" s="7"/>
      <c r="FK1033" s="7"/>
      <c r="FL1033" s="34"/>
      <c r="FM1033" s="33"/>
      <c r="FN1033" s="34"/>
      <c r="FO1033" s="33"/>
      <c r="FP1033" s="33"/>
      <c r="FQ1033" s="33"/>
      <c r="FR1033" s="33"/>
      <c r="FS1033" s="33"/>
      <c r="FT1033" s="33"/>
      <c r="FU1033" s="33"/>
      <c r="FV1033" s="33"/>
      <c r="FW1033" s="33"/>
      <c r="FX1033" s="33"/>
      <c r="FY1033" s="33"/>
      <c r="FZ1033" s="33"/>
      <c r="GA1033" s="33"/>
      <c r="GB1033" s="33"/>
      <c r="GC1033" s="33"/>
      <c r="GD1033" s="33"/>
      <c r="GE1033" s="33"/>
      <c r="GF1033" s="33"/>
      <c r="GG1033" s="7"/>
      <c r="GH1033" s="7"/>
      <c r="GI1033" s="7"/>
      <c r="GJ1033" s="7"/>
      <c r="GK1033" s="7"/>
      <c r="GL1033" s="7"/>
      <c r="GM1033" s="7"/>
      <c r="GN1033" s="7"/>
      <c r="GO1033" s="7"/>
      <c r="GP1033" s="7"/>
      <c r="GQ1033" s="7"/>
      <c r="GR1033" s="7"/>
      <c r="GS1033" s="7"/>
      <c r="GT1033" s="7"/>
      <c r="GU1033" s="7"/>
      <c r="GV1033" s="7"/>
      <c r="GW1033" s="7"/>
      <c r="GX1033" s="7"/>
      <c r="GY1033" s="7"/>
    </row>
    <row r="1034" spans="1:207" ht="13.8">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c r="CG1034" s="7"/>
      <c r="CH1034" s="7"/>
      <c r="CI1034" s="7"/>
      <c r="CJ1034" s="7"/>
      <c r="CK1034" s="7"/>
      <c r="CL1034" s="7"/>
      <c r="CM1034" s="7"/>
      <c r="CN1034" s="7"/>
      <c r="CO1034" s="7"/>
      <c r="CP1034" s="7"/>
      <c r="CQ1034" s="7"/>
      <c r="CR1034" s="7"/>
      <c r="CS1034" s="7"/>
      <c r="CT1034" s="7"/>
      <c r="CU1034" s="7"/>
      <c r="CV1034" s="7"/>
      <c r="CW1034" s="7"/>
      <c r="CX1034" s="7"/>
      <c r="CY1034" s="7"/>
      <c r="CZ1034" s="7"/>
      <c r="DA1034" s="7"/>
      <c r="DB1034" s="7"/>
      <c r="DC1034" s="7"/>
      <c r="DD1034" s="7"/>
      <c r="DE1034" s="7"/>
      <c r="DF1034" s="7"/>
      <c r="DG1034" s="7"/>
      <c r="DH1034" s="7"/>
      <c r="DI1034" s="7"/>
      <c r="DJ1034" s="7"/>
      <c r="DK1034" s="7"/>
      <c r="DL1034" s="7"/>
      <c r="DM1034" s="7"/>
      <c r="DN1034" s="7"/>
      <c r="DO1034" s="7"/>
      <c r="DP1034" s="7"/>
      <c r="DQ1034" s="7"/>
      <c r="DR1034" s="7"/>
      <c r="DS1034" s="7"/>
      <c r="DT1034" s="7"/>
      <c r="DU1034" s="7"/>
      <c r="DV1034" s="7"/>
      <c r="DW1034" s="7"/>
      <c r="DX1034" s="7"/>
      <c r="DY1034" s="7"/>
      <c r="DZ1034" s="7"/>
      <c r="EA1034" s="7"/>
      <c r="EB1034" s="7"/>
      <c r="EC1034" s="7"/>
      <c r="ED1034" s="7"/>
      <c r="EE1034" s="7"/>
      <c r="EF1034" s="7"/>
      <c r="EG1034" s="7"/>
      <c r="EH1034" s="7"/>
      <c r="EI1034" s="7"/>
      <c r="EJ1034" s="7"/>
      <c r="EK1034" s="7"/>
      <c r="EL1034" s="7"/>
      <c r="EM1034" s="7"/>
      <c r="EN1034" s="7"/>
      <c r="EO1034" s="7"/>
      <c r="EP1034" s="7"/>
      <c r="EQ1034" s="7"/>
      <c r="ER1034" s="7"/>
      <c r="ES1034" s="7"/>
      <c r="ET1034" s="7"/>
      <c r="EU1034" s="7"/>
      <c r="EV1034" s="7"/>
      <c r="EW1034" s="7"/>
      <c r="EX1034" s="7"/>
      <c r="EY1034" s="7"/>
      <c r="EZ1034" s="7"/>
      <c r="FA1034" s="7"/>
      <c r="FB1034" s="7"/>
      <c r="FC1034" s="7"/>
      <c r="FD1034" s="7"/>
      <c r="FE1034" s="7"/>
      <c r="FF1034" s="7"/>
      <c r="FG1034" s="7"/>
      <c r="FH1034" s="7"/>
      <c r="FI1034" s="7"/>
      <c r="FJ1034" s="7"/>
      <c r="FK1034" s="7"/>
      <c r="FL1034" s="34"/>
      <c r="FM1034" s="33"/>
      <c r="FN1034" s="34"/>
      <c r="FO1034" s="33"/>
      <c r="FP1034" s="33"/>
      <c r="FQ1034" s="33"/>
      <c r="FR1034" s="33"/>
      <c r="FS1034" s="33"/>
      <c r="FT1034" s="33"/>
      <c r="FU1034" s="33"/>
      <c r="FV1034" s="33"/>
      <c r="FW1034" s="33"/>
      <c r="FX1034" s="33"/>
      <c r="FY1034" s="33"/>
      <c r="FZ1034" s="33"/>
      <c r="GA1034" s="33"/>
      <c r="GB1034" s="33"/>
      <c r="GC1034" s="33"/>
      <c r="GD1034" s="33"/>
      <c r="GE1034" s="33"/>
      <c r="GF1034" s="33"/>
      <c r="GG1034" s="7"/>
      <c r="GH1034" s="7"/>
      <c r="GI1034" s="7"/>
      <c r="GJ1034" s="7"/>
      <c r="GK1034" s="7"/>
      <c r="GL1034" s="7"/>
      <c r="GM1034" s="7"/>
      <c r="GN1034" s="7"/>
      <c r="GO1034" s="7"/>
      <c r="GP1034" s="7"/>
      <c r="GQ1034" s="7"/>
      <c r="GR1034" s="7"/>
      <c r="GS1034" s="7"/>
      <c r="GT1034" s="7"/>
      <c r="GU1034" s="7"/>
      <c r="GV1034" s="7"/>
      <c r="GW1034" s="7"/>
      <c r="GX1034" s="7"/>
      <c r="GY1034" s="7"/>
    </row>
    <row r="1035" spans="1:207" ht="13.8">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c r="CG1035" s="7"/>
      <c r="CH1035" s="7"/>
      <c r="CI1035" s="7"/>
      <c r="CJ1035" s="7"/>
      <c r="CK1035" s="7"/>
      <c r="CL1035" s="7"/>
      <c r="CM1035" s="7"/>
      <c r="CN1035" s="7"/>
      <c r="CO1035" s="7"/>
      <c r="CP1035" s="7"/>
      <c r="CQ1035" s="7"/>
      <c r="CR1035" s="7"/>
      <c r="CS1035" s="7"/>
      <c r="CT1035" s="7"/>
      <c r="CU1035" s="7"/>
      <c r="CV1035" s="7"/>
      <c r="CW1035" s="7"/>
      <c r="CX1035" s="7"/>
      <c r="CY1035" s="7"/>
      <c r="CZ1035" s="7"/>
      <c r="DA1035" s="7"/>
      <c r="DB1035" s="7"/>
      <c r="DC1035" s="7"/>
      <c r="DD1035" s="7"/>
      <c r="DE1035" s="7"/>
      <c r="DF1035" s="7"/>
      <c r="DG1035" s="7"/>
      <c r="DH1035" s="7"/>
      <c r="DI1035" s="7"/>
      <c r="DJ1035" s="7"/>
      <c r="DK1035" s="7"/>
      <c r="DL1035" s="7"/>
      <c r="DM1035" s="7"/>
      <c r="DN1035" s="7"/>
      <c r="DO1035" s="7"/>
      <c r="DP1035" s="7"/>
      <c r="DQ1035" s="7"/>
      <c r="DR1035" s="7"/>
      <c r="DS1035" s="7"/>
      <c r="DT1035" s="7"/>
      <c r="DU1035" s="7"/>
      <c r="DV1035" s="7"/>
      <c r="DW1035" s="7"/>
      <c r="DX1035" s="7"/>
      <c r="DY1035" s="7"/>
      <c r="DZ1035" s="7"/>
      <c r="EA1035" s="7"/>
      <c r="EB1035" s="7"/>
      <c r="EC1035" s="7"/>
      <c r="ED1035" s="7"/>
      <c r="EE1035" s="7"/>
      <c r="EF1035" s="7"/>
      <c r="EG1035" s="7"/>
      <c r="EH1035" s="7"/>
      <c r="EI1035" s="7"/>
      <c r="EJ1035" s="7"/>
      <c r="EK1035" s="7"/>
      <c r="EL1035" s="7"/>
      <c r="EM1035" s="7"/>
      <c r="EN1035" s="7"/>
      <c r="EO1035" s="7"/>
      <c r="EP1035" s="7"/>
      <c r="EQ1035" s="7"/>
      <c r="ER1035" s="7"/>
      <c r="ES1035" s="7"/>
      <c r="ET1035" s="7"/>
      <c r="EU1035" s="7"/>
      <c r="EV1035" s="7"/>
      <c r="EW1035" s="7"/>
      <c r="EX1035" s="7"/>
      <c r="EY1035" s="7"/>
      <c r="EZ1035" s="7"/>
      <c r="FA1035" s="7"/>
      <c r="FB1035" s="7"/>
      <c r="FC1035" s="7"/>
      <c r="FD1035" s="7"/>
      <c r="FE1035" s="7"/>
      <c r="FF1035" s="7"/>
      <c r="FG1035" s="7"/>
      <c r="FH1035" s="7"/>
      <c r="FI1035" s="7"/>
      <c r="FJ1035" s="7"/>
      <c r="FK1035" s="7"/>
      <c r="FL1035" s="34"/>
      <c r="FM1035" s="33"/>
      <c r="FN1035" s="34"/>
      <c r="FO1035" s="33"/>
      <c r="FP1035" s="33"/>
      <c r="FQ1035" s="33"/>
      <c r="FR1035" s="33"/>
      <c r="FS1035" s="33"/>
      <c r="FT1035" s="33"/>
      <c r="FU1035" s="33"/>
      <c r="FV1035" s="33"/>
      <c r="FW1035" s="33"/>
      <c r="FX1035" s="33"/>
      <c r="FY1035" s="33"/>
      <c r="FZ1035" s="33"/>
      <c r="GA1035" s="33"/>
      <c r="GB1035" s="33"/>
      <c r="GC1035" s="33"/>
      <c r="GD1035" s="33"/>
      <c r="GE1035" s="33"/>
      <c r="GF1035" s="33"/>
      <c r="GG1035" s="7"/>
      <c r="GH1035" s="7"/>
      <c r="GI1035" s="7"/>
      <c r="GJ1035" s="7"/>
      <c r="GK1035" s="7"/>
      <c r="GL1035" s="7"/>
      <c r="GM1035" s="7"/>
      <c r="GN1035" s="7"/>
      <c r="GO1035" s="7"/>
      <c r="GP1035" s="7"/>
      <c r="GQ1035" s="7"/>
      <c r="GR1035" s="7"/>
      <c r="GS1035" s="7"/>
      <c r="GT1035" s="7"/>
      <c r="GU1035" s="7"/>
      <c r="GV1035" s="7"/>
      <c r="GW1035" s="7"/>
      <c r="GX1035" s="7"/>
      <c r="GY1035" s="7"/>
    </row>
    <row r="1036" spans="1:207" ht="13.8">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c r="CG1036" s="7"/>
      <c r="CH1036" s="7"/>
      <c r="CI1036" s="7"/>
      <c r="CJ1036" s="7"/>
      <c r="CK1036" s="7"/>
      <c r="CL1036" s="7"/>
      <c r="CM1036" s="7"/>
      <c r="CN1036" s="7"/>
      <c r="CO1036" s="7"/>
      <c r="CP1036" s="7"/>
      <c r="CQ1036" s="7"/>
      <c r="CR1036" s="7"/>
      <c r="CS1036" s="7"/>
      <c r="CT1036" s="7"/>
      <c r="CU1036" s="7"/>
      <c r="CV1036" s="7"/>
      <c r="CW1036" s="7"/>
      <c r="CX1036" s="7"/>
      <c r="CY1036" s="7"/>
      <c r="CZ1036" s="7"/>
      <c r="DA1036" s="7"/>
      <c r="DB1036" s="7"/>
      <c r="DC1036" s="7"/>
      <c r="DD1036" s="7"/>
      <c r="DE1036" s="7"/>
      <c r="DF1036" s="7"/>
      <c r="DG1036" s="7"/>
      <c r="DH1036" s="7"/>
      <c r="DI1036" s="7"/>
      <c r="DJ1036" s="7"/>
      <c r="DK1036" s="7"/>
      <c r="DL1036" s="7"/>
      <c r="DM1036" s="7"/>
      <c r="DN1036" s="7"/>
      <c r="DO1036" s="7"/>
      <c r="DP1036" s="7"/>
      <c r="DQ1036" s="7"/>
      <c r="DR1036" s="7"/>
      <c r="DS1036" s="7"/>
      <c r="DT1036" s="7"/>
      <c r="DU1036" s="7"/>
      <c r="DV1036" s="7"/>
      <c r="DW1036" s="7"/>
      <c r="DX1036" s="7"/>
      <c r="DY1036" s="7"/>
      <c r="DZ1036" s="7"/>
      <c r="EA1036" s="7"/>
      <c r="EB1036" s="7"/>
      <c r="EC1036" s="7"/>
      <c r="ED1036" s="7"/>
      <c r="EE1036" s="7"/>
      <c r="EF1036" s="7"/>
      <c r="EG1036" s="7"/>
      <c r="EH1036" s="7"/>
      <c r="EI1036" s="7"/>
      <c r="EJ1036" s="7"/>
      <c r="EK1036" s="7"/>
      <c r="EL1036" s="7"/>
      <c r="EM1036" s="7"/>
      <c r="EN1036" s="7"/>
      <c r="EO1036" s="7"/>
      <c r="EP1036" s="7"/>
      <c r="EQ1036" s="7"/>
      <c r="ER1036" s="7"/>
      <c r="ES1036" s="7"/>
      <c r="ET1036" s="7"/>
      <c r="EU1036" s="7"/>
      <c r="EV1036" s="7"/>
      <c r="EW1036" s="7"/>
      <c r="EX1036" s="7"/>
      <c r="EY1036" s="7"/>
      <c r="EZ1036" s="7"/>
      <c r="FA1036" s="7"/>
      <c r="FB1036" s="7"/>
      <c r="FC1036" s="7"/>
      <c r="FD1036" s="7"/>
      <c r="FE1036" s="7"/>
      <c r="FF1036" s="7"/>
      <c r="FG1036" s="7"/>
      <c r="FH1036" s="7"/>
      <c r="FI1036" s="7"/>
      <c r="FJ1036" s="7"/>
      <c r="FK1036" s="7"/>
      <c r="FL1036" s="34"/>
      <c r="FM1036" s="33"/>
      <c r="FN1036" s="34"/>
      <c r="FO1036" s="33"/>
      <c r="FP1036" s="33"/>
      <c r="FQ1036" s="33"/>
      <c r="FR1036" s="33"/>
      <c r="FS1036" s="33"/>
      <c r="FT1036" s="33"/>
      <c r="FU1036" s="33"/>
      <c r="FV1036" s="33"/>
      <c r="FW1036" s="33"/>
      <c r="FX1036" s="33"/>
      <c r="FY1036" s="33"/>
      <c r="FZ1036" s="33"/>
      <c r="GA1036" s="33"/>
      <c r="GB1036" s="33"/>
      <c r="GC1036" s="33"/>
      <c r="GD1036" s="33"/>
      <c r="GE1036" s="33"/>
      <c r="GF1036" s="33"/>
      <c r="GG1036" s="7"/>
      <c r="GH1036" s="7"/>
      <c r="GI1036" s="7"/>
      <c r="GJ1036" s="7"/>
      <c r="GK1036" s="7"/>
      <c r="GL1036" s="7"/>
      <c r="GM1036" s="7"/>
      <c r="GN1036" s="7"/>
      <c r="GO1036" s="7"/>
      <c r="GP1036" s="7"/>
      <c r="GQ1036" s="7"/>
      <c r="GR1036" s="7"/>
      <c r="GS1036" s="7"/>
      <c r="GT1036" s="7"/>
      <c r="GU1036" s="7"/>
      <c r="GV1036" s="7"/>
      <c r="GW1036" s="7"/>
      <c r="GX1036" s="7"/>
      <c r="GY1036" s="7"/>
    </row>
    <row r="1037" spans="1:207" ht="13.8">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c r="CG1037" s="7"/>
      <c r="CH1037" s="7"/>
      <c r="CI1037" s="7"/>
      <c r="CJ1037" s="7"/>
      <c r="CK1037" s="7"/>
      <c r="CL1037" s="7"/>
      <c r="CM1037" s="7"/>
      <c r="CN1037" s="7"/>
      <c r="CO1037" s="7"/>
      <c r="CP1037" s="7"/>
      <c r="CQ1037" s="7"/>
      <c r="CR1037" s="7"/>
      <c r="CS1037" s="7"/>
      <c r="CT1037" s="7"/>
      <c r="CU1037" s="7"/>
      <c r="CV1037" s="7"/>
      <c r="CW1037" s="7"/>
      <c r="CX1037" s="7"/>
      <c r="CY1037" s="7"/>
      <c r="CZ1037" s="7"/>
      <c r="DA1037" s="7"/>
      <c r="DB1037" s="7"/>
      <c r="DC1037" s="7"/>
      <c r="DD1037" s="7"/>
      <c r="DE1037" s="7"/>
      <c r="DF1037" s="7"/>
      <c r="DG1037" s="7"/>
      <c r="DH1037" s="7"/>
      <c r="DI1037" s="7"/>
      <c r="DJ1037" s="7"/>
      <c r="DK1037" s="7"/>
      <c r="DL1037" s="7"/>
      <c r="DM1037" s="7"/>
      <c r="DN1037" s="7"/>
      <c r="DO1037" s="7"/>
      <c r="DP1037" s="7"/>
      <c r="DQ1037" s="7"/>
      <c r="DR1037" s="7"/>
      <c r="DS1037" s="7"/>
      <c r="DT1037" s="7"/>
      <c r="DU1037" s="7"/>
      <c r="DV1037" s="7"/>
      <c r="DW1037" s="7"/>
      <c r="DX1037" s="7"/>
      <c r="DY1037" s="7"/>
      <c r="DZ1037" s="7"/>
      <c r="EA1037" s="7"/>
      <c r="EB1037" s="7"/>
      <c r="EC1037" s="7"/>
      <c r="ED1037" s="7"/>
      <c r="EE1037" s="7"/>
      <c r="EF1037" s="7"/>
      <c r="EG1037" s="7"/>
      <c r="EH1037" s="7"/>
      <c r="EI1037" s="7"/>
      <c r="EJ1037" s="7"/>
      <c r="EK1037" s="7"/>
      <c r="EL1037" s="7"/>
      <c r="EM1037" s="7"/>
      <c r="EN1037" s="7"/>
      <c r="EO1037" s="7"/>
      <c r="EP1037" s="7"/>
      <c r="EQ1037" s="7"/>
      <c r="ER1037" s="7"/>
      <c r="ES1037" s="7"/>
      <c r="ET1037" s="7"/>
      <c r="EU1037" s="7"/>
      <c r="EV1037" s="7"/>
      <c r="EW1037" s="7"/>
      <c r="EX1037" s="7"/>
      <c r="EY1037" s="7"/>
      <c r="EZ1037" s="7"/>
      <c r="FA1037" s="7"/>
      <c r="FB1037" s="7"/>
      <c r="FC1037" s="7"/>
      <c r="FD1037" s="7"/>
      <c r="FE1037" s="7"/>
      <c r="FF1037" s="7"/>
      <c r="FG1037" s="7"/>
      <c r="FH1037" s="7"/>
      <c r="FI1037" s="7"/>
      <c r="FJ1037" s="7"/>
      <c r="FK1037" s="7"/>
      <c r="FL1037" s="34"/>
      <c r="FM1037" s="33"/>
      <c r="FN1037" s="34"/>
      <c r="FO1037" s="33"/>
      <c r="FP1037" s="33"/>
      <c r="FQ1037" s="33"/>
      <c r="FR1037" s="33"/>
      <c r="FS1037" s="33"/>
      <c r="FT1037" s="33"/>
      <c r="FU1037" s="33"/>
      <c r="FV1037" s="33"/>
      <c r="FW1037" s="33"/>
      <c r="FX1037" s="33"/>
      <c r="FY1037" s="33"/>
      <c r="FZ1037" s="33"/>
      <c r="GA1037" s="33"/>
      <c r="GB1037" s="33"/>
      <c r="GC1037" s="33"/>
      <c r="GD1037" s="33"/>
      <c r="GE1037" s="33"/>
      <c r="GF1037" s="33"/>
      <c r="GG1037" s="7"/>
      <c r="GH1037" s="7"/>
      <c r="GI1037" s="7"/>
      <c r="GJ1037" s="7"/>
      <c r="GK1037" s="7"/>
      <c r="GL1037" s="7"/>
      <c r="GM1037" s="7"/>
      <c r="GN1037" s="7"/>
      <c r="GO1037" s="7"/>
      <c r="GP1037" s="7"/>
      <c r="GQ1037" s="7"/>
      <c r="GR1037" s="7"/>
      <c r="GS1037" s="7"/>
      <c r="GT1037" s="7"/>
      <c r="GU1037" s="7"/>
      <c r="GV1037" s="7"/>
      <c r="GW1037" s="7"/>
      <c r="GX1037" s="7"/>
      <c r="GY1037" s="7"/>
    </row>
    <row r="1038" spans="1:207" ht="13.8">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c r="CG1038" s="7"/>
      <c r="CH1038" s="7"/>
      <c r="CI1038" s="7"/>
      <c r="CJ1038" s="7"/>
      <c r="CK1038" s="7"/>
      <c r="CL1038" s="7"/>
      <c r="CM1038" s="7"/>
      <c r="CN1038" s="7"/>
      <c r="CO1038" s="7"/>
      <c r="CP1038" s="7"/>
      <c r="CQ1038" s="7"/>
      <c r="CR1038" s="7"/>
      <c r="CS1038" s="7"/>
      <c r="CT1038" s="7"/>
      <c r="CU1038" s="7"/>
      <c r="CV1038" s="7"/>
      <c r="CW1038" s="7"/>
      <c r="CX1038" s="7"/>
      <c r="CY1038" s="7"/>
      <c r="CZ1038" s="7"/>
      <c r="DA1038" s="7"/>
      <c r="DB1038" s="7"/>
      <c r="DC1038" s="7"/>
      <c r="DD1038" s="7"/>
      <c r="DE1038" s="7"/>
      <c r="DF1038" s="7"/>
      <c r="DG1038" s="7"/>
      <c r="DH1038" s="7"/>
      <c r="DI1038" s="7"/>
      <c r="DJ1038" s="7"/>
      <c r="DK1038" s="7"/>
      <c r="DL1038" s="7"/>
      <c r="DM1038" s="7"/>
      <c r="DN1038" s="7"/>
      <c r="DO1038" s="7"/>
      <c r="DP1038" s="7"/>
      <c r="DQ1038" s="7"/>
      <c r="DR1038" s="7"/>
      <c r="DS1038" s="7"/>
      <c r="DT1038" s="7"/>
      <c r="DU1038" s="7"/>
      <c r="DV1038" s="7"/>
      <c r="DW1038" s="7"/>
      <c r="DX1038" s="7"/>
      <c r="DY1038" s="7"/>
      <c r="DZ1038" s="7"/>
      <c r="EA1038" s="7"/>
      <c r="EB1038" s="7"/>
      <c r="EC1038" s="7"/>
      <c r="ED1038" s="7"/>
      <c r="EE1038" s="7"/>
      <c r="EF1038" s="7"/>
      <c r="EG1038" s="7"/>
      <c r="EH1038" s="7"/>
      <c r="EI1038" s="7"/>
      <c r="EJ1038" s="7"/>
      <c r="EK1038" s="7"/>
      <c r="EL1038" s="7"/>
      <c r="EM1038" s="7"/>
      <c r="EN1038" s="7"/>
      <c r="EO1038" s="7"/>
      <c r="EP1038" s="7"/>
      <c r="EQ1038" s="7"/>
      <c r="ER1038" s="7"/>
      <c r="ES1038" s="7"/>
      <c r="ET1038" s="7"/>
      <c r="EU1038" s="7"/>
      <c r="EV1038" s="7"/>
      <c r="EW1038" s="7"/>
      <c r="EX1038" s="7"/>
      <c r="EY1038" s="7"/>
      <c r="EZ1038" s="7"/>
      <c r="FA1038" s="7"/>
      <c r="FB1038" s="7"/>
      <c r="FC1038" s="7"/>
      <c r="FD1038" s="7"/>
      <c r="FE1038" s="7"/>
      <c r="FF1038" s="7"/>
      <c r="FG1038" s="7"/>
      <c r="FH1038" s="7"/>
      <c r="FI1038" s="7"/>
      <c r="FJ1038" s="7"/>
      <c r="FK1038" s="7"/>
      <c r="FL1038" s="34"/>
      <c r="FM1038" s="33"/>
      <c r="FN1038" s="34"/>
      <c r="FO1038" s="33"/>
      <c r="FP1038" s="33"/>
      <c r="FQ1038" s="33"/>
      <c r="FR1038" s="33"/>
      <c r="FS1038" s="33"/>
      <c r="FT1038" s="33"/>
      <c r="FU1038" s="33"/>
      <c r="FV1038" s="33"/>
      <c r="FW1038" s="33"/>
      <c r="FX1038" s="33"/>
      <c r="FY1038" s="33"/>
      <c r="FZ1038" s="33"/>
      <c r="GA1038" s="33"/>
      <c r="GB1038" s="33"/>
      <c r="GC1038" s="33"/>
      <c r="GD1038" s="33"/>
      <c r="GE1038" s="33"/>
      <c r="GF1038" s="33"/>
      <c r="GG1038" s="7"/>
      <c r="GH1038" s="7"/>
      <c r="GI1038" s="7"/>
      <c r="GJ1038" s="7"/>
      <c r="GK1038" s="7"/>
      <c r="GL1038" s="7"/>
      <c r="GM1038" s="7"/>
      <c r="GN1038" s="7"/>
      <c r="GO1038" s="7"/>
      <c r="GP1038" s="7"/>
      <c r="GQ1038" s="7"/>
      <c r="GR1038" s="7"/>
      <c r="GS1038" s="7"/>
      <c r="GT1038" s="7"/>
      <c r="GU1038" s="7"/>
      <c r="GV1038" s="7"/>
      <c r="GW1038" s="7"/>
      <c r="GX1038" s="7"/>
      <c r="GY1038" s="7"/>
    </row>
    <row r="1039" spans="1:207" ht="13.8">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c r="CG1039" s="7"/>
      <c r="CH1039" s="7"/>
      <c r="CI1039" s="7"/>
      <c r="CJ1039" s="7"/>
      <c r="CK1039" s="7"/>
      <c r="CL1039" s="7"/>
      <c r="CM1039" s="7"/>
      <c r="CN1039" s="7"/>
      <c r="CO1039" s="7"/>
      <c r="CP1039" s="7"/>
      <c r="CQ1039" s="7"/>
      <c r="CR1039" s="7"/>
      <c r="CS1039" s="7"/>
      <c r="CT1039" s="7"/>
      <c r="CU1039" s="7"/>
      <c r="CV1039" s="7"/>
      <c r="CW1039" s="7"/>
      <c r="CX1039" s="7"/>
      <c r="CY1039" s="7"/>
      <c r="CZ1039" s="7"/>
      <c r="DA1039" s="7"/>
      <c r="DB1039" s="7"/>
      <c r="DC1039" s="7"/>
      <c r="DD1039" s="7"/>
      <c r="DE1039" s="7"/>
      <c r="DF1039" s="7"/>
      <c r="DG1039" s="7"/>
      <c r="DH1039" s="7"/>
      <c r="DI1039" s="7"/>
      <c r="DJ1039" s="7"/>
      <c r="DK1039" s="7"/>
      <c r="DL1039" s="7"/>
      <c r="DM1039" s="7"/>
      <c r="DN1039" s="7"/>
      <c r="DO1039" s="7"/>
      <c r="DP1039" s="7"/>
      <c r="DQ1039" s="7"/>
      <c r="DR1039" s="7"/>
      <c r="DS1039" s="7"/>
      <c r="DT1039" s="7"/>
      <c r="DU1039" s="7"/>
      <c r="DV1039" s="7"/>
      <c r="DW1039" s="7"/>
      <c r="DX1039" s="7"/>
      <c r="DY1039" s="7"/>
      <c r="DZ1039" s="7"/>
      <c r="EA1039" s="7"/>
      <c r="EB1039" s="7"/>
      <c r="EC1039" s="7"/>
      <c r="ED1039" s="7"/>
      <c r="EE1039" s="7"/>
      <c r="EF1039" s="7"/>
      <c r="EG1039" s="7"/>
      <c r="EH1039" s="7"/>
      <c r="EI1039" s="7"/>
      <c r="EJ1039" s="7"/>
      <c r="EK1039" s="7"/>
      <c r="EL1039" s="7"/>
      <c r="EM1039" s="7"/>
      <c r="EN1039" s="7"/>
      <c r="EO1039" s="7"/>
      <c r="EP1039" s="7"/>
      <c r="EQ1039" s="7"/>
      <c r="ER1039" s="7"/>
      <c r="ES1039" s="7"/>
      <c r="ET1039" s="7"/>
      <c r="EU1039" s="7"/>
      <c r="EV1039" s="7"/>
      <c r="EW1039" s="7"/>
      <c r="EX1039" s="7"/>
      <c r="EY1039" s="7"/>
      <c r="EZ1039" s="7"/>
      <c r="FA1039" s="7"/>
      <c r="FB1039" s="7"/>
      <c r="FC1039" s="7"/>
      <c r="FD1039" s="7"/>
      <c r="FE1039" s="7"/>
      <c r="FF1039" s="7"/>
      <c r="FG1039" s="7"/>
      <c r="FH1039" s="7"/>
      <c r="FI1039" s="7"/>
      <c r="FJ1039" s="7"/>
      <c r="FK1039" s="7"/>
      <c r="FL1039" s="34"/>
      <c r="FM1039" s="33"/>
      <c r="FN1039" s="34"/>
      <c r="FO1039" s="33"/>
      <c r="FP1039" s="33"/>
      <c r="FQ1039" s="33"/>
      <c r="FR1039" s="33"/>
      <c r="FS1039" s="33"/>
      <c r="FT1039" s="33"/>
      <c r="FU1039" s="33"/>
      <c r="FV1039" s="33"/>
      <c r="FW1039" s="33"/>
      <c r="FX1039" s="33"/>
      <c r="FY1039" s="33"/>
      <c r="FZ1039" s="33"/>
      <c r="GA1039" s="33"/>
      <c r="GB1039" s="33"/>
      <c r="GC1039" s="33"/>
      <c r="GD1039" s="33"/>
      <c r="GE1039" s="33"/>
      <c r="GF1039" s="33"/>
      <c r="GG1039" s="7"/>
      <c r="GH1039" s="7"/>
      <c r="GI1039" s="7"/>
      <c r="GJ1039" s="7"/>
      <c r="GK1039" s="7"/>
      <c r="GL1039" s="7"/>
      <c r="GM1039" s="7"/>
      <c r="GN1039" s="7"/>
      <c r="GO1039" s="7"/>
      <c r="GP1039" s="7"/>
      <c r="GQ1039" s="7"/>
      <c r="GR1039" s="7"/>
      <c r="GS1039" s="7"/>
      <c r="GT1039" s="7"/>
      <c r="GU1039" s="7"/>
      <c r="GV1039" s="7"/>
      <c r="GW1039" s="7"/>
      <c r="GX1039" s="7"/>
      <c r="GY1039" s="7"/>
    </row>
    <row r="1040" spans="1:207" ht="13.8">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c r="CG1040" s="7"/>
      <c r="CH1040" s="7"/>
      <c r="CI1040" s="7"/>
      <c r="CJ1040" s="7"/>
      <c r="CK1040" s="7"/>
      <c r="CL1040" s="7"/>
      <c r="CM1040" s="7"/>
      <c r="CN1040" s="7"/>
      <c r="CO1040" s="7"/>
      <c r="CP1040" s="7"/>
      <c r="CQ1040" s="7"/>
      <c r="CR1040" s="7"/>
      <c r="CS1040" s="7"/>
      <c r="CT1040" s="7"/>
      <c r="CU1040" s="7"/>
      <c r="CV1040" s="7"/>
      <c r="CW1040" s="7"/>
      <c r="CX1040" s="7"/>
      <c r="CY1040" s="7"/>
      <c r="CZ1040" s="7"/>
      <c r="DA1040" s="7"/>
      <c r="DB1040" s="7"/>
      <c r="DC1040" s="7"/>
      <c r="DD1040" s="7"/>
      <c r="DE1040" s="7"/>
      <c r="DF1040" s="7"/>
      <c r="DG1040" s="7"/>
      <c r="DH1040" s="7"/>
      <c r="DI1040" s="7"/>
      <c r="DJ1040" s="7"/>
      <c r="DK1040" s="7"/>
      <c r="DL1040" s="7"/>
      <c r="DM1040" s="7"/>
      <c r="DN1040" s="7"/>
      <c r="DO1040" s="7"/>
      <c r="DP1040" s="7"/>
      <c r="DQ1040" s="7"/>
      <c r="DR1040" s="7"/>
      <c r="DS1040" s="7"/>
      <c r="DT1040" s="7"/>
      <c r="DU1040" s="7"/>
      <c r="DV1040" s="7"/>
      <c r="DW1040" s="7"/>
      <c r="DX1040" s="7"/>
      <c r="DY1040" s="7"/>
      <c r="DZ1040" s="7"/>
      <c r="EA1040" s="7"/>
      <c r="EB1040" s="7"/>
      <c r="EC1040" s="7"/>
      <c r="ED1040" s="7"/>
      <c r="EE1040" s="7"/>
      <c r="EF1040" s="7"/>
      <c r="EG1040" s="7"/>
      <c r="EH1040" s="7"/>
      <c r="EI1040" s="7"/>
      <c r="EJ1040" s="7"/>
      <c r="EK1040" s="7"/>
      <c r="EL1040" s="7"/>
      <c r="EM1040" s="7"/>
      <c r="EN1040" s="7"/>
      <c r="EO1040" s="7"/>
      <c r="EP1040" s="7"/>
      <c r="EQ1040" s="7"/>
      <c r="ER1040" s="7"/>
      <c r="ES1040" s="7"/>
      <c r="ET1040" s="7"/>
      <c r="EU1040" s="7"/>
      <c r="EV1040" s="7"/>
      <c r="EW1040" s="7"/>
      <c r="EX1040" s="7"/>
      <c r="EY1040" s="7"/>
      <c r="EZ1040" s="7"/>
      <c r="FA1040" s="7"/>
      <c r="FB1040" s="7"/>
      <c r="FC1040" s="7"/>
      <c r="FD1040" s="7"/>
      <c r="FE1040" s="7"/>
      <c r="FF1040" s="7"/>
      <c r="FG1040" s="7"/>
      <c r="FH1040" s="7"/>
      <c r="FI1040" s="7"/>
      <c r="FJ1040" s="7"/>
      <c r="FK1040" s="7"/>
      <c r="FL1040" s="34"/>
      <c r="FM1040" s="33"/>
      <c r="FN1040" s="34"/>
      <c r="FO1040" s="33"/>
      <c r="FP1040" s="33"/>
      <c r="FQ1040" s="33"/>
      <c r="FR1040" s="33"/>
      <c r="FS1040" s="33"/>
      <c r="FT1040" s="33"/>
      <c r="FU1040" s="33"/>
      <c r="FV1040" s="33"/>
      <c r="FW1040" s="33"/>
      <c r="FX1040" s="33"/>
      <c r="FY1040" s="33"/>
      <c r="FZ1040" s="33"/>
      <c r="GA1040" s="33"/>
      <c r="GB1040" s="33"/>
      <c r="GC1040" s="33"/>
      <c r="GD1040" s="33"/>
      <c r="GE1040" s="33"/>
      <c r="GF1040" s="33"/>
      <c r="GG1040" s="7"/>
      <c r="GH1040" s="7"/>
      <c r="GI1040" s="7"/>
      <c r="GJ1040" s="7"/>
      <c r="GK1040" s="7"/>
      <c r="GL1040" s="7"/>
      <c r="GM1040" s="7"/>
      <c r="GN1040" s="7"/>
      <c r="GO1040" s="7"/>
      <c r="GP1040" s="7"/>
      <c r="GQ1040" s="7"/>
      <c r="GR1040" s="7"/>
      <c r="GS1040" s="7"/>
      <c r="GT1040" s="7"/>
      <c r="GU1040" s="7"/>
      <c r="GV1040" s="7"/>
      <c r="GW1040" s="7"/>
      <c r="GX1040" s="7"/>
      <c r="GY1040" s="7"/>
    </row>
    <row r="1041" spans="1:207" ht="13.8">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c r="CG1041" s="7"/>
      <c r="CH1041" s="7"/>
      <c r="CI1041" s="7"/>
      <c r="CJ1041" s="7"/>
      <c r="CK1041" s="7"/>
      <c r="CL1041" s="7"/>
      <c r="CM1041" s="7"/>
      <c r="CN1041" s="7"/>
      <c r="CO1041" s="7"/>
      <c r="CP1041" s="7"/>
      <c r="CQ1041" s="7"/>
      <c r="CR1041" s="7"/>
      <c r="CS1041" s="7"/>
      <c r="CT1041" s="7"/>
      <c r="CU1041" s="7"/>
      <c r="CV1041" s="7"/>
      <c r="CW1041" s="7"/>
      <c r="CX1041" s="7"/>
      <c r="CY1041" s="7"/>
      <c r="CZ1041" s="7"/>
      <c r="DA1041" s="7"/>
      <c r="DB1041" s="7"/>
      <c r="DC1041" s="7"/>
      <c r="DD1041" s="7"/>
      <c r="DE1041" s="7"/>
      <c r="DF1041" s="7"/>
      <c r="DG1041" s="7"/>
      <c r="DH1041" s="7"/>
      <c r="DI1041" s="7"/>
      <c r="DJ1041" s="7"/>
      <c r="DK1041" s="7"/>
      <c r="DL1041" s="7"/>
      <c r="DM1041" s="7"/>
      <c r="DN1041" s="7"/>
      <c r="DO1041" s="7"/>
      <c r="DP1041" s="7"/>
      <c r="DQ1041" s="7"/>
      <c r="DR1041" s="7"/>
      <c r="DS1041" s="7"/>
      <c r="DT1041" s="7"/>
      <c r="DU1041" s="7"/>
      <c r="DV1041" s="7"/>
      <c r="DW1041" s="7"/>
      <c r="DX1041" s="7"/>
      <c r="DY1041" s="7"/>
      <c r="DZ1041" s="7"/>
      <c r="EA1041" s="7"/>
      <c r="EB1041" s="7"/>
      <c r="EC1041" s="7"/>
      <c r="ED1041" s="7"/>
      <c r="EE1041" s="7"/>
      <c r="EF1041" s="7"/>
      <c r="EG1041" s="7"/>
      <c r="EH1041" s="7"/>
      <c r="EI1041" s="7"/>
      <c r="EJ1041" s="7"/>
      <c r="EK1041" s="7"/>
      <c r="EL1041" s="7"/>
      <c r="EM1041" s="7"/>
      <c r="EN1041" s="7"/>
      <c r="EO1041" s="7"/>
      <c r="EP1041" s="7"/>
      <c r="EQ1041" s="7"/>
      <c r="ER1041" s="7"/>
      <c r="ES1041" s="7"/>
      <c r="ET1041" s="7"/>
      <c r="EU1041" s="7"/>
      <c r="EV1041" s="7"/>
      <c r="EW1041" s="7"/>
      <c r="EX1041" s="7"/>
      <c r="EY1041" s="7"/>
      <c r="EZ1041" s="7"/>
      <c r="FA1041" s="7"/>
      <c r="FB1041" s="7"/>
      <c r="FC1041" s="7"/>
      <c r="FD1041" s="7"/>
      <c r="FE1041" s="7"/>
      <c r="FF1041" s="7"/>
      <c r="FG1041" s="7"/>
      <c r="FH1041" s="7"/>
      <c r="FI1041" s="7"/>
      <c r="FJ1041" s="7"/>
      <c r="FK1041" s="7"/>
      <c r="FL1041" s="34"/>
      <c r="FM1041" s="33"/>
      <c r="FN1041" s="34"/>
      <c r="FO1041" s="33"/>
      <c r="FP1041" s="33"/>
      <c r="FQ1041" s="33"/>
      <c r="FR1041" s="33"/>
      <c r="FS1041" s="33"/>
      <c r="FT1041" s="33"/>
      <c r="FU1041" s="33"/>
      <c r="FV1041" s="33"/>
      <c r="FW1041" s="33"/>
      <c r="FX1041" s="33"/>
      <c r="FY1041" s="33"/>
      <c r="FZ1041" s="33"/>
      <c r="GA1041" s="33"/>
      <c r="GB1041" s="33"/>
      <c r="GC1041" s="33"/>
      <c r="GD1041" s="33"/>
      <c r="GE1041" s="33"/>
      <c r="GF1041" s="33"/>
      <c r="GG1041" s="7"/>
      <c r="GH1041" s="7"/>
      <c r="GI1041" s="7"/>
      <c r="GJ1041" s="7"/>
      <c r="GK1041" s="7"/>
      <c r="GL1041" s="7"/>
      <c r="GM1041" s="7"/>
      <c r="GN1041" s="7"/>
      <c r="GO1041" s="7"/>
      <c r="GP1041" s="7"/>
      <c r="GQ1041" s="7"/>
      <c r="GR1041" s="7"/>
      <c r="GS1041" s="7"/>
      <c r="GT1041" s="7"/>
      <c r="GU1041" s="7"/>
      <c r="GV1041" s="7"/>
      <c r="GW1041" s="7"/>
      <c r="GX1041" s="7"/>
      <c r="GY1041" s="7"/>
    </row>
    <row r="1042" spans="1:207" ht="13.8">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c r="CG1042" s="7"/>
      <c r="CH1042" s="7"/>
      <c r="CI1042" s="7"/>
      <c r="CJ1042" s="7"/>
      <c r="CK1042" s="7"/>
      <c r="CL1042" s="7"/>
      <c r="CM1042" s="7"/>
      <c r="CN1042" s="7"/>
      <c r="CO1042" s="7"/>
      <c r="CP1042" s="7"/>
      <c r="CQ1042" s="7"/>
      <c r="CR1042" s="7"/>
      <c r="CS1042" s="7"/>
      <c r="CT1042" s="7"/>
      <c r="CU1042" s="7"/>
      <c r="CV1042" s="7"/>
      <c r="CW1042" s="7"/>
      <c r="CX1042" s="7"/>
      <c r="CY1042" s="7"/>
      <c r="CZ1042" s="7"/>
      <c r="DA1042" s="7"/>
      <c r="DB1042" s="7"/>
      <c r="DC1042" s="7"/>
      <c r="DD1042" s="7"/>
      <c r="DE1042" s="7"/>
      <c r="DF1042" s="7"/>
      <c r="DG1042" s="7"/>
      <c r="DH1042" s="7"/>
      <c r="DI1042" s="7"/>
      <c r="DJ1042" s="7"/>
      <c r="DK1042" s="7"/>
      <c r="DL1042" s="7"/>
      <c r="DM1042" s="7"/>
      <c r="DN1042" s="7"/>
      <c r="DO1042" s="7"/>
      <c r="DP1042" s="7"/>
      <c r="DQ1042" s="7"/>
      <c r="DR1042" s="7"/>
      <c r="DS1042" s="7"/>
      <c r="DT1042" s="7"/>
      <c r="DU1042" s="7"/>
      <c r="DV1042" s="7"/>
      <c r="DW1042" s="7"/>
      <c r="DX1042" s="7"/>
      <c r="DY1042" s="7"/>
      <c r="DZ1042" s="7"/>
      <c r="EA1042" s="7"/>
      <c r="EB1042" s="7"/>
      <c r="EC1042" s="7"/>
      <c r="ED1042" s="7"/>
      <c r="EE1042" s="7"/>
      <c r="EF1042" s="7"/>
      <c r="EG1042" s="7"/>
      <c r="EH1042" s="7"/>
      <c r="EI1042" s="7"/>
      <c r="EJ1042" s="7"/>
      <c r="EK1042" s="7"/>
      <c r="EL1042" s="7"/>
      <c r="EM1042" s="7"/>
      <c r="EN1042" s="7"/>
      <c r="EO1042" s="7"/>
      <c r="EP1042" s="7"/>
      <c r="EQ1042" s="7"/>
      <c r="ER1042" s="7"/>
      <c r="ES1042" s="7"/>
      <c r="ET1042" s="7"/>
      <c r="EU1042" s="7"/>
      <c r="EV1042" s="7"/>
      <c r="EW1042" s="7"/>
      <c r="EX1042" s="7"/>
      <c r="EY1042" s="7"/>
      <c r="EZ1042" s="7"/>
      <c r="FA1042" s="7"/>
      <c r="FB1042" s="7"/>
      <c r="FC1042" s="7"/>
      <c r="FD1042" s="7"/>
      <c r="FE1042" s="7"/>
      <c r="FF1042" s="7"/>
      <c r="FG1042" s="7"/>
      <c r="FH1042" s="7"/>
      <c r="FI1042" s="7"/>
      <c r="FJ1042" s="7"/>
      <c r="FK1042" s="7"/>
      <c r="FL1042" s="34"/>
      <c r="FM1042" s="33"/>
      <c r="FN1042" s="34"/>
      <c r="FO1042" s="33"/>
      <c r="FP1042" s="33"/>
      <c r="FQ1042" s="33"/>
      <c r="FR1042" s="33"/>
      <c r="FS1042" s="33"/>
      <c r="FT1042" s="33"/>
      <c r="FU1042" s="33"/>
      <c r="FV1042" s="33"/>
      <c r="FW1042" s="33"/>
      <c r="FX1042" s="33"/>
      <c r="FY1042" s="33"/>
      <c r="FZ1042" s="33"/>
      <c r="GA1042" s="33"/>
      <c r="GB1042" s="33"/>
      <c r="GC1042" s="33"/>
      <c r="GD1042" s="33"/>
      <c r="GE1042" s="33"/>
      <c r="GF1042" s="33"/>
      <c r="GG1042" s="7"/>
      <c r="GH1042" s="7"/>
      <c r="GI1042" s="7"/>
      <c r="GJ1042" s="7"/>
      <c r="GK1042" s="7"/>
      <c r="GL1042" s="7"/>
      <c r="GM1042" s="7"/>
      <c r="GN1042" s="7"/>
      <c r="GO1042" s="7"/>
      <c r="GP1042" s="7"/>
      <c r="GQ1042" s="7"/>
      <c r="GR1042" s="7"/>
      <c r="GS1042" s="7"/>
      <c r="GT1042" s="7"/>
      <c r="GU1042" s="7"/>
      <c r="GV1042" s="7"/>
      <c r="GW1042" s="7"/>
      <c r="GX1042" s="7"/>
      <c r="GY1042" s="7"/>
    </row>
    <row r="1043" spans="1:207" ht="13.8">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c r="CG1043" s="7"/>
      <c r="CH1043" s="7"/>
      <c r="CI1043" s="7"/>
      <c r="CJ1043" s="7"/>
      <c r="CK1043" s="7"/>
      <c r="CL1043" s="7"/>
      <c r="CM1043" s="7"/>
      <c r="CN1043" s="7"/>
      <c r="CO1043" s="7"/>
      <c r="CP1043" s="7"/>
      <c r="CQ1043" s="7"/>
      <c r="CR1043" s="7"/>
      <c r="CS1043" s="7"/>
      <c r="CT1043" s="7"/>
      <c r="CU1043" s="7"/>
      <c r="CV1043" s="7"/>
      <c r="CW1043" s="7"/>
      <c r="CX1043" s="7"/>
      <c r="CY1043" s="7"/>
      <c r="CZ1043" s="7"/>
      <c r="DA1043" s="7"/>
      <c r="DB1043" s="7"/>
      <c r="DC1043" s="7"/>
      <c r="DD1043" s="7"/>
      <c r="DE1043" s="7"/>
      <c r="DF1043" s="7"/>
      <c r="DG1043" s="7"/>
      <c r="DH1043" s="7"/>
      <c r="DI1043" s="7"/>
      <c r="DJ1043" s="7"/>
      <c r="DK1043" s="7"/>
      <c r="DL1043" s="7"/>
      <c r="DM1043" s="7"/>
      <c r="DN1043" s="7"/>
      <c r="DO1043" s="7"/>
      <c r="DP1043" s="7"/>
      <c r="DQ1043" s="7"/>
      <c r="DR1043" s="7"/>
      <c r="DS1043" s="7"/>
      <c r="DT1043" s="7"/>
      <c r="DU1043" s="7"/>
      <c r="DV1043" s="7"/>
      <c r="DW1043" s="7"/>
      <c r="DX1043" s="7"/>
      <c r="DY1043" s="7"/>
      <c r="DZ1043" s="7"/>
      <c r="EA1043" s="7"/>
      <c r="EB1043" s="7"/>
      <c r="EC1043" s="7"/>
      <c r="ED1043" s="7"/>
      <c r="EE1043" s="7"/>
      <c r="EF1043" s="7"/>
      <c r="EG1043" s="7"/>
      <c r="EH1043" s="7"/>
      <c r="EI1043" s="7"/>
      <c r="EJ1043" s="7"/>
      <c r="EK1043" s="7"/>
      <c r="EL1043" s="7"/>
      <c r="EM1043" s="7"/>
      <c r="EN1043" s="7"/>
      <c r="EO1043" s="7"/>
      <c r="EP1043" s="7"/>
      <c r="EQ1043" s="7"/>
      <c r="ER1043" s="7"/>
      <c r="ES1043" s="7"/>
      <c r="ET1043" s="7"/>
      <c r="EU1043" s="7"/>
      <c r="EV1043" s="7"/>
      <c r="EW1043" s="7"/>
      <c r="EX1043" s="7"/>
      <c r="EY1043" s="7"/>
      <c r="EZ1043" s="7"/>
      <c r="FA1043" s="7"/>
      <c r="FB1043" s="7"/>
      <c r="FC1043" s="7"/>
      <c r="FD1043" s="7"/>
      <c r="FE1043" s="7"/>
      <c r="FF1043" s="7"/>
      <c r="FG1043" s="7"/>
      <c r="FH1043" s="7"/>
      <c r="FI1043" s="7"/>
      <c r="FJ1043" s="7"/>
      <c r="FK1043" s="7"/>
      <c r="FL1043" s="34"/>
      <c r="FM1043" s="33"/>
      <c r="FN1043" s="34"/>
      <c r="FO1043" s="33"/>
      <c r="FP1043" s="33"/>
      <c r="FQ1043" s="33"/>
      <c r="FR1043" s="33"/>
      <c r="FS1043" s="33"/>
      <c r="FT1043" s="33"/>
      <c r="FU1043" s="33"/>
      <c r="FV1043" s="33"/>
      <c r="FW1043" s="33"/>
      <c r="FX1043" s="33"/>
      <c r="FY1043" s="33"/>
      <c r="FZ1043" s="33"/>
      <c r="GA1043" s="33"/>
      <c r="GB1043" s="33"/>
      <c r="GC1043" s="33"/>
      <c r="GD1043" s="33"/>
      <c r="GE1043" s="33"/>
      <c r="GF1043" s="33"/>
      <c r="GG1043" s="7"/>
      <c r="GH1043" s="7"/>
      <c r="GI1043" s="7"/>
      <c r="GJ1043" s="7"/>
      <c r="GK1043" s="7"/>
      <c r="GL1043" s="7"/>
      <c r="GM1043" s="7"/>
      <c r="GN1043" s="7"/>
      <c r="GO1043" s="7"/>
      <c r="GP1043" s="7"/>
      <c r="GQ1043" s="7"/>
      <c r="GR1043" s="7"/>
      <c r="GS1043" s="7"/>
      <c r="GT1043" s="7"/>
      <c r="GU1043" s="7"/>
      <c r="GV1043" s="7"/>
      <c r="GW1043" s="7"/>
      <c r="GX1043" s="7"/>
      <c r="GY1043" s="7"/>
    </row>
    <row r="1044" spans="1:207" ht="13.8">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c r="CG1044" s="7"/>
      <c r="CH1044" s="7"/>
      <c r="CI1044" s="7"/>
      <c r="CJ1044" s="7"/>
      <c r="CK1044" s="7"/>
      <c r="CL1044" s="7"/>
      <c r="CM1044" s="7"/>
      <c r="CN1044" s="7"/>
      <c r="CO1044" s="7"/>
      <c r="CP1044" s="7"/>
      <c r="CQ1044" s="7"/>
      <c r="CR1044" s="7"/>
      <c r="CS1044" s="7"/>
      <c r="CT1044" s="7"/>
      <c r="CU1044" s="7"/>
      <c r="CV1044" s="7"/>
      <c r="CW1044" s="7"/>
      <c r="CX1044" s="7"/>
      <c r="CY1044" s="7"/>
      <c r="CZ1044" s="7"/>
      <c r="DA1044" s="7"/>
      <c r="DB1044" s="7"/>
      <c r="DC1044" s="7"/>
      <c r="DD1044" s="7"/>
      <c r="DE1044" s="7"/>
      <c r="DF1044" s="7"/>
      <c r="DG1044" s="7"/>
      <c r="DH1044" s="7"/>
      <c r="DI1044" s="7"/>
      <c r="DJ1044" s="7"/>
      <c r="DK1044" s="7"/>
      <c r="DL1044" s="7"/>
      <c r="DM1044" s="7"/>
      <c r="DN1044" s="7"/>
      <c r="DO1044" s="7"/>
      <c r="DP1044" s="7"/>
      <c r="DQ1044" s="7"/>
      <c r="DR1044" s="7"/>
      <c r="DS1044" s="7"/>
      <c r="DT1044" s="7"/>
      <c r="DU1044" s="7"/>
      <c r="DV1044" s="7"/>
      <c r="DW1044" s="7"/>
      <c r="DX1044" s="7"/>
      <c r="DY1044" s="7"/>
      <c r="DZ1044" s="7"/>
      <c r="EA1044" s="7"/>
      <c r="EB1044" s="7"/>
      <c r="EC1044" s="7"/>
      <c r="ED1044" s="7"/>
      <c r="EE1044" s="7"/>
      <c r="EF1044" s="7"/>
      <c r="EG1044" s="7"/>
      <c r="EH1044" s="7"/>
      <c r="EI1044" s="7"/>
      <c r="EJ1044" s="7"/>
      <c r="EK1044" s="7"/>
      <c r="EL1044" s="7"/>
      <c r="EM1044" s="7"/>
      <c r="EN1044" s="7"/>
      <c r="EO1044" s="7"/>
      <c r="EP1044" s="7"/>
      <c r="EQ1044" s="7"/>
      <c r="ER1044" s="7"/>
      <c r="ES1044" s="7"/>
      <c r="ET1044" s="7"/>
      <c r="EU1044" s="7"/>
      <c r="EV1044" s="7"/>
      <c r="EW1044" s="7"/>
      <c r="EX1044" s="7"/>
      <c r="EY1044" s="7"/>
      <c r="EZ1044" s="7"/>
      <c r="FA1044" s="7"/>
      <c r="FB1044" s="7"/>
      <c r="FC1044" s="7"/>
      <c r="FD1044" s="7"/>
      <c r="FE1044" s="7"/>
      <c r="FF1044" s="7"/>
      <c r="FG1044" s="7"/>
      <c r="FH1044" s="7"/>
      <c r="FI1044" s="7"/>
      <c r="FJ1044" s="7"/>
      <c r="FK1044" s="7"/>
      <c r="FL1044" s="34"/>
      <c r="FM1044" s="33"/>
      <c r="FN1044" s="34"/>
      <c r="FO1044" s="33"/>
      <c r="FP1044" s="33"/>
      <c r="FQ1044" s="33"/>
      <c r="FR1044" s="33"/>
      <c r="FS1044" s="33"/>
      <c r="FT1044" s="33"/>
      <c r="FU1044" s="33"/>
      <c r="FV1044" s="33"/>
      <c r="FW1044" s="33"/>
      <c r="FX1044" s="33"/>
      <c r="FY1044" s="33"/>
      <c r="FZ1044" s="33"/>
      <c r="GA1044" s="33"/>
      <c r="GB1044" s="33"/>
      <c r="GC1044" s="33"/>
      <c r="GD1044" s="33"/>
      <c r="GE1044" s="33"/>
      <c r="GF1044" s="33"/>
      <c r="GG1044" s="7"/>
      <c r="GH1044" s="7"/>
      <c r="GI1044" s="7"/>
      <c r="GJ1044" s="7"/>
      <c r="GK1044" s="7"/>
      <c r="GL1044" s="7"/>
      <c r="GM1044" s="7"/>
      <c r="GN1044" s="7"/>
      <c r="GO1044" s="7"/>
      <c r="GP1044" s="7"/>
      <c r="GQ1044" s="7"/>
      <c r="GR1044" s="7"/>
      <c r="GS1044" s="7"/>
      <c r="GT1044" s="7"/>
      <c r="GU1044" s="7"/>
      <c r="GV1044" s="7"/>
      <c r="GW1044" s="7"/>
      <c r="GX1044" s="7"/>
      <c r="GY1044" s="7"/>
    </row>
    <row r="1045" spans="1:207" ht="13.8">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c r="CG1045" s="7"/>
      <c r="CH1045" s="7"/>
      <c r="CI1045" s="7"/>
      <c r="CJ1045" s="7"/>
      <c r="CK1045" s="7"/>
      <c r="CL1045" s="7"/>
      <c r="CM1045" s="7"/>
      <c r="CN1045" s="7"/>
      <c r="CO1045" s="7"/>
      <c r="CP1045" s="7"/>
      <c r="CQ1045" s="7"/>
      <c r="CR1045" s="7"/>
      <c r="CS1045" s="7"/>
      <c r="CT1045" s="7"/>
      <c r="CU1045" s="7"/>
      <c r="CV1045" s="7"/>
      <c r="CW1045" s="7"/>
      <c r="CX1045" s="7"/>
      <c r="CY1045" s="7"/>
      <c r="CZ1045" s="7"/>
      <c r="DA1045" s="7"/>
      <c r="DB1045" s="7"/>
      <c r="DC1045" s="7"/>
      <c r="DD1045" s="7"/>
      <c r="DE1045" s="7"/>
      <c r="DF1045" s="7"/>
      <c r="DG1045" s="7"/>
      <c r="DH1045" s="7"/>
      <c r="DI1045" s="7"/>
      <c r="DJ1045" s="7"/>
      <c r="DK1045" s="7"/>
      <c r="DL1045" s="7"/>
      <c r="DM1045" s="7"/>
      <c r="DN1045" s="7"/>
      <c r="DO1045" s="7"/>
      <c r="DP1045" s="7"/>
      <c r="DQ1045" s="7"/>
      <c r="DR1045" s="7"/>
      <c r="DS1045" s="7"/>
      <c r="DT1045" s="7"/>
      <c r="DU1045" s="7"/>
      <c r="DV1045" s="7"/>
      <c r="DW1045" s="7"/>
      <c r="DX1045" s="7"/>
      <c r="DY1045" s="7"/>
      <c r="DZ1045" s="7"/>
      <c r="EA1045" s="7"/>
      <c r="EB1045" s="7"/>
      <c r="EC1045" s="7"/>
      <c r="ED1045" s="7"/>
      <c r="EE1045" s="7"/>
      <c r="EF1045" s="7"/>
      <c r="EG1045" s="7"/>
      <c r="EH1045" s="7"/>
      <c r="EI1045" s="7"/>
      <c r="EJ1045" s="7"/>
      <c r="EK1045" s="7"/>
      <c r="EL1045" s="7"/>
      <c r="EM1045" s="7"/>
      <c r="EN1045" s="7"/>
      <c r="EO1045" s="7"/>
      <c r="EP1045" s="7"/>
      <c r="EQ1045" s="7"/>
      <c r="ER1045" s="7"/>
      <c r="ES1045" s="7"/>
      <c r="ET1045" s="7"/>
      <c r="EU1045" s="7"/>
      <c r="EV1045" s="7"/>
      <c r="EW1045" s="7"/>
      <c r="EX1045" s="7"/>
      <c r="EY1045" s="7"/>
      <c r="EZ1045" s="7"/>
      <c r="FA1045" s="7"/>
      <c r="FB1045" s="7"/>
      <c r="FC1045" s="7"/>
      <c r="FD1045" s="7"/>
      <c r="FE1045" s="7"/>
      <c r="FF1045" s="7"/>
      <c r="FG1045" s="7"/>
      <c r="FH1045" s="7"/>
      <c r="FI1045" s="7"/>
      <c r="FJ1045" s="7"/>
      <c r="FK1045" s="7"/>
      <c r="FL1045" s="34"/>
      <c r="FM1045" s="33"/>
      <c r="FN1045" s="34"/>
      <c r="FO1045" s="33"/>
      <c r="FP1045" s="33"/>
      <c r="FQ1045" s="33"/>
      <c r="FR1045" s="33"/>
      <c r="FS1045" s="33"/>
      <c r="FT1045" s="33"/>
      <c r="FU1045" s="33"/>
      <c r="FV1045" s="33"/>
      <c r="FW1045" s="33"/>
      <c r="FX1045" s="33"/>
      <c r="FY1045" s="33"/>
      <c r="FZ1045" s="33"/>
      <c r="GA1045" s="33"/>
      <c r="GB1045" s="33"/>
      <c r="GC1045" s="33"/>
      <c r="GD1045" s="33"/>
      <c r="GE1045" s="33"/>
      <c r="GF1045" s="33"/>
      <c r="GG1045" s="7"/>
      <c r="GH1045" s="7"/>
      <c r="GI1045" s="7"/>
      <c r="GJ1045" s="7"/>
      <c r="GK1045" s="7"/>
      <c r="GL1045" s="7"/>
      <c r="GM1045" s="7"/>
      <c r="GN1045" s="7"/>
      <c r="GO1045" s="7"/>
      <c r="GP1045" s="7"/>
      <c r="GQ1045" s="7"/>
      <c r="GR1045" s="7"/>
      <c r="GS1045" s="7"/>
      <c r="GT1045" s="7"/>
      <c r="GU1045" s="7"/>
      <c r="GV1045" s="7"/>
      <c r="GW1045" s="7"/>
      <c r="GX1045" s="7"/>
      <c r="GY1045" s="7"/>
    </row>
    <row r="1046" spans="1:207" ht="13.8">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c r="CG1046" s="7"/>
      <c r="CH1046" s="7"/>
      <c r="CI1046" s="7"/>
      <c r="CJ1046" s="7"/>
      <c r="CK1046" s="7"/>
      <c r="CL1046" s="7"/>
      <c r="CM1046" s="7"/>
      <c r="CN1046" s="7"/>
      <c r="CO1046" s="7"/>
      <c r="CP1046" s="7"/>
      <c r="CQ1046" s="7"/>
      <c r="CR1046" s="7"/>
      <c r="CS1046" s="7"/>
      <c r="CT1046" s="7"/>
      <c r="CU1046" s="7"/>
      <c r="CV1046" s="7"/>
      <c r="CW1046" s="7"/>
      <c r="CX1046" s="7"/>
      <c r="CY1046" s="7"/>
      <c r="CZ1046" s="7"/>
      <c r="DA1046" s="7"/>
      <c r="DB1046" s="7"/>
      <c r="DC1046" s="7"/>
      <c r="DD1046" s="7"/>
      <c r="DE1046" s="7"/>
      <c r="DF1046" s="7"/>
      <c r="DG1046" s="7"/>
      <c r="DH1046" s="7"/>
      <c r="DI1046" s="7"/>
      <c r="DJ1046" s="7"/>
      <c r="DK1046" s="7"/>
      <c r="DL1046" s="7"/>
      <c r="DM1046" s="7"/>
      <c r="DN1046" s="7"/>
      <c r="DO1046" s="7"/>
      <c r="DP1046" s="7"/>
      <c r="DQ1046" s="7"/>
      <c r="DR1046" s="7"/>
      <c r="DS1046" s="7"/>
      <c r="DT1046" s="7"/>
      <c r="DU1046" s="7"/>
      <c r="DV1046" s="7"/>
      <c r="DW1046" s="7"/>
      <c r="DX1046" s="7"/>
      <c r="DY1046" s="7"/>
      <c r="DZ1046" s="7"/>
      <c r="EA1046" s="7"/>
      <c r="EB1046" s="7"/>
      <c r="EC1046" s="7"/>
      <c r="ED1046" s="7"/>
      <c r="EE1046" s="7"/>
      <c r="EF1046" s="7"/>
      <c r="EG1046" s="7"/>
      <c r="EH1046" s="7"/>
      <c r="EI1046" s="7"/>
      <c r="EJ1046" s="7"/>
      <c r="EK1046" s="7"/>
      <c r="EL1046" s="7"/>
      <c r="EM1046" s="7"/>
      <c r="EN1046" s="7"/>
      <c r="EO1046" s="7"/>
      <c r="EP1046" s="7"/>
      <c r="EQ1046" s="7"/>
      <c r="ER1046" s="7"/>
      <c r="ES1046" s="7"/>
      <c r="ET1046" s="7"/>
      <c r="EU1046" s="7"/>
      <c r="EV1046" s="7"/>
      <c r="EW1046" s="7"/>
      <c r="EX1046" s="7"/>
      <c r="EY1046" s="7"/>
      <c r="EZ1046" s="7"/>
      <c r="FA1046" s="7"/>
      <c r="FB1046" s="7"/>
      <c r="FC1046" s="7"/>
      <c r="FD1046" s="7"/>
      <c r="FE1046" s="7"/>
      <c r="FF1046" s="7"/>
      <c r="FG1046" s="7"/>
      <c r="FH1046" s="7"/>
      <c r="FI1046" s="7"/>
      <c r="FJ1046" s="7"/>
      <c r="FK1046" s="7"/>
      <c r="FL1046" s="34"/>
      <c r="FM1046" s="33"/>
      <c r="FN1046" s="34"/>
      <c r="FO1046" s="33"/>
      <c r="FP1046" s="33"/>
      <c r="FQ1046" s="33"/>
      <c r="FR1046" s="33"/>
      <c r="FS1046" s="33"/>
      <c r="FT1046" s="33"/>
      <c r="FU1046" s="33"/>
      <c r="FV1046" s="33"/>
      <c r="FW1046" s="33"/>
      <c r="FX1046" s="33"/>
      <c r="FY1046" s="33"/>
      <c r="FZ1046" s="33"/>
      <c r="GA1046" s="33"/>
      <c r="GB1046" s="33"/>
      <c r="GC1046" s="33"/>
      <c r="GD1046" s="33"/>
      <c r="GE1046" s="33"/>
      <c r="GF1046" s="33"/>
      <c r="GG1046" s="7"/>
      <c r="GH1046" s="7"/>
      <c r="GI1046" s="7"/>
      <c r="GJ1046" s="7"/>
      <c r="GK1046" s="7"/>
      <c r="GL1046" s="7"/>
      <c r="GM1046" s="7"/>
      <c r="GN1046" s="7"/>
      <c r="GO1046" s="7"/>
      <c r="GP1046" s="7"/>
      <c r="GQ1046" s="7"/>
      <c r="GR1046" s="7"/>
      <c r="GS1046" s="7"/>
      <c r="GT1046" s="7"/>
      <c r="GU1046" s="7"/>
      <c r="GV1046" s="7"/>
      <c r="GW1046" s="7"/>
      <c r="GX1046" s="7"/>
      <c r="GY1046" s="7"/>
    </row>
    <row r="1047" spans="1:207" ht="13.8">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c r="CG1047" s="7"/>
      <c r="CH1047" s="7"/>
      <c r="CI1047" s="7"/>
      <c r="CJ1047" s="7"/>
      <c r="CK1047" s="7"/>
      <c r="CL1047" s="7"/>
      <c r="CM1047" s="7"/>
      <c r="CN1047" s="7"/>
      <c r="CO1047" s="7"/>
      <c r="CP1047" s="7"/>
      <c r="CQ1047" s="7"/>
      <c r="CR1047" s="7"/>
      <c r="CS1047" s="7"/>
      <c r="CT1047" s="7"/>
      <c r="CU1047" s="7"/>
      <c r="CV1047" s="7"/>
      <c r="CW1047" s="7"/>
      <c r="CX1047" s="7"/>
      <c r="CY1047" s="7"/>
      <c r="CZ1047" s="7"/>
      <c r="DA1047" s="7"/>
      <c r="DB1047" s="7"/>
      <c r="DC1047" s="7"/>
      <c r="DD1047" s="7"/>
      <c r="DE1047" s="7"/>
      <c r="DF1047" s="7"/>
      <c r="DG1047" s="7"/>
      <c r="DH1047" s="7"/>
      <c r="DI1047" s="7"/>
      <c r="DJ1047" s="7"/>
      <c r="DK1047" s="7"/>
      <c r="DL1047" s="7"/>
      <c r="DM1047" s="7"/>
      <c r="DN1047" s="7"/>
      <c r="DO1047" s="7"/>
      <c r="DP1047" s="7"/>
      <c r="DQ1047" s="7"/>
      <c r="DR1047" s="7"/>
      <c r="DS1047" s="7"/>
      <c r="DT1047" s="7"/>
      <c r="DU1047" s="7"/>
      <c r="DV1047" s="7"/>
      <c r="DW1047" s="7"/>
      <c r="DX1047" s="7"/>
      <c r="DY1047" s="7"/>
      <c r="DZ1047" s="7"/>
      <c r="EA1047" s="7"/>
      <c r="EB1047" s="7"/>
      <c r="EC1047" s="7"/>
      <c r="ED1047" s="7"/>
      <c r="EE1047" s="7"/>
      <c r="EF1047" s="7"/>
      <c r="EG1047" s="7"/>
      <c r="EH1047" s="7"/>
      <c r="EI1047" s="7"/>
      <c r="EJ1047" s="7"/>
      <c r="EK1047" s="7"/>
      <c r="EL1047" s="7"/>
      <c r="EM1047" s="7"/>
      <c r="EN1047" s="7"/>
      <c r="EO1047" s="7"/>
      <c r="EP1047" s="7"/>
      <c r="EQ1047" s="7"/>
      <c r="ER1047" s="7"/>
      <c r="ES1047" s="7"/>
      <c r="ET1047" s="7"/>
      <c r="EU1047" s="7"/>
      <c r="EV1047" s="7"/>
      <c r="EW1047" s="7"/>
      <c r="EX1047" s="7"/>
      <c r="EY1047" s="7"/>
      <c r="EZ1047" s="7"/>
      <c r="FA1047" s="7"/>
      <c r="FB1047" s="7"/>
      <c r="FC1047" s="7"/>
      <c r="FD1047" s="7"/>
      <c r="FE1047" s="7"/>
      <c r="FF1047" s="7"/>
      <c r="FG1047" s="7"/>
      <c r="FH1047" s="7"/>
      <c r="FI1047" s="7"/>
      <c r="FJ1047" s="7"/>
      <c r="FK1047" s="7"/>
      <c r="FL1047" s="34"/>
      <c r="FM1047" s="33"/>
      <c r="FN1047" s="34"/>
      <c r="FO1047" s="33"/>
      <c r="FP1047" s="33"/>
      <c r="FQ1047" s="33"/>
      <c r="FR1047" s="33"/>
      <c r="FS1047" s="33"/>
      <c r="FT1047" s="33"/>
      <c r="FU1047" s="33"/>
      <c r="FV1047" s="33"/>
      <c r="FW1047" s="33"/>
      <c r="FX1047" s="33"/>
      <c r="FY1047" s="33"/>
      <c r="FZ1047" s="33"/>
      <c r="GA1047" s="33"/>
      <c r="GB1047" s="33"/>
      <c r="GC1047" s="33"/>
      <c r="GD1047" s="33"/>
      <c r="GE1047" s="33"/>
      <c r="GF1047" s="33"/>
      <c r="GG1047" s="7"/>
      <c r="GH1047" s="7"/>
      <c r="GI1047" s="7"/>
      <c r="GJ1047" s="7"/>
      <c r="GK1047" s="7"/>
      <c r="GL1047" s="7"/>
      <c r="GM1047" s="7"/>
      <c r="GN1047" s="7"/>
      <c r="GO1047" s="7"/>
      <c r="GP1047" s="7"/>
      <c r="GQ1047" s="7"/>
      <c r="GR1047" s="7"/>
      <c r="GS1047" s="7"/>
      <c r="GT1047" s="7"/>
      <c r="GU1047" s="7"/>
      <c r="GV1047" s="7"/>
      <c r="GW1047" s="7"/>
      <c r="GX1047" s="7"/>
      <c r="GY1047" s="7"/>
    </row>
    <row r="1048" spans="1:207" ht="13.8">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c r="CO1048" s="7"/>
      <c r="CP1048" s="7"/>
      <c r="CQ1048" s="7"/>
      <c r="CR1048" s="7"/>
      <c r="CS1048" s="7"/>
      <c r="CT1048" s="7"/>
      <c r="CU1048" s="7"/>
      <c r="CV1048" s="7"/>
      <c r="CW1048" s="7"/>
      <c r="CX1048" s="7"/>
      <c r="CY1048" s="7"/>
      <c r="CZ1048" s="7"/>
      <c r="DA1048" s="7"/>
      <c r="DB1048" s="7"/>
      <c r="DC1048" s="7"/>
      <c r="DD1048" s="7"/>
      <c r="DE1048" s="7"/>
      <c r="DF1048" s="7"/>
      <c r="DG1048" s="7"/>
      <c r="DH1048" s="7"/>
      <c r="DI1048" s="7"/>
      <c r="DJ1048" s="7"/>
      <c r="DK1048" s="7"/>
      <c r="DL1048" s="7"/>
      <c r="DM1048" s="7"/>
      <c r="DN1048" s="7"/>
      <c r="DO1048" s="7"/>
      <c r="DP1048" s="7"/>
      <c r="DQ1048" s="7"/>
      <c r="DR1048" s="7"/>
      <c r="DS1048" s="7"/>
      <c r="DT1048" s="7"/>
      <c r="DU1048" s="7"/>
      <c r="DV1048" s="7"/>
      <c r="DW1048" s="7"/>
      <c r="DX1048" s="7"/>
      <c r="DY1048" s="7"/>
      <c r="DZ1048" s="7"/>
      <c r="EA1048" s="7"/>
      <c r="EB1048" s="7"/>
      <c r="EC1048" s="7"/>
      <c r="ED1048" s="7"/>
      <c r="EE1048" s="7"/>
      <c r="EF1048" s="7"/>
      <c r="EG1048" s="7"/>
      <c r="EH1048" s="7"/>
      <c r="EI1048" s="7"/>
      <c r="EJ1048" s="7"/>
      <c r="EK1048" s="7"/>
      <c r="EL1048" s="7"/>
      <c r="EM1048" s="7"/>
      <c r="EN1048" s="7"/>
      <c r="EO1048" s="7"/>
      <c r="EP1048" s="7"/>
      <c r="EQ1048" s="7"/>
      <c r="ER1048" s="7"/>
      <c r="ES1048" s="7"/>
      <c r="ET1048" s="7"/>
      <c r="EU1048" s="7"/>
      <c r="EV1048" s="7"/>
      <c r="EW1048" s="7"/>
      <c r="EX1048" s="7"/>
      <c r="EY1048" s="7"/>
      <c r="EZ1048" s="7"/>
      <c r="FA1048" s="7"/>
      <c r="FB1048" s="7"/>
      <c r="FC1048" s="7"/>
      <c r="FD1048" s="7"/>
      <c r="FE1048" s="7"/>
      <c r="FF1048" s="7"/>
      <c r="FG1048" s="7"/>
      <c r="FH1048" s="7"/>
      <c r="FI1048" s="7"/>
      <c r="FJ1048" s="7"/>
      <c r="FK1048" s="7"/>
      <c r="FL1048" s="34"/>
      <c r="FM1048" s="33"/>
      <c r="FN1048" s="34"/>
      <c r="FO1048" s="33"/>
      <c r="FP1048" s="33"/>
      <c r="FQ1048" s="33"/>
      <c r="FR1048" s="33"/>
      <c r="FS1048" s="33"/>
      <c r="FT1048" s="33"/>
      <c r="FU1048" s="33"/>
      <c r="FV1048" s="33"/>
      <c r="FW1048" s="33"/>
      <c r="FX1048" s="33"/>
      <c r="FY1048" s="33"/>
      <c r="FZ1048" s="33"/>
      <c r="GA1048" s="33"/>
      <c r="GB1048" s="33"/>
      <c r="GC1048" s="33"/>
      <c r="GD1048" s="33"/>
      <c r="GE1048" s="33"/>
      <c r="GF1048" s="33"/>
      <c r="GG1048" s="7"/>
      <c r="GH1048" s="7"/>
      <c r="GI1048" s="7"/>
      <c r="GJ1048" s="7"/>
      <c r="GK1048" s="7"/>
      <c r="GL1048" s="7"/>
      <c r="GM1048" s="7"/>
      <c r="GN1048" s="7"/>
      <c r="GO1048" s="7"/>
      <c r="GP1048" s="7"/>
      <c r="GQ1048" s="7"/>
      <c r="GR1048" s="7"/>
      <c r="GS1048" s="7"/>
      <c r="GT1048" s="7"/>
      <c r="GU1048" s="7"/>
      <c r="GV1048" s="7"/>
      <c r="GW1048" s="7"/>
      <c r="GX1048" s="7"/>
      <c r="GY1048" s="7"/>
    </row>
    <row r="1049" spans="1:207" ht="13.8">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c r="CO1049" s="7"/>
      <c r="CP1049" s="7"/>
      <c r="CQ1049" s="7"/>
      <c r="CR1049" s="7"/>
      <c r="CS1049" s="7"/>
      <c r="CT1049" s="7"/>
      <c r="CU1049" s="7"/>
      <c r="CV1049" s="7"/>
      <c r="CW1049" s="7"/>
      <c r="CX1049" s="7"/>
      <c r="CY1049" s="7"/>
      <c r="CZ1049" s="7"/>
      <c r="DA1049" s="7"/>
      <c r="DB1049" s="7"/>
      <c r="DC1049" s="7"/>
      <c r="DD1049" s="7"/>
      <c r="DE1049" s="7"/>
      <c r="DF1049" s="7"/>
      <c r="DG1049" s="7"/>
      <c r="DH1049" s="7"/>
      <c r="DI1049" s="7"/>
      <c r="DJ1049" s="7"/>
      <c r="DK1049" s="7"/>
      <c r="DL1049" s="7"/>
      <c r="DM1049" s="7"/>
      <c r="DN1049" s="7"/>
      <c r="DO1049" s="7"/>
      <c r="DP1049" s="7"/>
      <c r="DQ1049" s="7"/>
      <c r="DR1049" s="7"/>
      <c r="DS1049" s="7"/>
      <c r="DT1049" s="7"/>
      <c r="DU1049" s="7"/>
      <c r="DV1049" s="7"/>
      <c r="DW1049" s="7"/>
      <c r="DX1049" s="7"/>
      <c r="DY1049" s="7"/>
      <c r="DZ1049" s="7"/>
      <c r="EA1049" s="7"/>
      <c r="EB1049" s="7"/>
      <c r="EC1049" s="7"/>
      <c r="ED1049" s="7"/>
      <c r="EE1049" s="7"/>
      <c r="EF1049" s="7"/>
      <c r="EG1049" s="7"/>
      <c r="EH1049" s="7"/>
      <c r="EI1049" s="7"/>
      <c r="EJ1049" s="7"/>
      <c r="EK1049" s="7"/>
      <c r="EL1049" s="7"/>
      <c r="EM1049" s="7"/>
      <c r="EN1049" s="7"/>
      <c r="EO1049" s="7"/>
      <c r="EP1049" s="7"/>
      <c r="EQ1049" s="7"/>
      <c r="ER1049" s="7"/>
      <c r="ES1049" s="7"/>
      <c r="ET1049" s="7"/>
      <c r="EU1049" s="7"/>
      <c r="EV1049" s="7"/>
      <c r="EW1049" s="7"/>
      <c r="EX1049" s="7"/>
      <c r="EY1049" s="7"/>
      <c r="EZ1049" s="7"/>
      <c r="FA1049" s="7"/>
      <c r="FB1049" s="7"/>
      <c r="FC1049" s="7"/>
      <c r="FD1049" s="7"/>
      <c r="FE1049" s="7"/>
      <c r="FF1049" s="7"/>
      <c r="FG1049" s="7"/>
      <c r="FH1049" s="7"/>
      <c r="FI1049" s="7"/>
      <c r="FJ1049" s="7"/>
      <c r="FK1049" s="7"/>
      <c r="FL1049" s="34"/>
      <c r="FM1049" s="33"/>
      <c r="FN1049" s="34"/>
      <c r="FO1049" s="33"/>
      <c r="FP1049" s="33"/>
      <c r="FQ1049" s="33"/>
      <c r="FR1049" s="33"/>
      <c r="FS1049" s="33"/>
      <c r="FT1049" s="33"/>
      <c r="FU1049" s="33"/>
      <c r="FV1049" s="33"/>
      <c r="FW1049" s="33"/>
      <c r="FX1049" s="33"/>
      <c r="FY1049" s="33"/>
      <c r="FZ1049" s="33"/>
      <c r="GA1049" s="33"/>
      <c r="GB1049" s="33"/>
      <c r="GC1049" s="33"/>
      <c r="GD1049" s="33"/>
      <c r="GE1049" s="33"/>
      <c r="GF1049" s="33"/>
      <c r="GG1049" s="7"/>
      <c r="GH1049" s="7"/>
      <c r="GI1049" s="7"/>
      <c r="GJ1049" s="7"/>
      <c r="GK1049" s="7"/>
      <c r="GL1049" s="7"/>
      <c r="GM1049" s="7"/>
      <c r="GN1049" s="7"/>
      <c r="GO1049" s="7"/>
      <c r="GP1049" s="7"/>
      <c r="GQ1049" s="7"/>
      <c r="GR1049" s="7"/>
      <c r="GS1049" s="7"/>
      <c r="GT1049" s="7"/>
      <c r="GU1049" s="7"/>
      <c r="GV1049" s="7"/>
      <c r="GW1049" s="7"/>
      <c r="GX1049" s="7"/>
      <c r="GY1049" s="7"/>
    </row>
    <row r="1050" spans="1:207" ht="13.8">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c r="CO1050" s="7"/>
      <c r="CP1050" s="7"/>
      <c r="CQ1050" s="7"/>
      <c r="CR1050" s="7"/>
      <c r="CS1050" s="7"/>
      <c r="CT1050" s="7"/>
      <c r="CU1050" s="7"/>
      <c r="CV1050" s="7"/>
      <c r="CW1050" s="7"/>
      <c r="CX1050" s="7"/>
      <c r="CY1050" s="7"/>
      <c r="CZ1050" s="7"/>
      <c r="DA1050" s="7"/>
      <c r="DB1050" s="7"/>
      <c r="DC1050" s="7"/>
      <c r="DD1050" s="7"/>
      <c r="DE1050" s="7"/>
      <c r="DF1050" s="7"/>
      <c r="DG1050" s="7"/>
      <c r="DH1050" s="7"/>
      <c r="DI1050" s="7"/>
      <c r="DJ1050" s="7"/>
      <c r="DK1050" s="7"/>
      <c r="DL1050" s="7"/>
      <c r="DM1050" s="7"/>
      <c r="DN1050" s="7"/>
      <c r="DO1050" s="7"/>
      <c r="DP1050" s="7"/>
      <c r="DQ1050" s="7"/>
      <c r="DR1050" s="7"/>
      <c r="DS1050" s="7"/>
      <c r="DT1050" s="7"/>
      <c r="DU1050" s="7"/>
      <c r="DV1050" s="7"/>
      <c r="DW1050" s="7"/>
      <c r="DX1050" s="7"/>
      <c r="DY1050" s="7"/>
      <c r="DZ1050" s="7"/>
      <c r="EA1050" s="7"/>
      <c r="EB1050" s="7"/>
      <c r="EC1050" s="7"/>
      <c r="ED1050" s="7"/>
      <c r="EE1050" s="7"/>
      <c r="EF1050" s="7"/>
      <c r="EG1050" s="7"/>
      <c r="EH1050" s="7"/>
      <c r="EI1050" s="7"/>
      <c r="EJ1050" s="7"/>
      <c r="EK1050" s="7"/>
      <c r="EL1050" s="7"/>
      <c r="EM1050" s="7"/>
      <c r="EN1050" s="7"/>
      <c r="EO1050" s="7"/>
      <c r="EP1050" s="7"/>
      <c r="EQ1050" s="7"/>
      <c r="ER1050" s="7"/>
      <c r="ES1050" s="7"/>
      <c r="ET1050" s="7"/>
      <c r="EU1050" s="7"/>
      <c r="EV1050" s="7"/>
      <c r="EW1050" s="7"/>
      <c r="EX1050" s="7"/>
      <c r="EY1050" s="7"/>
      <c r="EZ1050" s="7"/>
      <c r="FA1050" s="7"/>
      <c r="FB1050" s="7"/>
      <c r="FC1050" s="7"/>
      <c r="FD1050" s="7"/>
      <c r="FE1050" s="7"/>
      <c r="FF1050" s="7"/>
      <c r="FG1050" s="7"/>
      <c r="FH1050" s="7"/>
      <c r="FI1050" s="7"/>
      <c r="FJ1050" s="7"/>
      <c r="FK1050" s="7"/>
      <c r="FL1050" s="34"/>
      <c r="FM1050" s="33"/>
      <c r="FN1050" s="34"/>
      <c r="FO1050" s="33"/>
      <c r="FP1050" s="33"/>
      <c r="FQ1050" s="33"/>
      <c r="FR1050" s="33"/>
      <c r="FS1050" s="33"/>
      <c r="FT1050" s="33"/>
      <c r="FU1050" s="33"/>
      <c r="FV1050" s="33"/>
      <c r="FW1050" s="33"/>
      <c r="FX1050" s="33"/>
      <c r="FY1050" s="33"/>
      <c r="FZ1050" s="33"/>
      <c r="GA1050" s="33"/>
      <c r="GB1050" s="33"/>
      <c r="GC1050" s="33"/>
      <c r="GD1050" s="33"/>
      <c r="GE1050" s="33"/>
      <c r="GF1050" s="33"/>
      <c r="GG1050" s="7"/>
      <c r="GH1050" s="7"/>
      <c r="GI1050" s="7"/>
      <c r="GJ1050" s="7"/>
      <c r="GK1050" s="7"/>
      <c r="GL1050" s="7"/>
      <c r="GM1050" s="7"/>
      <c r="GN1050" s="7"/>
      <c r="GO1050" s="7"/>
      <c r="GP1050" s="7"/>
      <c r="GQ1050" s="7"/>
      <c r="GR1050" s="7"/>
      <c r="GS1050" s="7"/>
      <c r="GT1050" s="7"/>
      <c r="GU1050" s="7"/>
      <c r="GV1050" s="7"/>
      <c r="GW1050" s="7"/>
      <c r="GX1050" s="7"/>
      <c r="GY1050" s="7"/>
    </row>
    <row r="1051" spans="1:207" ht="13.8">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c r="CG1051" s="7"/>
      <c r="CH1051" s="7"/>
      <c r="CI1051" s="7"/>
      <c r="CJ1051" s="7"/>
      <c r="CK1051" s="7"/>
      <c r="CL1051" s="7"/>
      <c r="CM1051" s="7"/>
      <c r="CN1051" s="7"/>
      <c r="CO1051" s="7"/>
      <c r="CP1051" s="7"/>
      <c r="CQ1051" s="7"/>
      <c r="CR1051" s="7"/>
      <c r="CS1051" s="7"/>
      <c r="CT1051" s="7"/>
      <c r="CU1051" s="7"/>
      <c r="CV1051" s="7"/>
      <c r="CW1051" s="7"/>
      <c r="CX1051" s="7"/>
      <c r="CY1051" s="7"/>
      <c r="CZ1051" s="7"/>
      <c r="DA1051" s="7"/>
      <c r="DB1051" s="7"/>
      <c r="DC1051" s="7"/>
      <c r="DD1051" s="7"/>
      <c r="DE1051" s="7"/>
      <c r="DF1051" s="7"/>
      <c r="DG1051" s="7"/>
      <c r="DH1051" s="7"/>
      <c r="DI1051" s="7"/>
      <c r="DJ1051" s="7"/>
      <c r="DK1051" s="7"/>
      <c r="DL1051" s="7"/>
      <c r="DM1051" s="7"/>
      <c r="DN1051" s="7"/>
      <c r="DO1051" s="7"/>
      <c r="DP1051" s="7"/>
      <c r="DQ1051" s="7"/>
      <c r="DR1051" s="7"/>
      <c r="DS1051" s="7"/>
      <c r="DT1051" s="7"/>
      <c r="DU1051" s="7"/>
      <c r="DV1051" s="7"/>
      <c r="DW1051" s="7"/>
      <c r="DX1051" s="7"/>
      <c r="DY1051" s="7"/>
      <c r="DZ1051" s="7"/>
      <c r="EA1051" s="7"/>
      <c r="EB1051" s="7"/>
      <c r="EC1051" s="7"/>
      <c r="ED1051" s="7"/>
      <c r="EE1051" s="7"/>
      <c r="EF1051" s="7"/>
      <c r="EG1051" s="7"/>
      <c r="EH1051" s="7"/>
      <c r="EI1051" s="7"/>
      <c r="EJ1051" s="7"/>
      <c r="EK1051" s="7"/>
      <c r="EL1051" s="7"/>
      <c r="EM1051" s="7"/>
      <c r="EN1051" s="7"/>
      <c r="EO1051" s="7"/>
      <c r="EP1051" s="7"/>
      <c r="EQ1051" s="7"/>
      <c r="ER1051" s="7"/>
      <c r="ES1051" s="7"/>
      <c r="ET1051" s="7"/>
      <c r="EU1051" s="7"/>
      <c r="EV1051" s="7"/>
      <c r="EW1051" s="7"/>
      <c r="EX1051" s="7"/>
      <c r="EY1051" s="7"/>
      <c r="EZ1051" s="7"/>
      <c r="FA1051" s="7"/>
      <c r="FB1051" s="7"/>
      <c r="FC1051" s="7"/>
      <c r="FD1051" s="7"/>
      <c r="FE1051" s="7"/>
      <c r="FF1051" s="7"/>
      <c r="FG1051" s="7"/>
      <c r="FH1051" s="7"/>
      <c r="FI1051" s="7"/>
      <c r="FJ1051" s="7"/>
      <c r="FK1051" s="7"/>
      <c r="FL1051" s="34"/>
      <c r="FM1051" s="33"/>
      <c r="FN1051" s="34"/>
      <c r="FO1051" s="33"/>
      <c r="FP1051" s="33"/>
      <c r="FQ1051" s="33"/>
      <c r="FR1051" s="33"/>
      <c r="FS1051" s="33"/>
      <c r="FT1051" s="33"/>
      <c r="FU1051" s="33"/>
      <c r="FV1051" s="33"/>
      <c r="FW1051" s="33"/>
      <c r="FX1051" s="33"/>
      <c r="FY1051" s="33"/>
      <c r="FZ1051" s="33"/>
      <c r="GA1051" s="33"/>
      <c r="GB1051" s="33"/>
      <c r="GC1051" s="33"/>
      <c r="GD1051" s="33"/>
      <c r="GE1051" s="33"/>
      <c r="GF1051" s="33"/>
      <c r="GG1051" s="7"/>
      <c r="GH1051" s="7"/>
      <c r="GI1051" s="7"/>
      <c r="GJ1051" s="7"/>
      <c r="GK1051" s="7"/>
      <c r="GL1051" s="7"/>
      <c r="GM1051" s="7"/>
      <c r="GN1051" s="7"/>
      <c r="GO1051" s="7"/>
      <c r="GP1051" s="7"/>
      <c r="GQ1051" s="7"/>
      <c r="GR1051" s="7"/>
      <c r="GS1051" s="7"/>
      <c r="GT1051" s="7"/>
      <c r="GU1051" s="7"/>
      <c r="GV1051" s="7"/>
      <c r="GW1051" s="7"/>
      <c r="GX1051" s="7"/>
      <c r="GY1051" s="7"/>
    </row>
    <row r="1052" spans="1:207" ht="13.8">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c r="CG1052" s="7"/>
      <c r="CH1052" s="7"/>
      <c r="CI1052" s="7"/>
      <c r="CJ1052" s="7"/>
      <c r="CK1052" s="7"/>
      <c r="CL1052" s="7"/>
      <c r="CM1052" s="7"/>
      <c r="CN1052" s="7"/>
      <c r="CO1052" s="7"/>
      <c r="CP1052" s="7"/>
      <c r="CQ1052" s="7"/>
      <c r="CR1052" s="7"/>
      <c r="CS1052" s="7"/>
      <c r="CT1052" s="7"/>
      <c r="CU1052" s="7"/>
      <c r="CV1052" s="7"/>
      <c r="CW1052" s="7"/>
      <c r="CX1052" s="7"/>
      <c r="CY1052" s="7"/>
      <c r="CZ1052" s="7"/>
      <c r="DA1052" s="7"/>
      <c r="DB1052" s="7"/>
      <c r="DC1052" s="7"/>
      <c r="DD1052" s="7"/>
      <c r="DE1052" s="7"/>
      <c r="DF1052" s="7"/>
      <c r="DG1052" s="7"/>
      <c r="DH1052" s="7"/>
      <c r="DI1052" s="7"/>
      <c r="DJ1052" s="7"/>
      <c r="DK1052" s="7"/>
      <c r="DL1052" s="7"/>
      <c r="DM1052" s="7"/>
      <c r="DN1052" s="7"/>
      <c r="DO1052" s="7"/>
      <c r="DP1052" s="7"/>
      <c r="DQ1052" s="7"/>
      <c r="DR1052" s="7"/>
      <c r="DS1052" s="7"/>
      <c r="DT1052" s="7"/>
      <c r="DU1052" s="7"/>
      <c r="DV1052" s="7"/>
      <c r="DW1052" s="7"/>
      <c r="DX1052" s="7"/>
      <c r="DY1052" s="7"/>
      <c r="DZ1052" s="7"/>
      <c r="EA1052" s="7"/>
      <c r="EB1052" s="7"/>
      <c r="EC1052" s="7"/>
      <c r="ED1052" s="7"/>
      <c r="EE1052" s="7"/>
      <c r="EF1052" s="7"/>
      <c r="EG1052" s="7"/>
      <c r="EH1052" s="7"/>
      <c r="EI1052" s="7"/>
      <c r="EJ1052" s="7"/>
      <c r="EK1052" s="7"/>
      <c r="EL1052" s="7"/>
      <c r="EM1052" s="7"/>
      <c r="EN1052" s="7"/>
      <c r="EO1052" s="7"/>
      <c r="EP1052" s="7"/>
      <c r="EQ1052" s="7"/>
      <c r="ER1052" s="7"/>
      <c r="ES1052" s="7"/>
      <c r="ET1052" s="7"/>
      <c r="EU1052" s="7"/>
      <c r="EV1052" s="7"/>
      <c r="EW1052" s="7"/>
      <c r="EX1052" s="7"/>
      <c r="EY1052" s="7"/>
      <c r="EZ1052" s="7"/>
      <c r="FA1052" s="7"/>
      <c r="FB1052" s="7"/>
      <c r="FC1052" s="7"/>
      <c r="FD1052" s="7"/>
      <c r="FE1052" s="7"/>
      <c r="FF1052" s="7"/>
      <c r="FG1052" s="7"/>
      <c r="FH1052" s="7"/>
      <c r="FI1052" s="7"/>
      <c r="FJ1052" s="7"/>
      <c r="FK1052" s="7"/>
      <c r="FL1052" s="34"/>
      <c r="FM1052" s="33"/>
      <c r="FN1052" s="34"/>
      <c r="FO1052" s="33"/>
      <c r="FP1052" s="33"/>
      <c r="FQ1052" s="33"/>
      <c r="FR1052" s="33"/>
      <c r="FS1052" s="33"/>
      <c r="FT1052" s="33"/>
      <c r="FU1052" s="33"/>
      <c r="FV1052" s="33"/>
      <c r="FW1052" s="33"/>
      <c r="FX1052" s="33"/>
      <c r="FY1052" s="33"/>
      <c r="FZ1052" s="33"/>
      <c r="GA1052" s="33"/>
      <c r="GB1052" s="33"/>
      <c r="GC1052" s="33"/>
      <c r="GD1052" s="33"/>
      <c r="GE1052" s="33"/>
      <c r="GF1052" s="33"/>
      <c r="GG1052" s="7"/>
      <c r="GH1052" s="7"/>
      <c r="GI1052" s="7"/>
      <c r="GJ1052" s="7"/>
      <c r="GK1052" s="7"/>
      <c r="GL1052" s="7"/>
      <c r="GM1052" s="7"/>
      <c r="GN1052" s="7"/>
      <c r="GO1052" s="7"/>
      <c r="GP1052" s="7"/>
      <c r="GQ1052" s="7"/>
      <c r="GR1052" s="7"/>
      <c r="GS1052" s="7"/>
      <c r="GT1052" s="7"/>
      <c r="GU1052" s="7"/>
      <c r="GV1052" s="7"/>
      <c r="GW1052" s="7"/>
      <c r="GX1052" s="7"/>
      <c r="GY1052" s="7"/>
    </row>
    <row r="1053" spans="1:207" ht="13.8">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7"/>
      <c r="EC1053" s="7"/>
      <c r="ED1053" s="7"/>
      <c r="EE1053" s="7"/>
      <c r="EF1053" s="7"/>
      <c r="EG1053" s="7"/>
      <c r="EH1053" s="7"/>
      <c r="EI1053" s="7"/>
      <c r="EJ1053" s="7"/>
      <c r="EK1053" s="7"/>
      <c r="EL1053" s="7"/>
      <c r="EM1053" s="7"/>
      <c r="EN1053" s="7"/>
      <c r="EO1053" s="7"/>
      <c r="EP1053" s="7"/>
      <c r="EQ1053" s="7"/>
      <c r="ER1053" s="7"/>
      <c r="ES1053" s="7"/>
      <c r="ET1053" s="7"/>
      <c r="EU1053" s="7"/>
      <c r="EV1053" s="7"/>
      <c r="EW1053" s="7"/>
      <c r="EX1053" s="7"/>
      <c r="EY1053" s="7"/>
      <c r="EZ1053" s="7"/>
      <c r="FA1053" s="7"/>
      <c r="FB1053" s="7"/>
      <c r="FC1053" s="7"/>
      <c r="FD1053" s="7"/>
      <c r="FE1053" s="7"/>
      <c r="FF1053" s="7"/>
      <c r="FG1053" s="7"/>
      <c r="FH1053" s="7"/>
      <c r="FI1053" s="7"/>
      <c r="FJ1053" s="7"/>
      <c r="FK1053" s="7"/>
      <c r="FL1053" s="34"/>
      <c r="FM1053" s="33"/>
      <c r="FN1053" s="34"/>
      <c r="FO1053" s="33"/>
      <c r="FP1053" s="33"/>
      <c r="FQ1053" s="33"/>
      <c r="FR1053" s="33"/>
      <c r="FS1053" s="33"/>
      <c r="FT1053" s="33"/>
      <c r="FU1053" s="33"/>
      <c r="FV1053" s="33"/>
      <c r="FW1053" s="33"/>
      <c r="FX1053" s="33"/>
      <c r="FY1053" s="33"/>
      <c r="FZ1053" s="33"/>
      <c r="GA1053" s="33"/>
      <c r="GB1053" s="33"/>
      <c r="GC1053" s="33"/>
      <c r="GD1053" s="33"/>
      <c r="GE1053" s="33"/>
      <c r="GF1053" s="33"/>
      <c r="GG1053" s="7"/>
      <c r="GH1053" s="7"/>
      <c r="GI1053" s="7"/>
      <c r="GJ1053" s="7"/>
      <c r="GK1053" s="7"/>
      <c r="GL1053" s="7"/>
      <c r="GM1053" s="7"/>
      <c r="GN1053" s="7"/>
      <c r="GO1053" s="7"/>
      <c r="GP1053" s="7"/>
      <c r="GQ1053" s="7"/>
      <c r="GR1053" s="7"/>
      <c r="GS1053" s="7"/>
      <c r="GT1053" s="7"/>
      <c r="GU1053" s="7"/>
      <c r="GV1053" s="7"/>
      <c r="GW1053" s="7"/>
      <c r="GX1053" s="7"/>
      <c r="GY1053" s="7"/>
    </row>
    <row r="1054" spans="1:207" ht="13.8">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c r="CG1054" s="7"/>
      <c r="CH1054" s="7"/>
      <c r="CI1054" s="7"/>
      <c r="CJ1054" s="7"/>
      <c r="CK1054" s="7"/>
      <c r="CL1054" s="7"/>
      <c r="CM1054" s="7"/>
      <c r="CN1054" s="7"/>
      <c r="CO1054" s="7"/>
      <c r="CP1054" s="7"/>
      <c r="CQ1054" s="7"/>
      <c r="CR1054" s="7"/>
      <c r="CS1054" s="7"/>
      <c r="CT1054" s="7"/>
      <c r="CU1054" s="7"/>
      <c r="CV1054" s="7"/>
      <c r="CW1054" s="7"/>
      <c r="CX1054" s="7"/>
      <c r="CY1054" s="7"/>
      <c r="CZ1054" s="7"/>
      <c r="DA1054" s="7"/>
      <c r="DB1054" s="7"/>
      <c r="DC1054" s="7"/>
      <c r="DD1054" s="7"/>
      <c r="DE1054" s="7"/>
      <c r="DF1054" s="7"/>
      <c r="DG1054" s="7"/>
      <c r="DH1054" s="7"/>
      <c r="DI1054" s="7"/>
      <c r="DJ1054" s="7"/>
      <c r="DK1054" s="7"/>
      <c r="DL1054" s="7"/>
      <c r="DM1054" s="7"/>
      <c r="DN1054" s="7"/>
      <c r="DO1054" s="7"/>
      <c r="DP1054" s="7"/>
      <c r="DQ1054" s="7"/>
      <c r="DR1054" s="7"/>
      <c r="DS1054" s="7"/>
      <c r="DT1054" s="7"/>
      <c r="DU1054" s="7"/>
      <c r="DV1054" s="7"/>
      <c r="DW1054" s="7"/>
      <c r="DX1054" s="7"/>
      <c r="DY1054" s="7"/>
      <c r="DZ1054" s="7"/>
      <c r="EA1054" s="7"/>
      <c r="EB1054" s="7"/>
      <c r="EC1054" s="7"/>
      <c r="ED1054" s="7"/>
      <c r="EE1054" s="7"/>
      <c r="EF1054" s="7"/>
      <c r="EG1054" s="7"/>
      <c r="EH1054" s="7"/>
      <c r="EI1054" s="7"/>
      <c r="EJ1054" s="7"/>
      <c r="EK1054" s="7"/>
      <c r="EL1054" s="7"/>
      <c r="EM1054" s="7"/>
      <c r="EN1054" s="7"/>
      <c r="EO1054" s="7"/>
      <c r="EP1054" s="7"/>
      <c r="EQ1054" s="7"/>
      <c r="ER1054" s="7"/>
      <c r="ES1054" s="7"/>
      <c r="ET1054" s="7"/>
      <c r="EU1054" s="7"/>
      <c r="EV1054" s="7"/>
      <c r="EW1054" s="7"/>
      <c r="EX1054" s="7"/>
      <c r="EY1054" s="7"/>
      <c r="EZ1054" s="7"/>
      <c r="FA1054" s="7"/>
      <c r="FB1054" s="7"/>
      <c r="FC1054" s="7"/>
      <c r="FD1054" s="7"/>
      <c r="FE1054" s="7"/>
      <c r="FF1054" s="7"/>
      <c r="FG1054" s="7"/>
      <c r="FH1054" s="7"/>
      <c r="FI1054" s="7"/>
      <c r="FJ1054" s="7"/>
      <c r="FK1054" s="7"/>
      <c r="FL1054" s="34"/>
      <c r="FM1054" s="33"/>
      <c r="FN1054" s="34"/>
      <c r="FO1054" s="33"/>
      <c r="FP1054" s="33"/>
      <c r="FQ1054" s="33"/>
      <c r="FR1054" s="33"/>
      <c r="FS1054" s="33"/>
      <c r="FT1054" s="33"/>
      <c r="FU1054" s="33"/>
      <c r="FV1054" s="33"/>
      <c r="FW1054" s="33"/>
      <c r="FX1054" s="33"/>
      <c r="FY1054" s="33"/>
      <c r="FZ1054" s="33"/>
      <c r="GA1054" s="33"/>
      <c r="GB1054" s="33"/>
      <c r="GC1054" s="33"/>
      <c r="GD1054" s="33"/>
      <c r="GE1054" s="33"/>
      <c r="GF1054" s="33"/>
      <c r="GG1054" s="7"/>
      <c r="GH1054" s="7"/>
      <c r="GI1054" s="7"/>
      <c r="GJ1054" s="7"/>
      <c r="GK1054" s="7"/>
      <c r="GL1054" s="7"/>
      <c r="GM1054" s="7"/>
      <c r="GN1054" s="7"/>
      <c r="GO1054" s="7"/>
      <c r="GP1054" s="7"/>
      <c r="GQ1054" s="7"/>
      <c r="GR1054" s="7"/>
      <c r="GS1054" s="7"/>
      <c r="GT1054" s="7"/>
      <c r="GU1054" s="7"/>
      <c r="GV1054" s="7"/>
      <c r="GW1054" s="7"/>
      <c r="GX1054" s="7"/>
      <c r="GY1054" s="7"/>
    </row>
    <row r="1055" spans="1:207" ht="13.8">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c r="CG1055" s="7"/>
      <c r="CH1055" s="7"/>
      <c r="CI1055" s="7"/>
      <c r="CJ1055" s="7"/>
      <c r="CK1055" s="7"/>
      <c r="CL1055" s="7"/>
      <c r="CM1055" s="7"/>
      <c r="CN1055" s="7"/>
      <c r="CO1055" s="7"/>
      <c r="CP1055" s="7"/>
      <c r="CQ1055" s="7"/>
      <c r="CR1055" s="7"/>
      <c r="CS1055" s="7"/>
      <c r="CT1055" s="7"/>
      <c r="CU1055" s="7"/>
      <c r="CV1055" s="7"/>
      <c r="CW1055" s="7"/>
      <c r="CX1055" s="7"/>
      <c r="CY1055" s="7"/>
      <c r="CZ1055" s="7"/>
      <c r="DA1055" s="7"/>
      <c r="DB1055" s="7"/>
      <c r="DC1055" s="7"/>
      <c r="DD1055" s="7"/>
      <c r="DE1055" s="7"/>
      <c r="DF1055" s="7"/>
      <c r="DG1055" s="7"/>
      <c r="DH1055" s="7"/>
      <c r="DI1055" s="7"/>
      <c r="DJ1055" s="7"/>
      <c r="DK1055" s="7"/>
      <c r="DL1055" s="7"/>
      <c r="DM1055" s="7"/>
      <c r="DN1055" s="7"/>
      <c r="DO1055" s="7"/>
      <c r="DP1055" s="7"/>
      <c r="DQ1055" s="7"/>
      <c r="DR1055" s="7"/>
      <c r="DS1055" s="7"/>
      <c r="DT1055" s="7"/>
      <c r="DU1055" s="7"/>
      <c r="DV1055" s="7"/>
      <c r="DW1055" s="7"/>
      <c r="DX1055" s="7"/>
      <c r="DY1055" s="7"/>
      <c r="DZ1055" s="7"/>
      <c r="EA1055" s="7"/>
      <c r="EB1055" s="7"/>
      <c r="EC1055" s="7"/>
      <c r="ED1055" s="7"/>
      <c r="EE1055" s="7"/>
      <c r="EF1055" s="7"/>
      <c r="EG1055" s="7"/>
      <c r="EH1055" s="7"/>
      <c r="EI1055" s="7"/>
      <c r="EJ1055" s="7"/>
      <c r="EK1055" s="7"/>
      <c r="EL1055" s="7"/>
      <c r="EM1055" s="7"/>
      <c r="EN1055" s="7"/>
      <c r="EO1055" s="7"/>
      <c r="EP1055" s="7"/>
      <c r="EQ1055" s="7"/>
      <c r="ER1055" s="7"/>
      <c r="ES1055" s="7"/>
      <c r="ET1055" s="7"/>
      <c r="EU1055" s="7"/>
      <c r="EV1055" s="7"/>
      <c r="EW1055" s="7"/>
      <c r="EX1055" s="7"/>
      <c r="EY1055" s="7"/>
      <c r="EZ1055" s="7"/>
      <c r="FA1055" s="7"/>
      <c r="FB1055" s="7"/>
      <c r="FC1055" s="7"/>
      <c r="FD1055" s="7"/>
      <c r="FE1055" s="7"/>
      <c r="FF1055" s="7"/>
      <c r="FG1055" s="7"/>
      <c r="FH1055" s="7"/>
      <c r="FI1055" s="7"/>
      <c r="FJ1055" s="7"/>
      <c r="FK1055" s="7"/>
      <c r="FL1055" s="34"/>
      <c r="FM1055" s="33"/>
      <c r="FN1055" s="34"/>
      <c r="FO1055" s="33"/>
      <c r="FP1055" s="33"/>
      <c r="FQ1055" s="33"/>
      <c r="FR1055" s="33"/>
      <c r="FS1055" s="33"/>
      <c r="FT1055" s="33"/>
      <c r="FU1055" s="33"/>
      <c r="FV1055" s="33"/>
      <c r="FW1055" s="33"/>
      <c r="FX1055" s="33"/>
      <c r="FY1055" s="33"/>
      <c r="FZ1055" s="33"/>
      <c r="GA1055" s="33"/>
      <c r="GB1055" s="33"/>
      <c r="GC1055" s="33"/>
      <c r="GD1055" s="33"/>
      <c r="GE1055" s="33"/>
      <c r="GF1055" s="33"/>
      <c r="GG1055" s="7"/>
      <c r="GH1055" s="7"/>
      <c r="GI1055" s="7"/>
      <c r="GJ1055" s="7"/>
      <c r="GK1055" s="7"/>
      <c r="GL1055" s="7"/>
      <c r="GM1055" s="7"/>
      <c r="GN1055" s="7"/>
      <c r="GO1055" s="7"/>
      <c r="GP1055" s="7"/>
      <c r="GQ1055" s="7"/>
      <c r="GR1055" s="7"/>
      <c r="GS1055" s="7"/>
      <c r="GT1055" s="7"/>
      <c r="GU1055" s="7"/>
      <c r="GV1055" s="7"/>
      <c r="GW1055" s="7"/>
      <c r="GX1055" s="7"/>
      <c r="GY1055" s="7"/>
    </row>
    <row r="1056" spans="1:207" ht="13.8">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c r="CG1056" s="7"/>
      <c r="CH1056" s="7"/>
      <c r="CI1056" s="7"/>
      <c r="CJ1056" s="7"/>
      <c r="CK1056" s="7"/>
      <c r="CL1056" s="7"/>
      <c r="CM1056" s="7"/>
      <c r="CN1056" s="7"/>
      <c r="CO1056" s="7"/>
      <c r="CP1056" s="7"/>
      <c r="CQ1056" s="7"/>
      <c r="CR1056" s="7"/>
      <c r="CS1056" s="7"/>
      <c r="CT1056" s="7"/>
      <c r="CU1056" s="7"/>
      <c r="CV1056" s="7"/>
      <c r="CW1056" s="7"/>
      <c r="CX1056" s="7"/>
      <c r="CY1056" s="7"/>
      <c r="CZ1056" s="7"/>
      <c r="DA1056" s="7"/>
      <c r="DB1056" s="7"/>
      <c r="DC1056" s="7"/>
      <c r="DD1056" s="7"/>
      <c r="DE1056" s="7"/>
      <c r="DF1056" s="7"/>
      <c r="DG1056" s="7"/>
      <c r="DH1056" s="7"/>
      <c r="DI1056" s="7"/>
      <c r="DJ1056" s="7"/>
      <c r="DK1056" s="7"/>
      <c r="DL1056" s="7"/>
      <c r="DM1056" s="7"/>
      <c r="DN1056" s="7"/>
      <c r="DO1056" s="7"/>
      <c r="DP1056" s="7"/>
      <c r="DQ1056" s="7"/>
      <c r="DR1056" s="7"/>
      <c r="DS1056" s="7"/>
      <c r="DT1056" s="7"/>
      <c r="DU1056" s="7"/>
      <c r="DV1056" s="7"/>
      <c r="DW1056" s="7"/>
      <c r="DX1056" s="7"/>
      <c r="DY1056" s="7"/>
      <c r="DZ1056" s="7"/>
      <c r="EA1056" s="7"/>
      <c r="EB1056" s="7"/>
      <c r="EC1056" s="7"/>
      <c r="ED1056" s="7"/>
      <c r="EE1056" s="7"/>
      <c r="EF1056" s="7"/>
      <c r="EG1056" s="7"/>
      <c r="EH1056" s="7"/>
      <c r="EI1056" s="7"/>
      <c r="EJ1056" s="7"/>
      <c r="EK1056" s="7"/>
      <c r="EL1056" s="7"/>
      <c r="EM1056" s="7"/>
      <c r="EN1056" s="7"/>
      <c r="EO1056" s="7"/>
      <c r="EP1056" s="7"/>
      <c r="EQ1056" s="7"/>
      <c r="ER1056" s="7"/>
      <c r="ES1056" s="7"/>
      <c r="ET1056" s="7"/>
      <c r="EU1056" s="7"/>
      <c r="EV1056" s="7"/>
      <c r="EW1056" s="7"/>
      <c r="EX1056" s="7"/>
      <c r="EY1056" s="7"/>
      <c r="EZ1056" s="7"/>
      <c r="FA1056" s="7"/>
      <c r="FB1056" s="7"/>
      <c r="FC1056" s="7"/>
      <c r="FD1056" s="7"/>
      <c r="FE1056" s="7"/>
      <c r="FF1056" s="7"/>
      <c r="FG1056" s="7"/>
      <c r="FH1056" s="7"/>
      <c r="FI1056" s="7"/>
      <c r="FJ1056" s="7"/>
      <c r="FK1056" s="7"/>
      <c r="FL1056" s="34"/>
      <c r="FM1056" s="33"/>
      <c r="FN1056" s="34"/>
      <c r="FO1056" s="33"/>
      <c r="FP1056" s="33"/>
      <c r="FQ1056" s="33"/>
      <c r="FR1056" s="33"/>
      <c r="FS1056" s="33"/>
      <c r="FT1056" s="33"/>
      <c r="FU1056" s="33"/>
      <c r="FV1056" s="33"/>
      <c r="FW1056" s="33"/>
      <c r="FX1056" s="33"/>
      <c r="FY1056" s="33"/>
      <c r="FZ1056" s="33"/>
      <c r="GA1056" s="33"/>
      <c r="GB1056" s="33"/>
      <c r="GC1056" s="33"/>
      <c r="GD1056" s="33"/>
      <c r="GE1056" s="33"/>
      <c r="GF1056" s="33"/>
      <c r="GG1056" s="7"/>
      <c r="GH1056" s="7"/>
      <c r="GI1056" s="7"/>
      <c r="GJ1056" s="7"/>
      <c r="GK1056" s="7"/>
      <c r="GL1056" s="7"/>
      <c r="GM1056" s="7"/>
      <c r="GN1056" s="7"/>
      <c r="GO1056" s="7"/>
      <c r="GP1056" s="7"/>
      <c r="GQ1056" s="7"/>
      <c r="GR1056" s="7"/>
      <c r="GS1056" s="7"/>
      <c r="GT1056" s="7"/>
      <c r="GU1056" s="7"/>
      <c r="GV1056" s="7"/>
      <c r="GW1056" s="7"/>
      <c r="GX1056" s="7"/>
      <c r="GY1056" s="7"/>
    </row>
    <row r="1057" spans="1:207" ht="13.8">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c r="CG1057" s="7"/>
      <c r="CH1057" s="7"/>
      <c r="CI1057" s="7"/>
      <c r="CJ1057" s="7"/>
      <c r="CK1057" s="7"/>
      <c r="CL1057" s="7"/>
      <c r="CM1057" s="7"/>
      <c r="CN1057" s="7"/>
      <c r="CO1057" s="7"/>
      <c r="CP1057" s="7"/>
      <c r="CQ1057" s="7"/>
      <c r="CR1057" s="7"/>
      <c r="CS1057" s="7"/>
      <c r="CT1057" s="7"/>
      <c r="CU1057" s="7"/>
      <c r="CV1057" s="7"/>
      <c r="CW1057" s="7"/>
      <c r="CX1057" s="7"/>
      <c r="CY1057" s="7"/>
      <c r="CZ1057" s="7"/>
      <c r="DA1057" s="7"/>
      <c r="DB1057" s="7"/>
      <c r="DC1057" s="7"/>
      <c r="DD1057" s="7"/>
      <c r="DE1057" s="7"/>
      <c r="DF1057" s="7"/>
      <c r="DG1057" s="7"/>
      <c r="DH1057" s="7"/>
      <c r="DI1057" s="7"/>
      <c r="DJ1057" s="7"/>
      <c r="DK1057" s="7"/>
      <c r="DL1057" s="7"/>
      <c r="DM1057" s="7"/>
      <c r="DN1057" s="7"/>
      <c r="DO1057" s="7"/>
      <c r="DP1057" s="7"/>
      <c r="DQ1057" s="7"/>
      <c r="DR1057" s="7"/>
      <c r="DS1057" s="7"/>
      <c r="DT1057" s="7"/>
      <c r="DU1057" s="7"/>
      <c r="DV1057" s="7"/>
      <c r="DW1057" s="7"/>
      <c r="DX1057" s="7"/>
      <c r="DY1057" s="7"/>
      <c r="DZ1057" s="7"/>
      <c r="EA1057" s="7"/>
      <c r="EB1057" s="7"/>
      <c r="EC1057" s="7"/>
      <c r="ED1057" s="7"/>
      <c r="EE1057" s="7"/>
      <c r="EF1057" s="7"/>
      <c r="EG1057" s="7"/>
      <c r="EH1057" s="7"/>
      <c r="EI1057" s="7"/>
      <c r="EJ1057" s="7"/>
      <c r="EK1057" s="7"/>
      <c r="EL1057" s="7"/>
      <c r="EM1057" s="7"/>
      <c r="EN1057" s="7"/>
      <c r="EO1057" s="7"/>
      <c r="EP1057" s="7"/>
      <c r="EQ1057" s="7"/>
      <c r="ER1057" s="7"/>
      <c r="ES1057" s="7"/>
      <c r="ET1057" s="7"/>
      <c r="EU1057" s="7"/>
      <c r="EV1057" s="7"/>
      <c r="EW1057" s="7"/>
      <c r="EX1057" s="7"/>
      <c r="EY1057" s="7"/>
      <c r="EZ1057" s="7"/>
      <c r="FA1057" s="7"/>
      <c r="FB1057" s="7"/>
      <c r="FC1057" s="7"/>
      <c r="FD1057" s="7"/>
      <c r="FE1057" s="7"/>
      <c r="FF1057" s="7"/>
      <c r="FG1057" s="7"/>
      <c r="FH1057" s="7"/>
      <c r="FI1057" s="7"/>
      <c r="FJ1057" s="7"/>
      <c r="FK1057" s="7"/>
      <c r="FL1057" s="34"/>
      <c r="FM1057" s="33"/>
      <c r="FN1057" s="34"/>
      <c r="FO1057" s="33"/>
      <c r="FP1057" s="33"/>
      <c r="FQ1057" s="33"/>
      <c r="FR1057" s="33"/>
      <c r="FS1057" s="33"/>
      <c r="FT1057" s="33"/>
      <c r="FU1057" s="33"/>
      <c r="FV1057" s="33"/>
      <c r="FW1057" s="33"/>
      <c r="FX1057" s="33"/>
      <c r="FY1057" s="33"/>
      <c r="FZ1057" s="33"/>
      <c r="GA1057" s="33"/>
      <c r="GB1057" s="33"/>
      <c r="GC1057" s="33"/>
      <c r="GD1057" s="33"/>
      <c r="GE1057" s="33"/>
      <c r="GF1057" s="33"/>
      <c r="GG1057" s="7"/>
      <c r="GH1057" s="7"/>
      <c r="GI1057" s="7"/>
      <c r="GJ1057" s="7"/>
      <c r="GK1057" s="7"/>
      <c r="GL1057" s="7"/>
      <c r="GM1057" s="7"/>
      <c r="GN1057" s="7"/>
      <c r="GO1057" s="7"/>
      <c r="GP1057" s="7"/>
      <c r="GQ1057" s="7"/>
      <c r="GR1057" s="7"/>
      <c r="GS1057" s="7"/>
      <c r="GT1057" s="7"/>
      <c r="GU1057" s="7"/>
      <c r="GV1057" s="7"/>
      <c r="GW1057" s="7"/>
      <c r="GX1057" s="7"/>
      <c r="GY1057" s="7"/>
    </row>
    <row r="1058" spans="1:207" ht="13.8">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c r="CG1058" s="7"/>
      <c r="CH1058" s="7"/>
      <c r="CI1058" s="7"/>
      <c r="CJ1058" s="7"/>
      <c r="CK1058" s="7"/>
      <c r="CL1058" s="7"/>
      <c r="CM1058" s="7"/>
      <c r="CN1058" s="7"/>
      <c r="CO1058" s="7"/>
      <c r="CP1058" s="7"/>
      <c r="CQ1058" s="7"/>
      <c r="CR1058" s="7"/>
      <c r="CS1058" s="7"/>
      <c r="CT1058" s="7"/>
      <c r="CU1058" s="7"/>
      <c r="CV1058" s="7"/>
      <c r="CW1058" s="7"/>
      <c r="CX1058" s="7"/>
      <c r="CY1058" s="7"/>
      <c r="CZ1058" s="7"/>
      <c r="DA1058" s="7"/>
      <c r="DB1058" s="7"/>
      <c r="DC1058" s="7"/>
      <c r="DD1058" s="7"/>
      <c r="DE1058" s="7"/>
      <c r="DF1058" s="7"/>
      <c r="DG1058" s="7"/>
      <c r="DH1058" s="7"/>
      <c r="DI1058" s="7"/>
      <c r="DJ1058" s="7"/>
      <c r="DK1058" s="7"/>
      <c r="DL1058" s="7"/>
      <c r="DM1058" s="7"/>
      <c r="DN1058" s="7"/>
      <c r="DO1058" s="7"/>
      <c r="DP1058" s="7"/>
      <c r="DQ1058" s="7"/>
      <c r="DR1058" s="7"/>
      <c r="DS1058" s="7"/>
      <c r="DT1058" s="7"/>
      <c r="DU1058" s="7"/>
      <c r="DV1058" s="7"/>
      <c r="DW1058" s="7"/>
      <c r="DX1058" s="7"/>
      <c r="DY1058" s="7"/>
      <c r="DZ1058" s="7"/>
      <c r="EA1058" s="7"/>
      <c r="EB1058" s="7"/>
      <c r="EC1058" s="7"/>
      <c r="ED1058" s="7"/>
      <c r="EE1058" s="7"/>
      <c r="EF1058" s="7"/>
      <c r="EG1058" s="7"/>
      <c r="EH1058" s="7"/>
      <c r="EI1058" s="7"/>
      <c r="EJ1058" s="7"/>
      <c r="EK1058" s="7"/>
      <c r="EL1058" s="7"/>
      <c r="EM1058" s="7"/>
      <c r="EN1058" s="7"/>
      <c r="EO1058" s="7"/>
      <c r="EP1058" s="7"/>
      <c r="EQ1058" s="7"/>
      <c r="ER1058" s="7"/>
      <c r="ES1058" s="7"/>
      <c r="ET1058" s="7"/>
      <c r="EU1058" s="7"/>
      <c r="EV1058" s="7"/>
      <c r="EW1058" s="7"/>
      <c r="EX1058" s="7"/>
      <c r="EY1058" s="7"/>
      <c r="EZ1058" s="7"/>
      <c r="FA1058" s="7"/>
      <c r="FB1058" s="7"/>
      <c r="FC1058" s="7"/>
      <c r="FD1058" s="7"/>
      <c r="FE1058" s="7"/>
      <c r="FF1058" s="7"/>
      <c r="FG1058" s="7"/>
      <c r="FH1058" s="7"/>
      <c r="FI1058" s="7"/>
      <c r="FJ1058" s="7"/>
      <c r="FK1058" s="7"/>
      <c r="FL1058" s="34"/>
      <c r="FM1058" s="33"/>
      <c r="FN1058" s="34"/>
      <c r="FO1058" s="33"/>
      <c r="FP1058" s="33"/>
      <c r="FQ1058" s="33"/>
      <c r="FR1058" s="33"/>
      <c r="FS1058" s="33"/>
      <c r="FT1058" s="33"/>
      <c r="FU1058" s="33"/>
      <c r="FV1058" s="33"/>
      <c r="FW1058" s="33"/>
      <c r="FX1058" s="33"/>
      <c r="FY1058" s="33"/>
      <c r="FZ1058" s="33"/>
      <c r="GA1058" s="33"/>
      <c r="GB1058" s="33"/>
      <c r="GC1058" s="33"/>
      <c r="GD1058" s="33"/>
      <c r="GE1058" s="33"/>
      <c r="GF1058" s="33"/>
      <c r="GG1058" s="7"/>
      <c r="GH1058" s="7"/>
      <c r="GI1058" s="7"/>
      <c r="GJ1058" s="7"/>
      <c r="GK1058" s="7"/>
      <c r="GL1058" s="7"/>
      <c r="GM1058" s="7"/>
      <c r="GN1058" s="7"/>
      <c r="GO1058" s="7"/>
      <c r="GP1058" s="7"/>
      <c r="GQ1058" s="7"/>
      <c r="GR1058" s="7"/>
      <c r="GS1058" s="7"/>
      <c r="GT1058" s="7"/>
      <c r="GU1058" s="7"/>
      <c r="GV1058" s="7"/>
      <c r="GW1058" s="7"/>
      <c r="GX1058" s="7"/>
      <c r="GY1058" s="7"/>
    </row>
    <row r="1059" spans="1:207" ht="13.8">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c r="CG1059" s="7"/>
      <c r="CH1059" s="7"/>
      <c r="CI1059" s="7"/>
      <c r="CJ1059" s="7"/>
      <c r="CK1059" s="7"/>
      <c r="CL1059" s="7"/>
      <c r="CM1059" s="7"/>
      <c r="CN1059" s="7"/>
      <c r="CO1059" s="7"/>
      <c r="CP1059" s="7"/>
      <c r="CQ1059" s="7"/>
      <c r="CR1059" s="7"/>
      <c r="CS1059" s="7"/>
      <c r="CT1059" s="7"/>
      <c r="CU1059" s="7"/>
      <c r="CV1059" s="7"/>
      <c r="CW1059" s="7"/>
      <c r="CX1059" s="7"/>
      <c r="CY1059" s="7"/>
      <c r="CZ1059" s="7"/>
      <c r="DA1059" s="7"/>
      <c r="DB1059" s="7"/>
      <c r="DC1059" s="7"/>
      <c r="DD1059" s="7"/>
      <c r="DE1059" s="7"/>
      <c r="DF1059" s="7"/>
      <c r="DG1059" s="7"/>
      <c r="DH1059" s="7"/>
      <c r="DI1059" s="7"/>
      <c r="DJ1059" s="7"/>
      <c r="DK1059" s="7"/>
      <c r="DL1059" s="7"/>
      <c r="DM1059" s="7"/>
      <c r="DN1059" s="7"/>
      <c r="DO1059" s="7"/>
      <c r="DP1059" s="7"/>
      <c r="DQ1059" s="7"/>
      <c r="DR1059" s="7"/>
      <c r="DS1059" s="7"/>
      <c r="DT1059" s="7"/>
      <c r="DU1059" s="7"/>
      <c r="DV1059" s="7"/>
      <c r="DW1059" s="7"/>
      <c r="DX1059" s="7"/>
      <c r="DY1059" s="7"/>
      <c r="DZ1059" s="7"/>
      <c r="EA1059" s="7"/>
      <c r="EB1059" s="7"/>
      <c r="EC1059" s="7"/>
      <c r="ED1059" s="7"/>
      <c r="EE1059" s="7"/>
      <c r="EF1059" s="7"/>
      <c r="EG1059" s="7"/>
      <c r="EH1059" s="7"/>
      <c r="EI1059" s="7"/>
      <c r="EJ1059" s="7"/>
      <c r="EK1059" s="7"/>
      <c r="EL1059" s="7"/>
      <c r="EM1059" s="7"/>
      <c r="EN1059" s="7"/>
      <c r="EO1059" s="7"/>
      <c r="EP1059" s="7"/>
      <c r="EQ1059" s="7"/>
      <c r="ER1059" s="7"/>
      <c r="ES1059" s="7"/>
      <c r="ET1059" s="7"/>
      <c r="EU1059" s="7"/>
      <c r="EV1059" s="7"/>
      <c r="EW1059" s="7"/>
      <c r="EX1059" s="7"/>
      <c r="EY1059" s="7"/>
      <c r="EZ1059" s="7"/>
      <c r="FA1059" s="7"/>
      <c r="FB1059" s="7"/>
      <c r="FC1059" s="7"/>
      <c r="FD1059" s="7"/>
      <c r="FE1059" s="7"/>
      <c r="FF1059" s="7"/>
      <c r="FG1059" s="7"/>
      <c r="FH1059" s="7"/>
      <c r="FI1059" s="7"/>
      <c r="FJ1059" s="7"/>
      <c r="FK1059" s="7"/>
      <c r="FL1059" s="34"/>
      <c r="FM1059" s="33"/>
      <c r="FN1059" s="34"/>
      <c r="FO1059" s="33"/>
      <c r="FP1059" s="33"/>
      <c r="FQ1059" s="33"/>
      <c r="FR1059" s="33"/>
      <c r="FS1059" s="33"/>
      <c r="FT1059" s="33"/>
      <c r="FU1059" s="33"/>
      <c r="FV1059" s="33"/>
      <c r="FW1059" s="33"/>
      <c r="FX1059" s="33"/>
      <c r="FY1059" s="33"/>
      <c r="FZ1059" s="33"/>
      <c r="GA1059" s="33"/>
      <c r="GB1059" s="33"/>
      <c r="GC1059" s="33"/>
      <c r="GD1059" s="33"/>
      <c r="GE1059" s="33"/>
      <c r="GF1059" s="33"/>
      <c r="GG1059" s="7"/>
      <c r="GH1059" s="7"/>
      <c r="GI1059" s="7"/>
      <c r="GJ1059" s="7"/>
      <c r="GK1059" s="7"/>
      <c r="GL1059" s="7"/>
      <c r="GM1059" s="7"/>
      <c r="GN1059" s="7"/>
      <c r="GO1059" s="7"/>
      <c r="GP1059" s="7"/>
      <c r="GQ1059" s="7"/>
      <c r="GR1059" s="7"/>
      <c r="GS1059" s="7"/>
      <c r="GT1059" s="7"/>
      <c r="GU1059" s="7"/>
      <c r="GV1059" s="7"/>
      <c r="GW1059" s="7"/>
      <c r="GX1059" s="7"/>
      <c r="GY1059" s="7"/>
    </row>
    <row r="1060" spans="1:207" ht="13.8">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c r="CG1060" s="7"/>
      <c r="CH1060" s="7"/>
      <c r="CI1060" s="7"/>
      <c r="CJ1060" s="7"/>
      <c r="CK1060" s="7"/>
      <c r="CL1060" s="7"/>
      <c r="CM1060" s="7"/>
      <c r="CN1060" s="7"/>
      <c r="CO1060" s="7"/>
      <c r="CP1060" s="7"/>
      <c r="CQ1060" s="7"/>
      <c r="CR1060" s="7"/>
      <c r="CS1060" s="7"/>
      <c r="CT1060" s="7"/>
      <c r="CU1060" s="7"/>
      <c r="CV1060" s="7"/>
      <c r="CW1060" s="7"/>
      <c r="CX1060" s="7"/>
      <c r="CY1060" s="7"/>
      <c r="CZ1060" s="7"/>
      <c r="DA1060" s="7"/>
      <c r="DB1060" s="7"/>
      <c r="DC1060" s="7"/>
      <c r="DD1060" s="7"/>
      <c r="DE1060" s="7"/>
      <c r="DF1060" s="7"/>
      <c r="DG1060" s="7"/>
      <c r="DH1060" s="7"/>
      <c r="DI1060" s="7"/>
      <c r="DJ1060" s="7"/>
      <c r="DK1060" s="7"/>
      <c r="DL1060" s="7"/>
      <c r="DM1060" s="7"/>
      <c r="DN1060" s="7"/>
      <c r="DO1060" s="7"/>
      <c r="DP1060" s="7"/>
      <c r="DQ1060" s="7"/>
      <c r="DR1060" s="7"/>
      <c r="DS1060" s="7"/>
      <c r="DT1060" s="7"/>
      <c r="DU1060" s="7"/>
      <c r="DV1060" s="7"/>
      <c r="DW1060" s="7"/>
      <c r="DX1060" s="7"/>
      <c r="DY1060" s="7"/>
      <c r="DZ1060" s="7"/>
      <c r="EA1060" s="7"/>
      <c r="EB1060" s="7"/>
      <c r="EC1060" s="7"/>
      <c r="ED1060" s="7"/>
      <c r="EE1060" s="7"/>
      <c r="EF1060" s="7"/>
      <c r="EG1060" s="7"/>
      <c r="EH1060" s="7"/>
      <c r="EI1060" s="7"/>
      <c r="EJ1060" s="7"/>
      <c r="EK1060" s="7"/>
      <c r="EL1060" s="7"/>
      <c r="EM1060" s="7"/>
      <c r="EN1060" s="7"/>
      <c r="EO1060" s="7"/>
      <c r="EP1060" s="7"/>
      <c r="EQ1060" s="7"/>
      <c r="ER1060" s="7"/>
      <c r="ES1060" s="7"/>
      <c r="ET1060" s="7"/>
      <c r="EU1060" s="7"/>
      <c r="EV1060" s="7"/>
      <c r="EW1060" s="7"/>
      <c r="EX1060" s="7"/>
      <c r="EY1060" s="7"/>
      <c r="EZ1060" s="7"/>
      <c r="FA1060" s="7"/>
      <c r="FB1060" s="7"/>
      <c r="FC1060" s="7"/>
      <c r="FD1060" s="7"/>
      <c r="FE1060" s="7"/>
      <c r="FF1060" s="7"/>
      <c r="FG1060" s="7"/>
      <c r="FH1060" s="7"/>
      <c r="FI1060" s="7"/>
      <c r="FJ1060" s="7"/>
      <c r="FK1060" s="7"/>
      <c r="FL1060" s="34"/>
      <c r="FM1060" s="33"/>
      <c r="FN1060" s="34"/>
      <c r="FO1060" s="33"/>
      <c r="FP1060" s="33"/>
      <c r="FQ1060" s="33"/>
      <c r="FR1060" s="33"/>
      <c r="FS1060" s="33"/>
      <c r="FT1060" s="33"/>
      <c r="FU1060" s="33"/>
      <c r="FV1060" s="33"/>
      <c r="FW1060" s="33"/>
      <c r="FX1060" s="33"/>
      <c r="FY1060" s="33"/>
      <c r="FZ1060" s="33"/>
      <c r="GA1060" s="33"/>
      <c r="GB1060" s="33"/>
      <c r="GC1060" s="33"/>
      <c r="GD1060" s="33"/>
      <c r="GE1060" s="33"/>
      <c r="GF1060" s="33"/>
      <c r="GG1060" s="7"/>
      <c r="GH1060" s="7"/>
      <c r="GI1060" s="7"/>
      <c r="GJ1060" s="7"/>
      <c r="GK1060" s="7"/>
      <c r="GL1060" s="7"/>
      <c r="GM1060" s="7"/>
      <c r="GN1060" s="7"/>
      <c r="GO1060" s="7"/>
      <c r="GP1060" s="7"/>
      <c r="GQ1060" s="7"/>
      <c r="GR1060" s="7"/>
      <c r="GS1060" s="7"/>
      <c r="GT1060" s="7"/>
      <c r="GU1060" s="7"/>
      <c r="GV1060" s="7"/>
      <c r="GW1060" s="7"/>
      <c r="GX1060" s="7"/>
      <c r="GY1060" s="7"/>
    </row>
    <row r="1061" spans="1:207" ht="13.8">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c r="CG1061" s="7"/>
      <c r="CH1061" s="7"/>
      <c r="CI1061" s="7"/>
      <c r="CJ1061" s="7"/>
      <c r="CK1061" s="7"/>
      <c r="CL1061" s="7"/>
      <c r="CM1061" s="7"/>
      <c r="CN1061" s="7"/>
      <c r="CO1061" s="7"/>
      <c r="CP1061" s="7"/>
      <c r="CQ1061" s="7"/>
      <c r="CR1061" s="7"/>
      <c r="CS1061" s="7"/>
      <c r="CT1061" s="7"/>
      <c r="CU1061" s="7"/>
      <c r="CV1061" s="7"/>
      <c r="CW1061" s="7"/>
      <c r="CX1061" s="7"/>
      <c r="CY1061" s="7"/>
      <c r="CZ1061" s="7"/>
      <c r="DA1061" s="7"/>
      <c r="DB1061" s="7"/>
      <c r="DC1061" s="7"/>
      <c r="DD1061" s="7"/>
      <c r="DE1061" s="7"/>
      <c r="DF1061" s="7"/>
      <c r="DG1061" s="7"/>
      <c r="DH1061" s="7"/>
      <c r="DI1061" s="7"/>
      <c r="DJ1061" s="7"/>
      <c r="DK1061" s="7"/>
      <c r="DL1061" s="7"/>
      <c r="DM1061" s="7"/>
      <c r="DN1061" s="7"/>
      <c r="DO1061" s="7"/>
      <c r="DP1061" s="7"/>
      <c r="DQ1061" s="7"/>
      <c r="DR1061" s="7"/>
      <c r="DS1061" s="7"/>
      <c r="DT1061" s="7"/>
      <c r="DU1061" s="7"/>
      <c r="DV1061" s="7"/>
      <c r="DW1061" s="7"/>
      <c r="DX1061" s="7"/>
      <c r="DY1061" s="7"/>
      <c r="DZ1061" s="7"/>
      <c r="EA1061" s="7"/>
      <c r="EB1061" s="7"/>
      <c r="EC1061" s="7"/>
      <c r="ED1061" s="7"/>
      <c r="EE1061" s="7"/>
      <c r="EF1061" s="7"/>
      <c r="EG1061" s="7"/>
      <c r="EH1061" s="7"/>
      <c r="EI1061" s="7"/>
      <c r="EJ1061" s="7"/>
      <c r="EK1061" s="7"/>
      <c r="EL1061" s="7"/>
      <c r="EM1061" s="7"/>
      <c r="EN1061" s="7"/>
      <c r="EO1061" s="7"/>
      <c r="EP1061" s="7"/>
      <c r="EQ1061" s="7"/>
      <c r="ER1061" s="7"/>
      <c r="ES1061" s="7"/>
      <c r="ET1061" s="7"/>
      <c r="EU1061" s="7"/>
      <c r="EV1061" s="7"/>
      <c r="EW1061" s="7"/>
      <c r="EX1061" s="7"/>
      <c r="EY1061" s="7"/>
      <c r="EZ1061" s="7"/>
      <c r="FA1061" s="7"/>
      <c r="FB1061" s="7"/>
      <c r="FC1061" s="7"/>
      <c r="FD1061" s="7"/>
      <c r="FE1061" s="7"/>
      <c r="FF1061" s="7"/>
      <c r="FG1061" s="7"/>
      <c r="FH1061" s="7"/>
      <c r="FI1061" s="7"/>
      <c r="FJ1061" s="7"/>
      <c r="FK1061" s="7"/>
      <c r="FL1061" s="34"/>
      <c r="FM1061" s="33"/>
      <c r="FN1061" s="34"/>
      <c r="FO1061" s="33"/>
      <c r="FP1061" s="33"/>
      <c r="FQ1061" s="33"/>
      <c r="FR1061" s="33"/>
      <c r="FS1061" s="33"/>
      <c r="FT1061" s="33"/>
      <c r="FU1061" s="33"/>
      <c r="FV1061" s="33"/>
      <c r="FW1061" s="33"/>
      <c r="FX1061" s="33"/>
      <c r="FY1061" s="33"/>
      <c r="FZ1061" s="33"/>
      <c r="GA1061" s="33"/>
      <c r="GB1061" s="33"/>
      <c r="GC1061" s="33"/>
      <c r="GD1061" s="33"/>
      <c r="GE1061" s="33"/>
      <c r="GF1061" s="33"/>
      <c r="GG1061" s="7"/>
      <c r="GH1061" s="7"/>
      <c r="GI1061" s="7"/>
      <c r="GJ1061" s="7"/>
      <c r="GK1061" s="7"/>
      <c r="GL1061" s="7"/>
      <c r="GM1061" s="7"/>
      <c r="GN1061" s="7"/>
      <c r="GO1061" s="7"/>
      <c r="GP1061" s="7"/>
      <c r="GQ1061" s="7"/>
      <c r="GR1061" s="7"/>
      <c r="GS1061" s="7"/>
      <c r="GT1061" s="7"/>
      <c r="GU1061" s="7"/>
      <c r="GV1061" s="7"/>
      <c r="GW1061" s="7"/>
      <c r="GX1061" s="7"/>
      <c r="GY1061" s="7"/>
    </row>
    <row r="1062" spans="1:207" ht="13.8">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c r="CG1062" s="7"/>
      <c r="CH1062" s="7"/>
      <c r="CI1062" s="7"/>
      <c r="CJ1062" s="7"/>
      <c r="CK1062" s="7"/>
      <c r="CL1062" s="7"/>
      <c r="CM1062" s="7"/>
      <c r="CN1062" s="7"/>
      <c r="CO1062" s="7"/>
      <c r="CP1062" s="7"/>
      <c r="CQ1062" s="7"/>
      <c r="CR1062" s="7"/>
      <c r="CS1062" s="7"/>
      <c r="CT1062" s="7"/>
      <c r="CU1062" s="7"/>
      <c r="CV1062" s="7"/>
      <c r="CW1062" s="7"/>
      <c r="CX1062" s="7"/>
      <c r="CY1062" s="7"/>
      <c r="CZ1062" s="7"/>
      <c r="DA1062" s="7"/>
      <c r="DB1062" s="7"/>
      <c r="DC1062" s="7"/>
      <c r="DD1062" s="7"/>
      <c r="DE1062" s="7"/>
      <c r="DF1062" s="7"/>
      <c r="DG1062" s="7"/>
      <c r="DH1062" s="7"/>
      <c r="DI1062" s="7"/>
      <c r="DJ1062" s="7"/>
      <c r="DK1062" s="7"/>
      <c r="DL1062" s="7"/>
      <c r="DM1062" s="7"/>
      <c r="DN1062" s="7"/>
      <c r="DO1062" s="7"/>
      <c r="DP1062" s="7"/>
      <c r="DQ1062" s="7"/>
      <c r="DR1062" s="7"/>
      <c r="DS1062" s="7"/>
      <c r="DT1062" s="7"/>
      <c r="DU1062" s="7"/>
      <c r="DV1062" s="7"/>
      <c r="DW1062" s="7"/>
      <c r="DX1062" s="7"/>
      <c r="DY1062" s="7"/>
      <c r="DZ1062" s="7"/>
      <c r="EA1062" s="7"/>
      <c r="EB1062" s="7"/>
      <c r="EC1062" s="7"/>
      <c r="ED1062" s="7"/>
      <c r="EE1062" s="7"/>
      <c r="EF1062" s="7"/>
      <c r="EG1062" s="7"/>
      <c r="EH1062" s="7"/>
      <c r="EI1062" s="7"/>
      <c r="EJ1062" s="7"/>
      <c r="EK1062" s="7"/>
      <c r="EL1062" s="7"/>
      <c r="EM1062" s="7"/>
      <c r="EN1062" s="7"/>
      <c r="EO1062" s="7"/>
      <c r="EP1062" s="7"/>
      <c r="EQ1062" s="7"/>
      <c r="ER1062" s="7"/>
      <c r="ES1062" s="7"/>
      <c r="ET1062" s="7"/>
      <c r="EU1062" s="7"/>
      <c r="EV1062" s="7"/>
      <c r="EW1062" s="7"/>
      <c r="EX1062" s="7"/>
      <c r="EY1062" s="7"/>
      <c r="EZ1062" s="7"/>
      <c r="FA1062" s="7"/>
      <c r="FB1062" s="7"/>
      <c r="FC1062" s="7"/>
      <c r="FD1062" s="7"/>
      <c r="FE1062" s="7"/>
      <c r="FF1062" s="7"/>
      <c r="FG1062" s="7"/>
      <c r="FH1062" s="7"/>
      <c r="FI1062" s="7"/>
      <c r="FJ1062" s="7"/>
      <c r="FK1062" s="7"/>
      <c r="FL1062" s="34"/>
      <c r="FM1062" s="33"/>
      <c r="FN1062" s="34"/>
      <c r="FO1062" s="33"/>
      <c r="FP1062" s="33"/>
      <c r="FQ1062" s="33"/>
      <c r="FR1062" s="33"/>
      <c r="FS1062" s="33"/>
      <c r="FT1062" s="33"/>
      <c r="FU1062" s="33"/>
      <c r="FV1062" s="33"/>
      <c r="FW1062" s="33"/>
      <c r="FX1062" s="33"/>
      <c r="FY1062" s="33"/>
      <c r="FZ1062" s="33"/>
      <c r="GA1062" s="33"/>
      <c r="GB1062" s="33"/>
      <c r="GC1062" s="33"/>
      <c r="GD1062" s="33"/>
      <c r="GE1062" s="33"/>
      <c r="GF1062" s="33"/>
      <c r="GG1062" s="7"/>
      <c r="GH1062" s="7"/>
      <c r="GI1062" s="7"/>
      <c r="GJ1062" s="7"/>
      <c r="GK1062" s="7"/>
      <c r="GL1062" s="7"/>
      <c r="GM1062" s="7"/>
      <c r="GN1062" s="7"/>
      <c r="GO1062" s="7"/>
      <c r="GP1062" s="7"/>
      <c r="GQ1062" s="7"/>
      <c r="GR1062" s="7"/>
      <c r="GS1062" s="7"/>
      <c r="GT1062" s="7"/>
      <c r="GU1062" s="7"/>
      <c r="GV1062" s="7"/>
      <c r="GW1062" s="7"/>
      <c r="GX1062" s="7"/>
      <c r="GY1062" s="7"/>
    </row>
    <row r="1063" spans="1:207" ht="13.8">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c r="CG1063" s="7"/>
      <c r="CH1063" s="7"/>
      <c r="CI1063" s="7"/>
      <c r="CJ1063" s="7"/>
      <c r="CK1063" s="7"/>
      <c r="CL1063" s="7"/>
      <c r="CM1063" s="7"/>
      <c r="CN1063" s="7"/>
      <c r="CO1063" s="7"/>
      <c r="CP1063" s="7"/>
      <c r="CQ1063" s="7"/>
      <c r="CR1063" s="7"/>
      <c r="CS1063" s="7"/>
      <c r="CT1063" s="7"/>
      <c r="CU1063" s="7"/>
      <c r="CV1063" s="7"/>
      <c r="CW1063" s="7"/>
      <c r="CX1063" s="7"/>
      <c r="CY1063" s="7"/>
      <c r="CZ1063" s="7"/>
      <c r="DA1063" s="7"/>
      <c r="DB1063" s="7"/>
      <c r="DC1063" s="7"/>
      <c r="DD1063" s="7"/>
      <c r="DE1063" s="7"/>
      <c r="DF1063" s="7"/>
      <c r="DG1063" s="7"/>
      <c r="DH1063" s="7"/>
      <c r="DI1063" s="7"/>
      <c r="DJ1063" s="7"/>
      <c r="DK1063" s="7"/>
      <c r="DL1063" s="7"/>
      <c r="DM1063" s="7"/>
      <c r="DN1063" s="7"/>
      <c r="DO1063" s="7"/>
      <c r="DP1063" s="7"/>
      <c r="DQ1063" s="7"/>
      <c r="DR1063" s="7"/>
      <c r="DS1063" s="7"/>
      <c r="DT1063" s="7"/>
      <c r="DU1063" s="7"/>
      <c r="DV1063" s="7"/>
      <c r="DW1063" s="7"/>
      <c r="DX1063" s="7"/>
      <c r="DY1063" s="7"/>
      <c r="DZ1063" s="7"/>
      <c r="EA1063" s="7"/>
      <c r="EB1063" s="7"/>
      <c r="EC1063" s="7"/>
      <c r="ED1063" s="7"/>
      <c r="EE1063" s="7"/>
      <c r="EF1063" s="7"/>
      <c r="EG1063" s="7"/>
      <c r="EH1063" s="7"/>
      <c r="EI1063" s="7"/>
      <c r="EJ1063" s="7"/>
      <c r="EK1063" s="7"/>
      <c r="EL1063" s="7"/>
      <c r="EM1063" s="7"/>
      <c r="EN1063" s="7"/>
      <c r="EO1063" s="7"/>
      <c r="EP1063" s="7"/>
      <c r="EQ1063" s="7"/>
      <c r="ER1063" s="7"/>
      <c r="ES1063" s="7"/>
      <c r="ET1063" s="7"/>
      <c r="EU1063" s="7"/>
      <c r="EV1063" s="7"/>
      <c r="EW1063" s="7"/>
      <c r="EX1063" s="7"/>
      <c r="EY1063" s="7"/>
      <c r="EZ1063" s="7"/>
      <c r="FA1063" s="7"/>
      <c r="FB1063" s="7"/>
      <c r="FC1063" s="7"/>
      <c r="FD1063" s="7"/>
      <c r="FE1063" s="7"/>
      <c r="FF1063" s="7"/>
      <c r="FG1063" s="7"/>
      <c r="FH1063" s="7"/>
      <c r="FI1063" s="7"/>
      <c r="FJ1063" s="7"/>
      <c r="FK1063" s="7"/>
      <c r="FL1063" s="34"/>
      <c r="FM1063" s="33"/>
      <c r="FN1063" s="34"/>
      <c r="FO1063" s="33"/>
      <c r="FP1063" s="33"/>
      <c r="FQ1063" s="33"/>
      <c r="FR1063" s="33"/>
      <c r="FS1063" s="33"/>
      <c r="FT1063" s="33"/>
      <c r="FU1063" s="33"/>
      <c r="FV1063" s="33"/>
      <c r="FW1063" s="33"/>
      <c r="FX1063" s="33"/>
      <c r="FY1063" s="33"/>
      <c r="FZ1063" s="33"/>
      <c r="GA1063" s="33"/>
      <c r="GB1063" s="33"/>
      <c r="GC1063" s="33"/>
      <c r="GD1063" s="33"/>
      <c r="GE1063" s="33"/>
      <c r="GF1063" s="33"/>
      <c r="GG1063" s="7"/>
      <c r="GH1063" s="7"/>
      <c r="GI1063" s="7"/>
      <c r="GJ1063" s="7"/>
      <c r="GK1063" s="7"/>
      <c r="GL1063" s="7"/>
      <c r="GM1063" s="7"/>
      <c r="GN1063" s="7"/>
      <c r="GO1063" s="7"/>
      <c r="GP1063" s="7"/>
      <c r="GQ1063" s="7"/>
      <c r="GR1063" s="7"/>
      <c r="GS1063" s="7"/>
      <c r="GT1063" s="7"/>
      <c r="GU1063" s="7"/>
      <c r="GV1063" s="7"/>
      <c r="GW1063" s="7"/>
      <c r="GX1063" s="7"/>
      <c r="GY1063" s="7"/>
    </row>
    <row r="1064" spans="1:207" ht="13.8">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c r="CG1064" s="7"/>
      <c r="CH1064" s="7"/>
      <c r="CI1064" s="7"/>
      <c r="CJ1064" s="7"/>
      <c r="CK1064" s="7"/>
      <c r="CL1064" s="7"/>
      <c r="CM1064" s="7"/>
      <c r="CN1064" s="7"/>
      <c r="CO1064" s="7"/>
      <c r="CP1064" s="7"/>
      <c r="CQ1064" s="7"/>
      <c r="CR1064" s="7"/>
      <c r="CS1064" s="7"/>
      <c r="CT1064" s="7"/>
      <c r="CU1064" s="7"/>
      <c r="CV1064" s="7"/>
      <c r="CW1064" s="7"/>
      <c r="CX1064" s="7"/>
      <c r="CY1064" s="7"/>
      <c r="CZ1064" s="7"/>
      <c r="DA1064" s="7"/>
      <c r="DB1064" s="7"/>
      <c r="DC1064" s="7"/>
      <c r="DD1064" s="7"/>
      <c r="DE1064" s="7"/>
      <c r="DF1064" s="7"/>
      <c r="DG1064" s="7"/>
      <c r="DH1064" s="7"/>
      <c r="DI1064" s="7"/>
      <c r="DJ1064" s="7"/>
      <c r="DK1064" s="7"/>
      <c r="DL1064" s="7"/>
      <c r="DM1064" s="7"/>
      <c r="DN1064" s="7"/>
      <c r="DO1064" s="7"/>
      <c r="DP1064" s="7"/>
      <c r="DQ1064" s="7"/>
      <c r="DR1064" s="7"/>
      <c r="DS1064" s="7"/>
      <c r="DT1064" s="7"/>
      <c r="DU1064" s="7"/>
      <c r="DV1064" s="7"/>
      <c r="DW1064" s="7"/>
      <c r="DX1064" s="7"/>
      <c r="DY1064" s="7"/>
      <c r="DZ1064" s="7"/>
      <c r="EA1064" s="7"/>
      <c r="EB1064" s="7"/>
      <c r="EC1064" s="7"/>
      <c r="ED1064" s="7"/>
      <c r="EE1064" s="7"/>
      <c r="EF1064" s="7"/>
      <c r="EG1064" s="7"/>
      <c r="EH1064" s="7"/>
      <c r="EI1064" s="7"/>
      <c r="EJ1064" s="7"/>
      <c r="EK1064" s="7"/>
      <c r="EL1064" s="7"/>
      <c r="EM1064" s="7"/>
      <c r="EN1064" s="7"/>
      <c r="EO1064" s="7"/>
      <c r="EP1064" s="7"/>
      <c r="EQ1064" s="7"/>
      <c r="ER1064" s="7"/>
      <c r="ES1064" s="7"/>
      <c r="ET1064" s="7"/>
      <c r="EU1064" s="7"/>
      <c r="EV1064" s="7"/>
      <c r="EW1064" s="7"/>
      <c r="EX1064" s="7"/>
      <c r="EY1064" s="7"/>
      <c r="EZ1064" s="7"/>
      <c r="FA1064" s="7"/>
      <c r="FB1064" s="7"/>
      <c r="FC1064" s="7"/>
      <c r="FD1064" s="7"/>
      <c r="FE1064" s="7"/>
      <c r="FF1064" s="7"/>
      <c r="FG1064" s="7"/>
      <c r="FH1064" s="7"/>
      <c r="FI1064" s="7"/>
      <c r="FJ1064" s="7"/>
      <c r="FK1064" s="7"/>
      <c r="FL1064" s="34"/>
      <c r="FM1064" s="33"/>
      <c r="FN1064" s="34"/>
      <c r="FO1064" s="33"/>
      <c r="FP1064" s="33"/>
      <c r="FQ1064" s="33"/>
      <c r="FR1064" s="33"/>
      <c r="FS1064" s="33"/>
      <c r="FT1064" s="33"/>
      <c r="FU1064" s="33"/>
      <c r="FV1064" s="33"/>
      <c r="FW1064" s="33"/>
      <c r="FX1064" s="33"/>
      <c r="FY1064" s="33"/>
      <c r="FZ1064" s="33"/>
      <c r="GA1064" s="33"/>
      <c r="GB1064" s="33"/>
      <c r="GC1064" s="33"/>
      <c r="GD1064" s="33"/>
      <c r="GE1064" s="33"/>
      <c r="GF1064" s="33"/>
      <c r="GG1064" s="7"/>
      <c r="GH1064" s="7"/>
      <c r="GI1064" s="7"/>
      <c r="GJ1064" s="7"/>
      <c r="GK1064" s="7"/>
      <c r="GL1064" s="7"/>
      <c r="GM1064" s="7"/>
      <c r="GN1064" s="7"/>
      <c r="GO1064" s="7"/>
      <c r="GP1064" s="7"/>
      <c r="GQ1064" s="7"/>
      <c r="GR1064" s="7"/>
      <c r="GS1064" s="7"/>
      <c r="GT1064" s="7"/>
      <c r="GU1064" s="7"/>
      <c r="GV1064" s="7"/>
      <c r="GW1064" s="7"/>
      <c r="GX1064" s="7"/>
      <c r="GY1064" s="7"/>
    </row>
    <row r="1065" spans="1:207" ht="13.8">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c r="CG1065" s="7"/>
      <c r="CH1065" s="7"/>
      <c r="CI1065" s="7"/>
      <c r="CJ1065" s="7"/>
      <c r="CK1065" s="7"/>
      <c r="CL1065" s="7"/>
      <c r="CM1065" s="7"/>
      <c r="CN1065" s="7"/>
      <c r="CO1065" s="7"/>
      <c r="CP1065" s="7"/>
      <c r="CQ1065" s="7"/>
      <c r="CR1065" s="7"/>
      <c r="CS1065" s="7"/>
      <c r="CT1065" s="7"/>
      <c r="CU1065" s="7"/>
      <c r="CV1065" s="7"/>
      <c r="CW1065" s="7"/>
      <c r="CX1065" s="7"/>
      <c r="CY1065" s="7"/>
      <c r="CZ1065" s="7"/>
      <c r="DA1065" s="7"/>
      <c r="DB1065" s="7"/>
      <c r="DC1065" s="7"/>
      <c r="DD1065" s="7"/>
      <c r="DE1065" s="7"/>
      <c r="DF1065" s="7"/>
      <c r="DG1065" s="7"/>
      <c r="DH1065" s="7"/>
      <c r="DI1065" s="7"/>
      <c r="DJ1065" s="7"/>
      <c r="DK1065" s="7"/>
      <c r="DL1065" s="7"/>
      <c r="DM1065" s="7"/>
      <c r="DN1065" s="7"/>
      <c r="DO1065" s="7"/>
      <c r="DP1065" s="7"/>
      <c r="DQ1065" s="7"/>
      <c r="DR1065" s="7"/>
      <c r="DS1065" s="7"/>
      <c r="DT1065" s="7"/>
      <c r="DU1065" s="7"/>
      <c r="DV1065" s="7"/>
      <c r="DW1065" s="7"/>
      <c r="DX1065" s="7"/>
      <c r="DY1065" s="7"/>
      <c r="DZ1065" s="7"/>
      <c r="EA1065" s="7"/>
      <c r="EB1065" s="7"/>
      <c r="EC1065" s="7"/>
      <c r="ED1065" s="7"/>
      <c r="EE1065" s="7"/>
      <c r="EF1065" s="7"/>
      <c r="EG1065" s="7"/>
      <c r="EH1065" s="7"/>
      <c r="EI1065" s="7"/>
      <c r="EJ1065" s="7"/>
      <c r="EK1065" s="7"/>
      <c r="EL1065" s="7"/>
      <c r="EM1065" s="7"/>
      <c r="EN1065" s="7"/>
      <c r="EO1065" s="7"/>
      <c r="EP1065" s="7"/>
      <c r="EQ1065" s="7"/>
      <c r="ER1065" s="7"/>
      <c r="ES1065" s="7"/>
      <c r="ET1065" s="7"/>
      <c r="EU1065" s="7"/>
      <c r="EV1065" s="7"/>
      <c r="EW1065" s="7"/>
      <c r="EX1065" s="7"/>
      <c r="EY1065" s="7"/>
      <c r="EZ1065" s="7"/>
      <c r="FA1065" s="7"/>
      <c r="FB1065" s="7"/>
      <c r="FC1065" s="7"/>
      <c r="FD1065" s="7"/>
      <c r="FE1065" s="7"/>
      <c r="FF1065" s="7"/>
      <c r="FG1065" s="7"/>
      <c r="FH1065" s="7"/>
      <c r="FI1065" s="7"/>
      <c r="FJ1065" s="7"/>
      <c r="FK1065" s="7"/>
      <c r="FL1065" s="34"/>
      <c r="FM1065" s="33"/>
      <c r="FN1065" s="34"/>
      <c r="FO1065" s="33"/>
      <c r="FP1065" s="33"/>
      <c r="FQ1065" s="33"/>
      <c r="FR1065" s="33"/>
      <c r="FS1065" s="33"/>
      <c r="FT1065" s="33"/>
      <c r="FU1065" s="33"/>
      <c r="FV1065" s="33"/>
      <c r="FW1065" s="33"/>
      <c r="FX1065" s="33"/>
      <c r="FY1065" s="33"/>
      <c r="FZ1065" s="33"/>
      <c r="GA1065" s="33"/>
      <c r="GB1065" s="33"/>
      <c r="GC1065" s="33"/>
      <c r="GD1065" s="33"/>
      <c r="GE1065" s="33"/>
      <c r="GF1065" s="33"/>
      <c r="GG1065" s="7"/>
      <c r="GH1065" s="7"/>
      <c r="GI1065" s="7"/>
      <c r="GJ1065" s="7"/>
      <c r="GK1065" s="7"/>
      <c r="GL1065" s="7"/>
      <c r="GM1065" s="7"/>
      <c r="GN1065" s="7"/>
      <c r="GO1065" s="7"/>
      <c r="GP1065" s="7"/>
      <c r="GQ1065" s="7"/>
      <c r="GR1065" s="7"/>
      <c r="GS1065" s="7"/>
      <c r="GT1065" s="7"/>
      <c r="GU1065" s="7"/>
      <c r="GV1065" s="7"/>
      <c r="GW1065" s="7"/>
      <c r="GX1065" s="7"/>
      <c r="GY1065" s="7"/>
    </row>
    <row r="1066" spans="1:207" ht="13.8">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c r="CG1066" s="7"/>
      <c r="CH1066" s="7"/>
      <c r="CI1066" s="7"/>
      <c r="CJ1066" s="7"/>
      <c r="CK1066" s="7"/>
      <c r="CL1066" s="7"/>
      <c r="CM1066" s="7"/>
      <c r="CN1066" s="7"/>
      <c r="CO1066" s="7"/>
      <c r="CP1066" s="7"/>
      <c r="CQ1066" s="7"/>
      <c r="CR1066" s="7"/>
      <c r="CS1066" s="7"/>
      <c r="CT1066" s="7"/>
      <c r="CU1066" s="7"/>
      <c r="CV1066" s="7"/>
      <c r="CW1066" s="7"/>
      <c r="CX1066" s="7"/>
      <c r="CY1066" s="7"/>
      <c r="CZ1066" s="7"/>
      <c r="DA1066" s="7"/>
      <c r="DB1066" s="7"/>
      <c r="DC1066" s="7"/>
      <c r="DD1066" s="7"/>
      <c r="DE1066" s="7"/>
      <c r="DF1066" s="7"/>
      <c r="DG1066" s="7"/>
      <c r="DH1066" s="7"/>
      <c r="DI1066" s="7"/>
      <c r="DJ1066" s="7"/>
      <c r="DK1066" s="7"/>
      <c r="DL1066" s="7"/>
      <c r="DM1066" s="7"/>
      <c r="DN1066" s="7"/>
      <c r="DO1066" s="7"/>
      <c r="DP1066" s="7"/>
      <c r="DQ1066" s="7"/>
      <c r="DR1066" s="7"/>
      <c r="DS1066" s="7"/>
      <c r="DT1066" s="7"/>
      <c r="DU1066" s="7"/>
      <c r="DV1066" s="7"/>
      <c r="DW1066" s="7"/>
      <c r="DX1066" s="7"/>
      <c r="DY1066" s="7"/>
      <c r="DZ1066" s="7"/>
      <c r="EA1066" s="7"/>
      <c r="EB1066" s="7"/>
      <c r="EC1066" s="7"/>
      <c r="ED1066" s="7"/>
      <c r="EE1066" s="7"/>
      <c r="EF1066" s="7"/>
      <c r="EG1066" s="7"/>
      <c r="EH1066" s="7"/>
      <c r="EI1066" s="7"/>
      <c r="EJ1066" s="7"/>
      <c r="EK1066" s="7"/>
      <c r="EL1066" s="7"/>
      <c r="EM1066" s="7"/>
      <c r="EN1066" s="7"/>
      <c r="EO1066" s="7"/>
      <c r="EP1066" s="7"/>
      <c r="EQ1066" s="7"/>
      <c r="ER1066" s="7"/>
      <c r="ES1066" s="7"/>
      <c r="ET1066" s="7"/>
      <c r="EU1066" s="7"/>
      <c r="EV1066" s="7"/>
      <c r="EW1066" s="7"/>
      <c r="EX1066" s="7"/>
      <c r="EY1066" s="7"/>
      <c r="EZ1066" s="7"/>
      <c r="FA1066" s="7"/>
      <c r="FB1066" s="7"/>
      <c r="FC1066" s="7"/>
      <c r="FD1066" s="7"/>
      <c r="FE1066" s="7"/>
      <c r="FF1066" s="7"/>
      <c r="FG1066" s="7"/>
      <c r="FH1066" s="7"/>
      <c r="FI1066" s="7"/>
      <c r="FJ1066" s="7"/>
      <c r="FK1066" s="7"/>
      <c r="FL1066" s="34"/>
      <c r="FM1066" s="33"/>
      <c r="FN1066" s="34"/>
      <c r="FO1066" s="33"/>
      <c r="FP1066" s="33"/>
      <c r="FQ1066" s="33"/>
      <c r="FR1066" s="33"/>
      <c r="FS1066" s="33"/>
      <c r="FT1066" s="33"/>
      <c r="FU1066" s="33"/>
      <c r="FV1066" s="33"/>
      <c r="FW1066" s="33"/>
      <c r="FX1066" s="33"/>
      <c r="FY1066" s="33"/>
      <c r="FZ1066" s="33"/>
      <c r="GA1066" s="33"/>
      <c r="GB1066" s="33"/>
      <c r="GC1066" s="33"/>
      <c r="GD1066" s="33"/>
      <c r="GE1066" s="33"/>
      <c r="GF1066" s="33"/>
      <c r="GG1066" s="7"/>
      <c r="GH1066" s="7"/>
      <c r="GI1066" s="7"/>
      <c r="GJ1066" s="7"/>
      <c r="GK1066" s="7"/>
      <c r="GL1066" s="7"/>
      <c r="GM1066" s="7"/>
      <c r="GN1066" s="7"/>
      <c r="GO1066" s="7"/>
      <c r="GP1066" s="7"/>
      <c r="GQ1066" s="7"/>
      <c r="GR1066" s="7"/>
      <c r="GS1066" s="7"/>
      <c r="GT1066" s="7"/>
      <c r="GU1066" s="7"/>
      <c r="GV1066" s="7"/>
      <c r="GW1066" s="7"/>
      <c r="GX1066" s="7"/>
      <c r="GY1066" s="7"/>
    </row>
    <row r="1067" spans="1:207" ht="13.8">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c r="CG1067" s="7"/>
      <c r="CH1067" s="7"/>
      <c r="CI1067" s="7"/>
      <c r="CJ1067" s="7"/>
      <c r="CK1067" s="7"/>
      <c r="CL1067" s="7"/>
      <c r="CM1067" s="7"/>
      <c r="CN1067" s="7"/>
      <c r="CO1067" s="7"/>
      <c r="CP1067" s="7"/>
      <c r="CQ1067" s="7"/>
      <c r="CR1067" s="7"/>
      <c r="CS1067" s="7"/>
      <c r="CT1067" s="7"/>
      <c r="CU1067" s="7"/>
      <c r="CV1067" s="7"/>
      <c r="CW1067" s="7"/>
      <c r="CX1067" s="7"/>
      <c r="CY1067" s="7"/>
      <c r="CZ1067" s="7"/>
      <c r="DA1067" s="7"/>
      <c r="DB1067" s="7"/>
      <c r="DC1067" s="7"/>
      <c r="DD1067" s="7"/>
      <c r="DE1067" s="7"/>
      <c r="DF1067" s="7"/>
      <c r="DG1067" s="7"/>
      <c r="DH1067" s="7"/>
      <c r="DI1067" s="7"/>
      <c r="DJ1067" s="7"/>
      <c r="DK1067" s="7"/>
      <c r="DL1067" s="7"/>
      <c r="DM1067" s="7"/>
      <c r="DN1067" s="7"/>
      <c r="DO1067" s="7"/>
      <c r="DP1067" s="7"/>
      <c r="DQ1067" s="7"/>
      <c r="DR1067" s="7"/>
      <c r="DS1067" s="7"/>
      <c r="DT1067" s="7"/>
      <c r="DU1067" s="7"/>
      <c r="DV1067" s="7"/>
      <c r="DW1067" s="7"/>
      <c r="DX1067" s="7"/>
      <c r="DY1067" s="7"/>
      <c r="DZ1067" s="7"/>
      <c r="EA1067" s="7"/>
      <c r="EB1067" s="7"/>
      <c r="EC1067" s="7"/>
      <c r="ED1067" s="7"/>
      <c r="EE1067" s="7"/>
      <c r="EF1067" s="7"/>
      <c r="EG1067" s="7"/>
      <c r="EH1067" s="7"/>
      <c r="EI1067" s="7"/>
      <c r="EJ1067" s="7"/>
      <c r="EK1067" s="7"/>
      <c r="EL1067" s="7"/>
      <c r="EM1067" s="7"/>
      <c r="EN1067" s="7"/>
      <c r="EO1067" s="7"/>
      <c r="EP1067" s="7"/>
      <c r="EQ1067" s="7"/>
      <c r="ER1067" s="7"/>
      <c r="ES1067" s="7"/>
      <c r="ET1067" s="7"/>
      <c r="EU1067" s="7"/>
      <c r="EV1067" s="7"/>
      <c r="EW1067" s="7"/>
      <c r="EX1067" s="7"/>
      <c r="EY1067" s="7"/>
      <c r="EZ1067" s="7"/>
      <c r="FA1067" s="7"/>
      <c r="FB1067" s="7"/>
      <c r="FC1067" s="7"/>
      <c r="FD1067" s="7"/>
      <c r="FE1067" s="7"/>
      <c r="FF1067" s="7"/>
      <c r="FG1067" s="7"/>
      <c r="FH1067" s="7"/>
      <c r="FI1067" s="7"/>
      <c r="FJ1067" s="7"/>
      <c r="FK1067" s="7"/>
      <c r="FL1067" s="34"/>
      <c r="FM1067" s="33"/>
      <c r="FN1067" s="34"/>
      <c r="FO1067" s="33"/>
      <c r="FP1067" s="33"/>
      <c r="FQ1067" s="33"/>
      <c r="FR1067" s="33"/>
      <c r="FS1067" s="33"/>
      <c r="FT1067" s="33"/>
      <c r="FU1067" s="33"/>
      <c r="FV1067" s="33"/>
      <c r="FW1067" s="33"/>
      <c r="FX1067" s="33"/>
      <c r="FY1067" s="33"/>
      <c r="FZ1067" s="33"/>
      <c r="GA1067" s="33"/>
      <c r="GB1067" s="33"/>
      <c r="GC1067" s="33"/>
      <c r="GD1067" s="33"/>
      <c r="GE1067" s="33"/>
      <c r="GF1067" s="33"/>
      <c r="GG1067" s="7"/>
      <c r="GH1067" s="7"/>
      <c r="GI1067" s="7"/>
      <c r="GJ1067" s="7"/>
      <c r="GK1067" s="7"/>
      <c r="GL1067" s="7"/>
      <c r="GM1067" s="7"/>
      <c r="GN1067" s="7"/>
      <c r="GO1067" s="7"/>
      <c r="GP1067" s="7"/>
      <c r="GQ1067" s="7"/>
      <c r="GR1067" s="7"/>
      <c r="GS1067" s="7"/>
      <c r="GT1067" s="7"/>
      <c r="GU1067" s="7"/>
      <c r="GV1067" s="7"/>
      <c r="GW1067" s="7"/>
      <c r="GX1067" s="7"/>
      <c r="GY1067" s="7"/>
    </row>
    <row r="1068" spans="1:207" ht="13.8">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c r="CG1068" s="7"/>
      <c r="CH1068" s="7"/>
      <c r="CI1068" s="7"/>
      <c r="CJ1068" s="7"/>
      <c r="CK1068" s="7"/>
      <c r="CL1068" s="7"/>
      <c r="CM1068" s="7"/>
      <c r="CN1068" s="7"/>
      <c r="CO1068" s="7"/>
      <c r="CP1068" s="7"/>
      <c r="CQ1068" s="7"/>
      <c r="CR1068" s="7"/>
      <c r="CS1068" s="7"/>
      <c r="CT1068" s="7"/>
      <c r="CU1068" s="7"/>
      <c r="CV1068" s="7"/>
      <c r="CW1068" s="7"/>
      <c r="CX1068" s="7"/>
      <c r="CY1068" s="7"/>
      <c r="CZ1068" s="7"/>
      <c r="DA1068" s="7"/>
      <c r="DB1068" s="7"/>
      <c r="DC1068" s="7"/>
      <c r="DD1068" s="7"/>
      <c r="DE1068" s="7"/>
      <c r="DF1068" s="7"/>
      <c r="DG1068" s="7"/>
      <c r="DH1068" s="7"/>
      <c r="DI1068" s="7"/>
      <c r="DJ1068" s="7"/>
      <c r="DK1068" s="7"/>
      <c r="DL1068" s="7"/>
      <c r="DM1068" s="7"/>
      <c r="DN1068" s="7"/>
      <c r="DO1068" s="7"/>
      <c r="DP1068" s="7"/>
      <c r="DQ1068" s="7"/>
      <c r="DR1068" s="7"/>
      <c r="DS1068" s="7"/>
      <c r="DT1068" s="7"/>
      <c r="DU1068" s="7"/>
      <c r="DV1068" s="7"/>
      <c r="DW1068" s="7"/>
      <c r="DX1068" s="7"/>
      <c r="DY1068" s="7"/>
      <c r="DZ1068" s="7"/>
      <c r="EA1068" s="7"/>
      <c r="EB1068" s="7"/>
      <c r="EC1068" s="7"/>
      <c r="ED1068" s="7"/>
      <c r="EE1068" s="7"/>
      <c r="EF1068" s="7"/>
      <c r="EG1068" s="7"/>
      <c r="EH1068" s="7"/>
      <c r="EI1068" s="7"/>
      <c r="EJ1068" s="7"/>
      <c r="EK1068" s="7"/>
      <c r="EL1068" s="7"/>
      <c r="EM1068" s="7"/>
      <c r="EN1068" s="7"/>
      <c r="EO1068" s="7"/>
      <c r="EP1068" s="7"/>
      <c r="EQ1068" s="7"/>
      <c r="ER1068" s="7"/>
      <c r="ES1068" s="7"/>
      <c r="ET1068" s="7"/>
      <c r="EU1068" s="7"/>
      <c r="EV1068" s="7"/>
      <c r="EW1068" s="7"/>
      <c r="EX1068" s="7"/>
      <c r="EY1068" s="7"/>
      <c r="EZ1068" s="7"/>
      <c r="FA1068" s="7"/>
      <c r="FB1068" s="7"/>
      <c r="FC1068" s="7"/>
      <c r="FD1068" s="7"/>
      <c r="FE1068" s="7"/>
      <c r="FF1068" s="7"/>
      <c r="FG1068" s="7"/>
      <c r="FH1068" s="7"/>
      <c r="FI1068" s="7"/>
      <c r="FJ1068" s="7"/>
      <c r="FK1068" s="7"/>
      <c r="FL1068" s="34"/>
      <c r="FM1068" s="33"/>
      <c r="FN1068" s="34"/>
      <c r="FO1068" s="33"/>
      <c r="FP1068" s="33"/>
      <c r="FQ1068" s="33"/>
      <c r="FR1068" s="33"/>
      <c r="FS1068" s="33"/>
      <c r="FT1068" s="33"/>
      <c r="FU1068" s="33"/>
      <c r="FV1068" s="33"/>
      <c r="FW1068" s="33"/>
      <c r="FX1068" s="33"/>
      <c r="FY1068" s="33"/>
      <c r="FZ1068" s="33"/>
      <c r="GA1068" s="33"/>
      <c r="GB1068" s="33"/>
      <c r="GC1068" s="33"/>
      <c r="GD1068" s="33"/>
      <c r="GE1068" s="33"/>
      <c r="GF1068" s="33"/>
      <c r="GG1068" s="7"/>
      <c r="GH1068" s="7"/>
      <c r="GI1068" s="7"/>
      <c r="GJ1068" s="7"/>
      <c r="GK1068" s="7"/>
      <c r="GL1068" s="7"/>
      <c r="GM1068" s="7"/>
      <c r="GN1068" s="7"/>
      <c r="GO1068" s="7"/>
      <c r="GP1068" s="7"/>
      <c r="GQ1068" s="7"/>
      <c r="GR1068" s="7"/>
      <c r="GS1068" s="7"/>
      <c r="GT1068" s="7"/>
      <c r="GU1068" s="7"/>
      <c r="GV1068" s="7"/>
      <c r="GW1068" s="7"/>
      <c r="GX1068" s="7"/>
      <c r="GY1068" s="7"/>
    </row>
    <row r="1069" spans="1:207" ht="13.8">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c r="CG1069" s="7"/>
      <c r="CH1069" s="7"/>
      <c r="CI1069" s="7"/>
      <c r="CJ1069" s="7"/>
      <c r="CK1069" s="7"/>
      <c r="CL1069" s="7"/>
      <c r="CM1069" s="7"/>
      <c r="CN1069" s="7"/>
      <c r="CO1069" s="7"/>
      <c r="CP1069" s="7"/>
      <c r="CQ1069" s="7"/>
      <c r="CR1069" s="7"/>
      <c r="CS1069" s="7"/>
      <c r="CT1069" s="7"/>
      <c r="CU1069" s="7"/>
      <c r="CV1069" s="7"/>
      <c r="CW1069" s="7"/>
      <c r="CX1069" s="7"/>
      <c r="CY1069" s="7"/>
      <c r="CZ1069" s="7"/>
      <c r="DA1069" s="7"/>
      <c r="DB1069" s="7"/>
      <c r="DC1069" s="7"/>
      <c r="DD1069" s="7"/>
      <c r="DE1069" s="7"/>
      <c r="DF1069" s="7"/>
      <c r="DG1069" s="7"/>
      <c r="DH1069" s="7"/>
      <c r="DI1069" s="7"/>
      <c r="DJ1069" s="7"/>
      <c r="DK1069" s="7"/>
      <c r="DL1069" s="7"/>
      <c r="DM1069" s="7"/>
      <c r="DN1069" s="7"/>
      <c r="DO1069" s="7"/>
      <c r="DP1069" s="7"/>
      <c r="DQ1069" s="7"/>
      <c r="DR1069" s="7"/>
      <c r="DS1069" s="7"/>
      <c r="DT1069" s="7"/>
      <c r="DU1069" s="7"/>
      <c r="DV1069" s="7"/>
      <c r="DW1069" s="7"/>
      <c r="DX1069" s="7"/>
      <c r="DY1069" s="7"/>
      <c r="DZ1069" s="7"/>
      <c r="EA1069" s="7"/>
      <c r="EB1069" s="7"/>
      <c r="EC1069" s="7"/>
      <c r="ED1069" s="7"/>
      <c r="EE1069" s="7"/>
      <c r="EF1069" s="7"/>
      <c r="EG1069" s="7"/>
      <c r="EH1069" s="7"/>
      <c r="EI1069" s="7"/>
      <c r="EJ1069" s="7"/>
      <c r="EK1069" s="7"/>
      <c r="EL1069" s="7"/>
      <c r="EM1069" s="7"/>
      <c r="EN1069" s="7"/>
      <c r="EO1069" s="7"/>
      <c r="EP1069" s="7"/>
      <c r="EQ1069" s="7"/>
      <c r="ER1069" s="7"/>
      <c r="ES1069" s="7"/>
      <c r="ET1069" s="7"/>
      <c r="EU1069" s="7"/>
      <c r="EV1069" s="7"/>
      <c r="EW1069" s="7"/>
      <c r="EX1069" s="7"/>
      <c r="EY1069" s="7"/>
      <c r="EZ1069" s="7"/>
      <c r="FA1069" s="7"/>
      <c r="FB1069" s="7"/>
      <c r="FC1069" s="7"/>
      <c r="FD1069" s="7"/>
      <c r="FE1069" s="7"/>
      <c r="FF1069" s="7"/>
      <c r="FG1069" s="7"/>
      <c r="FH1069" s="7"/>
      <c r="FI1069" s="7"/>
      <c r="FJ1069" s="7"/>
      <c r="FK1069" s="7"/>
      <c r="FL1069" s="34"/>
      <c r="FM1069" s="33"/>
      <c r="FN1069" s="34"/>
      <c r="FO1069" s="33"/>
      <c r="FP1069" s="33"/>
      <c r="FQ1069" s="33"/>
      <c r="FR1069" s="33"/>
      <c r="FS1069" s="33"/>
      <c r="FT1069" s="33"/>
      <c r="FU1069" s="33"/>
      <c r="FV1069" s="33"/>
      <c r="FW1069" s="33"/>
      <c r="FX1069" s="33"/>
      <c r="FY1069" s="33"/>
      <c r="FZ1069" s="33"/>
      <c r="GA1069" s="33"/>
      <c r="GB1069" s="33"/>
      <c r="GC1069" s="33"/>
      <c r="GD1069" s="33"/>
      <c r="GE1069" s="33"/>
      <c r="GF1069" s="33"/>
      <c r="GG1069" s="7"/>
      <c r="GH1069" s="7"/>
      <c r="GI1069" s="7"/>
      <c r="GJ1069" s="7"/>
      <c r="GK1069" s="7"/>
      <c r="GL1069" s="7"/>
      <c r="GM1069" s="7"/>
      <c r="GN1069" s="7"/>
      <c r="GO1069" s="7"/>
      <c r="GP1069" s="7"/>
      <c r="GQ1069" s="7"/>
      <c r="GR1069" s="7"/>
      <c r="GS1069" s="7"/>
      <c r="GT1069" s="7"/>
      <c r="GU1069" s="7"/>
      <c r="GV1069" s="7"/>
      <c r="GW1069" s="7"/>
      <c r="GX1069" s="7"/>
      <c r="GY1069" s="7"/>
    </row>
    <row r="1070" spans="1:207" ht="13.8">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c r="CG1070" s="7"/>
      <c r="CH1070" s="7"/>
      <c r="CI1070" s="7"/>
      <c r="CJ1070" s="7"/>
      <c r="CK1070" s="7"/>
      <c r="CL1070" s="7"/>
      <c r="CM1070" s="7"/>
      <c r="CN1070" s="7"/>
      <c r="CO1070" s="7"/>
      <c r="CP1070" s="7"/>
      <c r="CQ1070" s="7"/>
      <c r="CR1070" s="7"/>
      <c r="CS1070" s="7"/>
      <c r="CT1070" s="7"/>
      <c r="CU1070" s="7"/>
      <c r="CV1070" s="7"/>
      <c r="CW1070" s="7"/>
      <c r="CX1070" s="7"/>
      <c r="CY1070" s="7"/>
      <c r="CZ1070" s="7"/>
      <c r="DA1070" s="7"/>
      <c r="DB1070" s="7"/>
      <c r="DC1070" s="7"/>
      <c r="DD1070" s="7"/>
      <c r="DE1070" s="7"/>
      <c r="DF1070" s="7"/>
      <c r="DG1070" s="7"/>
      <c r="DH1070" s="7"/>
      <c r="DI1070" s="7"/>
      <c r="DJ1070" s="7"/>
      <c r="DK1070" s="7"/>
      <c r="DL1070" s="7"/>
      <c r="DM1070" s="7"/>
      <c r="DN1070" s="7"/>
      <c r="DO1070" s="7"/>
      <c r="DP1070" s="7"/>
      <c r="DQ1070" s="7"/>
      <c r="DR1070" s="7"/>
      <c r="DS1070" s="7"/>
      <c r="DT1070" s="7"/>
      <c r="DU1070" s="7"/>
      <c r="DV1070" s="7"/>
      <c r="DW1070" s="7"/>
      <c r="DX1070" s="7"/>
      <c r="DY1070" s="7"/>
      <c r="DZ1070" s="7"/>
      <c r="EA1070" s="7"/>
      <c r="EB1070" s="7"/>
      <c r="EC1070" s="7"/>
      <c r="ED1070" s="7"/>
      <c r="EE1070" s="7"/>
      <c r="EF1070" s="7"/>
      <c r="EG1070" s="7"/>
      <c r="EH1070" s="7"/>
      <c r="EI1070" s="7"/>
      <c r="EJ1070" s="7"/>
      <c r="EK1070" s="7"/>
      <c r="EL1070" s="7"/>
      <c r="EM1070" s="7"/>
      <c r="EN1070" s="7"/>
      <c r="EO1070" s="7"/>
      <c r="EP1070" s="7"/>
      <c r="EQ1070" s="7"/>
      <c r="ER1070" s="7"/>
      <c r="ES1070" s="7"/>
      <c r="ET1070" s="7"/>
      <c r="EU1070" s="7"/>
      <c r="EV1070" s="7"/>
      <c r="EW1070" s="7"/>
      <c r="EX1070" s="7"/>
      <c r="EY1070" s="7"/>
      <c r="EZ1070" s="7"/>
      <c r="FA1070" s="7"/>
      <c r="FB1070" s="7"/>
      <c r="FC1070" s="7"/>
      <c r="FD1070" s="7"/>
      <c r="FE1070" s="7"/>
      <c r="FF1070" s="7"/>
      <c r="FG1070" s="7"/>
      <c r="FH1070" s="7"/>
      <c r="FI1070" s="7"/>
      <c r="FJ1070" s="7"/>
      <c r="FK1070" s="7"/>
      <c r="FL1070" s="34"/>
      <c r="FM1070" s="33"/>
      <c r="FN1070" s="34"/>
      <c r="FO1070" s="33"/>
      <c r="FP1070" s="33"/>
      <c r="FQ1070" s="33"/>
      <c r="FR1070" s="33"/>
      <c r="FS1070" s="33"/>
      <c r="FT1070" s="33"/>
      <c r="FU1070" s="33"/>
      <c r="FV1070" s="33"/>
      <c r="FW1070" s="33"/>
      <c r="FX1070" s="33"/>
      <c r="FY1070" s="33"/>
      <c r="FZ1070" s="33"/>
      <c r="GA1070" s="33"/>
      <c r="GB1070" s="33"/>
      <c r="GC1070" s="33"/>
      <c r="GD1070" s="33"/>
      <c r="GE1070" s="33"/>
      <c r="GF1070" s="33"/>
      <c r="GG1070" s="7"/>
      <c r="GH1070" s="7"/>
      <c r="GI1070" s="7"/>
      <c r="GJ1070" s="7"/>
      <c r="GK1070" s="7"/>
      <c r="GL1070" s="7"/>
      <c r="GM1070" s="7"/>
      <c r="GN1070" s="7"/>
      <c r="GO1070" s="7"/>
      <c r="GP1070" s="7"/>
      <c r="GQ1070" s="7"/>
      <c r="GR1070" s="7"/>
      <c r="GS1070" s="7"/>
      <c r="GT1070" s="7"/>
      <c r="GU1070" s="7"/>
      <c r="GV1070" s="7"/>
      <c r="GW1070" s="7"/>
      <c r="GX1070" s="7"/>
      <c r="GY1070" s="7"/>
    </row>
    <row r="1071" spans="1:207" ht="13.8">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c r="CG1071" s="7"/>
      <c r="CH1071" s="7"/>
      <c r="CI1071" s="7"/>
      <c r="CJ1071" s="7"/>
      <c r="CK1071" s="7"/>
      <c r="CL1071" s="7"/>
      <c r="CM1071" s="7"/>
      <c r="CN1071" s="7"/>
      <c r="CO1071" s="7"/>
      <c r="CP1071" s="7"/>
      <c r="CQ1071" s="7"/>
      <c r="CR1071" s="7"/>
      <c r="CS1071" s="7"/>
      <c r="CT1071" s="7"/>
      <c r="CU1071" s="7"/>
      <c r="CV1071" s="7"/>
      <c r="CW1071" s="7"/>
      <c r="CX1071" s="7"/>
      <c r="CY1071" s="7"/>
      <c r="CZ1071" s="7"/>
      <c r="DA1071" s="7"/>
      <c r="DB1071" s="7"/>
      <c r="DC1071" s="7"/>
      <c r="DD1071" s="7"/>
      <c r="DE1071" s="7"/>
      <c r="DF1071" s="7"/>
      <c r="DG1071" s="7"/>
      <c r="DH1071" s="7"/>
      <c r="DI1071" s="7"/>
      <c r="DJ1071" s="7"/>
      <c r="DK1071" s="7"/>
      <c r="DL1071" s="7"/>
      <c r="DM1071" s="7"/>
      <c r="DN1071" s="7"/>
      <c r="DO1071" s="7"/>
      <c r="DP1071" s="7"/>
      <c r="DQ1071" s="7"/>
      <c r="DR1071" s="7"/>
      <c r="DS1071" s="7"/>
      <c r="DT1071" s="7"/>
      <c r="DU1071" s="7"/>
      <c r="DV1071" s="7"/>
      <c r="DW1071" s="7"/>
      <c r="DX1071" s="7"/>
      <c r="DY1071" s="7"/>
      <c r="DZ1071" s="7"/>
      <c r="EA1071" s="7"/>
      <c r="EB1071" s="7"/>
      <c r="EC1071" s="7"/>
      <c r="ED1071" s="7"/>
      <c r="EE1071" s="7"/>
      <c r="EF1071" s="7"/>
      <c r="EG1071" s="7"/>
      <c r="EH1071" s="7"/>
      <c r="EI1071" s="7"/>
      <c r="EJ1071" s="7"/>
      <c r="EK1071" s="7"/>
      <c r="EL1071" s="7"/>
      <c r="EM1071" s="7"/>
      <c r="EN1071" s="7"/>
      <c r="EO1071" s="7"/>
      <c r="EP1071" s="7"/>
      <c r="EQ1071" s="7"/>
      <c r="ER1071" s="7"/>
      <c r="ES1071" s="7"/>
      <c r="ET1071" s="7"/>
      <c r="EU1071" s="7"/>
      <c r="EV1071" s="7"/>
      <c r="EW1071" s="7"/>
      <c r="EX1071" s="7"/>
      <c r="EY1071" s="7"/>
      <c r="EZ1071" s="7"/>
      <c r="FA1071" s="7"/>
      <c r="FB1071" s="7"/>
      <c r="FC1071" s="7"/>
      <c r="FD1071" s="7"/>
      <c r="FE1071" s="7"/>
      <c r="FF1071" s="7"/>
      <c r="FG1071" s="7"/>
      <c r="FH1071" s="7"/>
      <c r="FI1071" s="7"/>
      <c r="FJ1071" s="7"/>
      <c r="FK1071" s="7"/>
      <c r="FL1071" s="34"/>
      <c r="FM1071" s="33"/>
      <c r="FN1071" s="34"/>
      <c r="FO1071" s="33"/>
      <c r="FP1071" s="33"/>
      <c r="FQ1071" s="33"/>
      <c r="FR1071" s="33"/>
      <c r="FS1071" s="33"/>
      <c r="FT1071" s="33"/>
      <c r="FU1071" s="33"/>
      <c r="FV1071" s="33"/>
      <c r="FW1071" s="33"/>
      <c r="FX1071" s="33"/>
      <c r="FY1071" s="33"/>
      <c r="FZ1071" s="33"/>
      <c r="GA1071" s="33"/>
      <c r="GB1071" s="33"/>
      <c r="GC1071" s="33"/>
      <c r="GD1071" s="33"/>
      <c r="GE1071" s="33"/>
      <c r="GF1071" s="33"/>
      <c r="GG1071" s="7"/>
      <c r="GH1071" s="7"/>
      <c r="GI1071" s="7"/>
      <c r="GJ1071" s="7"/>
      <c r="GK1071" s="7"/>
      <c r="GL1071" s="7"/>
      <c r="GM1071" s="7"/>
      <c r="GN1071" s="7"/>
      <c r="GO1071" s="7"/>
      <c r="GP1071" s="7"/>
      <c r="GQ1071" s="7"/>
      <c r="GR1071" s="7"/>
      <c r="GS1071" s="7"/>
      <c r="GT1071" s="7"/>
      <c r="GU1071" s="7"/>
      <c r="GV1071" s="7"/>
      <c r="GW1071" s="7"/>
      <c r="GX1071" s="7"/>
      <c r="GY1071" s="7"/>
    </row>
    <row r="1072" spans="1:207" ht="13.8">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c r="CG1072" s="7"/>
      <c r="CH1072" s="7"/>
      <c r="CI1072" s="7"/>
      <c r="CJ1072" s="7"/>
      <c r="CK1072" s="7"/>
      <c r="CL1072" s="7"/>
      <c r="CM1072" s="7"/>
      <c r="CN1072" s="7"/>
      <c r="CO1072" s="7"/>
      <c r="CP1072" s="7"/>
      <c r="CQ1072" s="7"/>
      <c r="CR1072" s="7"/>
      <c r="CS1072" s="7"/>
      <c r="CT1072" s="7"/>
      <c r="CU1072" s="7"/>
      <c r="CV1072" s="7"/>
      <c r="CW1072" s="7"/>
      <c r="CX1072" s="7"/>
      <c r="CY1072" s="7"/>
      <c r="CZ1072" s="7"/>
      <c r="DA1072" s="7"/>
      <c r="DB1072" s="7"/>
      <c r="DC1072" s="7"/>
      <c r="DD1072" s="7"/>
      <c r="DE1072" s="7"/>
      <c r="DF1072" s="7"/>
      <c r="DG1072" s="7"/>
      <c r="DH1072" s="7"/>
      <c r="DI1072" s="7"/>
      <c r="DJ1072" s="7"/>
      <c r="DK1072" s="7"/>
      <c r="DL1072" s="7"/>
      <c r="DM1072" s="7"/>
      <c r="DN1072" s="7"/>
      <c r="DO1072" s="7"/>
      <c r="DP1072" s="7"/>
      <c r="DQ1072" s="7"/>
      <c r="DR1072" s="7"/>
      <c r="DS1072" s="7"/>
      <c r="DT1072" s="7"/>
      <c r="DU1072" s="7"/>
      <c r="DV1072" s="7"/>
      <c r="DW1072" s="7"/>
      <c r="DX1072" s="7"/>
      <c r="DY1072" s="7"/>
      <c r="DZ1072" s="7"/>
      <c r="EA1072" s="7"/>
      <c r="EB1072" s="7"/>
      <c r="EC1072" s="7"/>
      <c r="ED1072" s="7"/>
      <c r="EE1072" s="7"/>
      <c r="EF1072" s="7"/>
      <c r="EG1072" s="7"/>
      <c r="EH1072" s="7"/>
      <c r="EI1072" s="7"/>
      <c r="EJ1072" s="7"/>
      <c r="EK1072" s="7"/>
      <c r="EL1072" s="7"/>
      <c r="EM1072" s="7"/>
      <c r="EN1072" s="7"/>
      <c r="EO1072" s="7"/>
      <c r="EP1072" s="7"/>
      <c r="EQ1072" s="7"/>
      <c r="ER1072" s="7"/>
      <c r="ES1072" s="7"/>
      <c r="ET1072" s="7"/>
      <c r="EU1072" s="7"/>
      <c r="EV1072" s="7"/>
      <c r="EW1072" s="7"/>
      <c r="EX1072" s="7"/>
      <c r="EY1072" s="7"/>
      <c r="EZ1072" s="7"/>
      <c r="FA1072" s="7"/>
      <c r="FB1072" s="7"/>
      <c r="FC1072" s="7"/>
      <c r="FD1072" s="7"/>
      <c r="FE1072" s="7"/>
      <c r="FF1072" s="7"/>
      <c r="FG1072" s="7"/>
      <c r="FH1072" s="7"/>
      <c r="FI1072" s="7"/>
      <c r="FJ1072" s="7"/>
      <c r="FK1072" s="7"/>
      <c r="FL1072" s="34"/>
      <c r="FM1072" s="33"/>
      <c r="FN1072" s="34"/>
      <c r="FO1072" s="33"/>
      <c r="FP1072" s="33"/>
      <c r="FQ1072" s="33"/>
      <c r="FR1072" s="33"/>
      <c r="FS1072" s="33"/>
      <c r="FT1072" s="33"/>
      <c r="FU1072" s="33"/>
      <c r="FV1072" s="33"/>
      <c r="FW1072" s="33"/>
      <c r="FX1072" s="33"/>
      <c r="FY1072" s="33"/>
      <c r="FZ1072" s="33"/>
      <c r="GA1072" s="33"/>
      <c r="GB1072" s="33"/>
      <c r="GC1072" s="33"/>
      <c r="GD1072" s="33"/>
      <c r="GE1072" s="33"/>
      <c r="GF1072" s="33"/>
      <c r="GG1072" s="7"/>
      <c r="GH1072" s="7"/>
      <c r="GI1072" s="7"/>
      <c r="GJ1072" s="7"/>
      <c r="GK1072" s="7"/>
      <c r="GL1072" s="7"/>
      <c r="GM1072" s="7"/>
      <c r="GN1072" s="7"/>
      <c r="GO1072" s="7"/>
      <c r="GP1072" s="7"/>
      <c r="GQ1072" s="7"/>
      <c r="GR1072" s="7"/>
      <c r="GS1072" s="7"/>
      <c r="GT1072" s="7"/>
      <c r="GU1072" s="7"/>
      <c r="GV1072" s="7"/>
      <c r="GW1072" s="7"/>
      <c r="GX1072" s="7"/>
      <c r="GY1072" s="7"/>
    </row>
    <row r="1073" spans="1:207" ht="13.8">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c r="CG1073" s="7"/>
      <c r="CH1073" s="7"/>
      <c r="CI1073" s="7"/>
      <c r="CJ1073" s="7"/>
      <c r="CK1073" s="7"/>
      <c r="CL1073" s="7"/>
      <c r="CM1073" s="7"/>
      <c r="CN1073" s="7"/>
      <c r="CO1073" s="7"/>
      <c r="CP1073" s="7"/>
      <c r="CQ1073" s="7"/>
      <c r="CR1073" s="7"/>
      <c r="CS1073" s="7"/>
      <c r="CT1073" s="7"/>
      <c r="CU1073" s="7"/>
      <c r="CV1073" s="7"/>
      <c r="CW1073" s="7"/>
      <c r="CX1073" s="7"/>
      <c r="CY1073" s="7"/>
      <c r="CZ1073" s="7"/>
      <c r="DA1073" s="7"/>
      <c r="DB1073" s="7"/>
      <c r="DC1073" s="7"/>
      <c r="DD1073" s="7"/>
      <c r="DE1073" s="7"/>
      <c r="DF1073" s="7"/>
      <c r="DG1073" s="7"/>
      <c r="DH1073" s="7"/>
      <c r="DI1073" s="7"/>
      <c r="DJ1073" s="7"/>
      <c r="DK1073" s="7"/>
      <c r="DL1073" s="7"/>
      <c r="DM1073" s="7"/>
      <c r="DN1073" s="7"/>
      <c r="DO1073" s="7"/>
      <c r="DP1073" s="7"/>
      <c r="DQ1073" s="7"/>
      <c r="DR1073" s="7"/>
      <c r="DS1073" s="7"/>
      <c r="DT1073" s="7"/>
      <c r="DU1073" s="7"/>
      <c r="DV1073" s="7"/>
      <c r="DW1073" s="7"/>
      <c r="DX1073" s="7"/>
      <c r="DY1073" s="7"/>
      <c r="DZ1073" s="7"/>
      <c r="EA1073" s="7"/>
      <c r="EB1073" s="7"/>
      <c r="EC1073" s="7"/>
      <c r="ED1073" s="7"/>
      <c r="EE1073" s="7"/>
      <c r="EF1073" s="7"/>
      <c r="EG1073" s="7"/>
      <c r="EH1073" s="7"/>
      <c r="EI1073" s="7"/>
      <c r="EJ1073" s="7"/>
      <c r="EK1073" s="7"/>
      <c r="EL1073" s="7"/>
      <c r="EM1073" s="7"/>
      <c r="EN1073" s="7"/>
      <c r="EO1073" s="7"/>
      <c r="EP1073" s="7"/>
      <c r="EQ1073" s="7"/>
      <c r="ER1073" s="7"/>
      <c r="ES1073" s="7"/>
      <c r="ET1073" s="7"/>
      <c r="EU1073" s="7"/>
      <c r="EV1073" s="7"/>
      <c r="EW1073" s="7"/>
      <c r="EX1073" s="7"/>
      <c r="EY1073" s="7"/>
      <c r="EZ1073" s="7"/>
      <c r="FA1073" s="7"/>
      <c r="FB1073" s="7"/>
      <c r="FC1073" s="7"/>
      <c r="FD1073" s="7"/>
      <c r="FE1073" s="7"/>
      <c r="FF1073" s="7"/>
      <c r="FG1073" s="7"/>
      <c r="FH1073" s="7"/>
      <c r="FI1073" s="7"/>
      <c r="FJ1073" s="7"/>
      <c r="FK1073" s="7"/>
      <c r="FL1073" s="34"/>
      <c r="FM1073" s="33"/>
      <c r="FN1073" s="34"/>
      <c r="FO1073" s="33"/>
      <c r="FP1073" s="33"/>
      <c r="FQ1073" s="33"/>
      <c r="FR1073" s="33"/>
      <c r="FS1073" s="33"/>
      <c r="FT1073" s="33"/>
      <c r="FU1073" s="33"/>
      <c r="FV1073" s="33"/>
      <c r="FW1073" s="33"/>
      <c r="FX1073" s="33"/>
      <c r="FY1073" s="33"/>
      <c r="FZ1073" s="33"/>
      <c r="GA1073" s="33"/>
      <c r="GB1073" s="33"/>
      <c r="GC1073" s="33"/>
      <c r="GD1073" s="33"/>
      <c r="GE1073" s="33"/>
      <c r="GF1073" s="33"/>
      <c r="GG1073" s="7"/>
      <c r="GH1073" s="7"/>
      <c r="GI1073" s="7"/>
      <c r="GJ1073" s="7"/>
      <c r="GK1073" s="7"/>
      <c r="GL1073" s="7"/>
      <c r="GM1073" s="7"/>
      <c r="GN1073" s="7"/>
      <c r="GO1073" s="7"/>
      <c r="GP1073" s="7"/>
      <c r="GQ1073" s="7"/>
      <c r="GR1073" s="7"/>
      <c r="GS1073" s="7"/>
      <c r="GT1073" s="7"/>
      <c r="GU1073" s="7"/>
      <c r="GV1073" s="7"/>
      <c r="GW1073" s="7"/>
      <c r="GX1073" s="7"/>
      <c r="GY1073" s="7"/>
    </row>
    <row r="1074" spans="1:207" ht="13.8">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c r="CG1074" s="7"/>
      <c r="CH1074" s="7"/>
      <c r="CI1074" s="7"/>
      <c r="CJ1074" s="7"/>
      <c r="CK1074" s="7"/>
      <c r="CL1074" s="7"/>
      <c r="CM1074" s="7"/>
      <c r="CN1074" s="7"/>
      <c r="CO1074" s="7"/>
      <c r="CP1074" s="7"/>
      <c r="CQ1074" s="7"/>
      <c r="CR1074" s="7"/>
      <c r="CS1074" s="7"/>
      <c r="CT1074" s="7"/>
      <c r="CU1074" s="7"/>
      <c r="CV1074" s="7"/>
      <c r="CW1074" s="7"/>
      <c r="CX1074" s="7"/>
      <c r="CY1074" s="7"/>
      <c r="CZ1074" s="7"/>
      <c r="DA1074" s="7"/>
      <c r="DB1074" s="7"/>
      <c r="DC1074" s="7"/>
      <c r="DD1074" s="7"/>
      <c r="DE1074" s="7"/>
      <c r="DF1074" s="7"/>
      <c r="DG1074" s="7"/>
      <c r="DH1074" s="7"/>
      <c r="DI1074" s="7"/>
      <c r="DJ1074" s="7"/>
      <c r="DK1074" s="7"/>
      <c r="DL1074" s="7"/>
      <c r="DM1074" s="7"/>
      <c r="DN1074" s="7"/>
      <c r="DO1074" s="7"/>
      <c r="DP1074" s="7"/>
      <c r="DQ1074" s="7"/>
      <c r="DR1074" s="7"/>
      <c r="DS1074" s="7"/>
      <c r="DT1074" s="7"/>
      <c r="DU1074" s="7"/>
      <c r="DV1074" s="7"/>
      <c r="DW1074" s="7"/>
      <c r="DX1074" s="7"/>
      <c r="DY1074" s="7"/>
      <c r="DZ1074" s="7"/>
      <c r="EA1074" s="7"/>
      <c r="EB1074" s="7"/>
      <c r="EC1074" s="7"/>
      <c r="ED1074" s="7"/>
      <c r="EE1074" s="7"/>
      <c r="EF1074" s="7"/>
      <c r="EG1074" s="7"/>
      <c r="EH1074" s="7"/>
      <c r="EI1074" s="7"/>
      <c r="EJ1074" s="7"/>
      <c r="EK1074" s="7"/>
      <c r="EL1074" s="7"/>
      <c r="EM1074" s="7"/>
      <c r="EN1074" s="7"/>
      <c r="EO1074" s="7"/>
      <c r="EP1074" s="7"/>
      <c r="EQ1074" s="7"/>
      <c r="ER1074" s="7"/>
      <c r="ES1074" s="7"/>
      <c r="ET1074" s="7"/>
      <c r="EU1074" s="7"/>
      <c r="EV1074" s="7"/>
      <c r="EW1074" s="7"/>
      <c r="EX1074" s="7"/>
      <c r="EY1074" s="7"/>
      <c r="EZ1074" s="7"/>
      <c r="FA1074" s="7"/>
      <c r="FB1074" s="7"/>
      <c r="FC1074" s="7"/>
      <c r="FD1074" s="7"/>
      <c r="FE1074" s="7"/>
      <c r="FF1074" s="7"/>
      <c r="FG1074" s="7"/>
      <c r="FH1074" s="7"/>
      <c r="FI1074" s="7"/>
      <c r="FJ1074" s="7"/>
      <c r="FK1074" s="7"/>
      <c r="FL1074" s="34"/>
      <c r="FM1074" s="33"/>
      <c r="FN1074" s="34"/>
      <c r="FO1074" s="33"/>
      <c r="FP1074" s="33"/>
      <c r="FQ1074" s="33"/>
      <c r="FR1074" s="33"/>
      <c r="FS1074" s="33"/>
      <c r="FT1074" s="33"/>
      <c r="FU1074" s="33"/>
      <c r="FV1074" s="33"/>
      <c r="FW1074" s="33"/>
      <c r="FX1074" s="33"/>
      <c r="FY1074" s="33"/>
      <c r="FZ1074" s="33"/>
      <c r="GA1074" s="33"/>
      <c r="GB1074" s="33"/>
      <c r="GC1074" s="33"/>
      <c r="GD1074" s="33"/>
      <c r="GE1074" s="33"/>
      <c r="GF1074" s="33"/>
      <c r="GG1074" s="7"/>
      <c r="GH1074" s="7"/>
      <c r="GI1074" s="7"/>
      <c r="GJ1074" s="7"/>
      <c r="GK1074" s="7"/>
      <c r="GL1074" s="7"/>
      <c r="GM1074" s="7"/>
      <c r="GN1074" s="7"/>
      <c r="GO1074" s="7"/>
      <c r="GP1074" s="7"/>
      <c r="GQ1074" s="7"/>
      <c r="GR1074" s="7"/>
      <c r="GS1074" s="7"/>
      <c r="GT1074" s="7"/>
      <c r="GU1074" s="7"/>
      <c r="GV1074" s="7"/>
      <c r="GW1074" s="7"/>
      <c r="GX1074" s="7"/>
      <c r="GY1074" s="7"/>
    </row>
    <row r="1075" spans="1:207" ht="13.8">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c r="CG1075" s="7"/>
      <c r="CH1075" s="7"/>
      <c r="CI1075" s="7"/>
      <c r="CJ1075" s="7"/>
      <c r="CK1075" s="7"/>
      <c r="CL1075" s="7"/>
      <c r="CM1075" s="7"/>
      <c r="CN1075" s="7"/>
      <c r="CO1075" s="7"/>
      <c r="CP1075" s="7"/>
      <c r="CQ1075" s="7"/>
      <c r="CR1075" s="7"/>
      <c r="CS1075" s="7"/>
      <c r="CT1075" s="7"/>
      <c r="CU1075" s="7"/>
      <c r="CV1075" s="7"/>
      <c r="CW1075" s="7"/>
      <c r="CX1075" s="7"/>
      <c r="CY1075" s="7"/>
      <c r="CZ1075" s="7"/>
      <c r="DA1075" s="7"/>
      <c r="DB1075" s="7"/>
      <c r="DC1075" s="7"/>
      <c r="DD1075" s="7"/>
      <c r="DE1075" s="7"/>
      <c r="DF1075" s="7"/>
      <c r="DG1075" s="7"/>
      <c r="DH1075" s="7"/>
      <c r="DI1075" s="7"/>
      <c r="DJ1075" s="7"/>
      <c r="DK1075" s="7"/>
      <c r="DL1075" s="7"/>
      <c r="DM1075" s="7"/>
      <c r="DN1075" s="7"/>
      <c r="DO1075" s="7"/>
      <c r="DP1075" s="7"/>
      <c r="DQ1075" s="7"/>
      <c r="DR1075" s="7"/>
      <c r="DS1075" s="7"/>
      <c r="DT1075" s="7"/>
      <c r="DU1075" s="7"/>
      <c r="DV1075" s="7"/>
      <c r="DW1075" s="7"/>
      <c r="DX1075" s="7"/>
      <c r="DY1075" s="7"/>
      <c r="DZ1075" s="7"/>
      <c r="EA1075" s="7"/>
      <c r="EB1075" s="7"/>
      <c r="EC1075" s="7"/>
      <c r="ED1075" s="7"/>
      <c r="EE1075" s="7"/>
      <c r="EF1075" s="7"/>
      <c r="EG1075" s="7"/>
      <c r="EH1075" s="7"/>
      <c r="EI1075" s="7"/>
      <c r="EJ1075" s="7"/>
      <c r="EK1075" s="7"/>
      <c r="EL1075" s="7"/>
      <c r="EM1075" s="7"/>
      <c r="EN1075" s="7"/>
      <c r="EO1075" s="7"/>
      <c r="EP1075" s="7"/>
      <c r="EQ1075" s="7"/>
      <c r="ER1075" s="7"/>
      <c r="ES1075" s="7"/>
      <c r="ET1075" s="7"/>
      <c r="EU1075" s="7"/>
      <c r="EV1075" s="7"/>
      <c r="EW1075" s="7"/>
      <c r="EX1075" s="7"/>
      <c r="EY1075" s="7"/>
      <c r="EZ1075" s="7"/>
      <c r="FA1075" s="7"/>
      <c r="FB1075" s="7"/>
      <c r="FC1075" s="7"/>
      <c r="FD1075" s="7"/>
      <c r="FE1075" s="7"/>
      <c r="FF1075" s="7"/>
      <c r="FG1075" s="7"/>
      <c r="FH1075" s="7"/>
      <c r="FI1075" s="7"/>
      <c r="FJ1075" s="7"/>
      <c r="FK1075" s="7"/>
      <c r="FL1075" s="34"/>
      <c r="FM1075" s="33"/>
      <c r="FN1075" s="34"/>
      <c r="FO1075" s="33"/>
      <c r="FP1075" s="33"/>
      <c r="FQ1075" s="33"/>
      <c r="FR1075" s="33"/>
      <c r="FS1075" s="33"/>
      <c r="FT1075" s="33"/>
      <c r="FU1075" s="33"/>
      <c r="FV1075" s="33"/>
      <c r="FW1075" s="33"/>
      <c r="FX1075" s="33"/>
      <c r="FY1075" s="33"/>
      <c r="FZ1075" s="33"/>
      <c r="GA1075" s="33"/>
      <c r="GB1075" s="33"/>
      <c r="GC1075" s="33"/>
      <c r="GD1075" s="33"/>
      <c r="GE1075" s="33"/>
      <c r="GF1075" s="33"/>
      <c r="GG1075" s="7"/>
      <c r="GH1075" s="7"/>
      <c r="GI1075" s="7"/>
      <c r="GJ1075" s="7"/>
      <c r="GK1075" s="7"/>
      <c r="GL1075" s="7"/>
      <c r="GM1075" s="7"/>
      <c r="GN1075" s="7"/>
      <c r="GO1075" s="7"/>
      <c r="GP1075" s="7"/>
      <c r="GQ1075" s="7"/>
      <c r="GR1075" s="7"/>
      <c r="GS1075" s="7"/>
      <c r="GT1075" s="7"/>
      <c r="GU1075" s="7"/>
      <c r="GV1075" s="7"/>
      <c r="GW1075" s="7"/>
      <c r="GX1075" s="7"/>
      <c r="GY1075" s="7"/>
    </row>
    <row r="1076" spans="1:207" ht="13.8">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c r="CG1076" s="7"/>
      <c r="CH1076" s="7"/>
      <c r="CI1076" s="7"/>
      <c r="CJ1076" s="7"/>
      <c r="CK1076" s="7"/>
      <c r="CL1076" s="7"/>
      <c r="CM1076" s="7"/>
      <c r="CN1076" s="7"/>
      <c r="CO1076" s="7"/>
      <c r="CP1076" s="7"/>
      <c r="CQ1076" s="7"/>
      <c r="CR1076" s="7"/>
      <c r="CS1076" s="7"/>
      <c r="CT1076" s="7"/>
      <c r="CU1076" s="7"/>
      <c r="CV1076" s="7"/>
      <c r="CW1076" s="7"/>
      <c r="CX1076" s="7"/>
      <c r="CY1076" s="7"/>
      <c r="CZ1076" s="7"/>
      <c r="DA1076" s="7"/>
      <c r="DB1076" s="7"/>
      <c r="DC1076" s="7"/>
      <c r="DD1076" s="7"/>
      <c r="DE1076" s="7"/>
      <c r="DF1076" s="7"/>
      <c r="DG1076" s="7"/>
      <c r="DH1076" s="7"/>
      <c r="DI1076" s="7"/>
      <c r="DJ1076" s="7"/>
      <c r="DK1076" s="7"/>
      <c r="DL1076" s="7"/>
      <c r="DM1076" s="7"/>
      <c r="DN1076" s="7"/>
      <c r="DO1076" s="7"/>
      <c r="DP1076" s="7"/>
      <c r="DQ1076" s="7"/>
      <c r="DR1076" s="7"/>
      <c r="DS1076" s="7"/>
      <c r="DT1076" s="7"/>
      <c r="DU1076" s="7"/>
      <c r="DV1076" s="7"/>
      <c r="DW1076" s="7"/>
      <c r="DX1076" s="7"/>
      <c r="DY1076" s="7"/>
      <c r="DZ1076" s="7"/>
      <c r="EA1076" s="7"/>
      <c r="EB1076" s="7"/>
      <c r="EC1076" s="7"/>
      <c r="ED1076" s="7"/>
      <c r="EE1076" s="7"/>
      <c r="EF1076" s="7"/>
      <c r="EG1076" s="7"/>
      <c r="EH1076" s="7"/>
      <c r="EI1076" s="7"/>
      <c r="EJ1076" s="7"/>
      <c r="EK1076" s="7"/>
      <c r="EL1076" s="7"/>
      <c r="EM1076" s="7"/>
      <c r="EN1076" s="7"/>
      <c r="EO1076" s="7"/>
      <c r="EP1076" s="7"/>
      <c r="EQ1076" s="7"/>
      <c r="ER1076" s="7"/>
      <c r="ES1076" s="7"/>
      <c r="ET1076" s="7"/>
      <c r="EU1076" s="7"/>
      <c r="EV1076" s="7"/>
      <c r="EW1076" s="7"/>
      <c r="EX1076" s="7"/>
      <c r="EY1076" s="7"/>
      <c r="EZ1076" s="7"/>
      <c r="FA1076" s="7"/>
      <c r="FB1076" s="7"/>
      <c r="FC1076" s="7"/>
      <c r="FD1076" s="7"/>
      <c r="FE1076" s="7"/>
      <c r="FF1076" s="7"/>
      <c r="FG1076" s="7"/>
      <c r="FH1076" s="7"/>
      <c r="FI1076" s="7"/>
      <c r="FJ1076" s="7"/>
      <c r="FK1076" s="7"/>
      <c r="FL1076" s="34"/>
      <c r="FM1076" s="33"/>
      <c r="FN1076" s="34"/>
      <c r="FO1076" s="33"/>
      <c r="FP1076" s="33"/>
      <c r="FQ1076" s="33"/>
      <c r="FR1076" s="33"/>
      <c r="FS1076" s="33"/>
      <c r="FT1076" s="33"/>
      <c r="FU1076" s="33"/>
      <c r="FV1076" s="33"/>
      <c r="FW1076" s="33"/>
      <c r="FX1076" s="33"/>
      <c r="FY1076" s="33"/>
      <c r="FZ1076" s="33"/>
      <c r="GA1076" s="33"/>
      <c r="GB1076" s="33"/>
      <c r="GC1076" s="33"/>
      <c r="GD1076" s="33"/>
      <c r="GE1076" s="33"/>
      <c r="GF1076" s="33"/>
      <c r="GG1076" s="7"/>
      <c r="GH1076" s="7"/>
      <c r="GI1076" s="7"/>
      <c r="GJ1076" s="7"/>
      <c r="GK1076" s="7"/>
      <c r="GL1076" s="7"/>
      <c r="GM1076" s="7"/>
      <c r="GN1076" s="7"/>
      <c r="GO1076" s="7"/>
      <c r="GP1076" s="7"/>
      <c r="GQ1076" s="7"/>
      <c r="GR1076" s="7"/>
      <c r="GS1076" s="7"/>
      <c r="GT1076" s="7"/>
      <c r="GU1076" s="7"/>
      <c r="GV1076" s="7"/>
      <c r="GW1076" s="7"/>
      <c r="GX1076" s="7"/>
      <c r="GY1076" s="7"/>
    </row>
    <row r="1077" spans="1:207" ht="13.8">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c r="CG1077" s="7"/>
      <c r="CH1077" s="7"/>
      <c r="CI1077" s="7"/>
      <c r="CJ1077" s="7"/>
      <c r="CK1077" s="7"/>
      <c r="CL1077" s="7"/>
      <c r="CM1077" s="7"/>
      <c r="CN1077" s="7"/>
      <c r="CO1077" s="7"/>
      <c r="CP1077" s="7"/>
      <c r="CQ1077" s="7"/>
      <c r="CR1077" s="7"/>
      <c r="CS1077" s="7"/>
      <c r="CT1077" s="7"/>
      <c r="CU1077" s="7"/>
      <c r="CV1077" s="7"/>
      <c r="CW1077" s="7"/>
      <c r="CX1077" s="7"/>
      <c r="CY1077" s="7"/>
      <c r="CZ1077" s="7"/>
      <c r="DA1077" s="7"/>
      <c r="DB1077" s="7"/>
      <c r="DC1077" s="7"/>
      <c r="DD1077" s="7"/>
      <c r="DE1077" s="7"/>
      <c r="DF1077" s="7"/>
      <c r="DG1077" s="7"/>
      <c r="DH1077" s="7"/>
      <c r="DI1077" s="7"/>
      <c r="DJ1077" s="7"/>
      <c r="DK1077" s="7"/>
      <c r="DL1077" s="7"/>
      <c r="DM1077" s="7"/>
      <c r="DN1077" s="7"/>
      <c r="DO1077" s="7"/>
      <c r="DP1077" s="7"/>
      <c r="DQ1077" s="7"/>
      <c r="DR1077" s="7"/>
      <c r="DS1077" s="7"/>
      <c r="DT1077" s="7"/>
      <c r="DU1077" s="7"/>
      <c r="DV1077" s="7"/>
      <c r="DW1077" s="7"/>
      <c r="DX1077" s="7"/>
      <c r="DY1077" s="7"/>
      <c r="DZ1077" s="7"/>
      <c r="EA1077" s="7"/>
      <c r="EB1077" s="7"/>
      <c r="EC1077" s="7"/>
      <c r="ED1077" s="7"/>
      <c r="EE1077" s="7"/>
      <c r="EF1077" s="7"/>
      <c r="EG1077" s="7"/>
      <c r="EH1077" s="7"/>
      <c r="EI1077" s="7"/>
      <c r="EJ1077" s="7"/>
      <c r="EK1077" s="7"/>
      <c r="EL1077" s="7"/>
      <c r="EM1077" s="7"/>
      <c r="EN1077" s="7"/>
      <c r="EO1077" s="7"/>
      <c r="EP1077" s="7"/>
      <c r="EQ1077" s="7"/>
      <c r="ER1077" s="7"/>
      <c r="ES1077" s="7"/>
      <c r="ET1077" s="7"/>
      <c r="EU1077" s="7"/>
      <c r="EV1077" s="7"/>
      <c r="EW1077" s="7"/>
      <c r="EX1077" s="7"/>
      <c r="EY1077" s="7"/>
      <c r="EZ1077" s="7"/>
      <c r="FA1077" s="7"/>
      <c r="FB1077" s="7"/>
      <c r="FC1077" s="7"/>
      <c r="FD1077" s="7"/>
      <c r="FE1077" s="7"/>
      <c r="FF1077" s="7"/>
      <c r="FG1077" s="7"/>
      <c r="FH1077" s="7"/>
      <c r="FI1077" s="7"/>
      <c r="FJ1077" s="7"/>
      <c r="FK1077" s="7"/>
      <c r="FL1077" s="34"/>
      <c r="FM1077" s="33"/>
      <c r="FN1077" s="34"/>
      <c r="FO1077" s="33"/>
      <c r="FP1077" s="33"/>
      <c r="FQ1077" s="33"/>
      <c r="FR1077" s="33"/>
      <c r="FS1077" s="33"/>
      <c r="FT1077" s="33"/>
      <c r="FU1077" s="33"/>
      <c r="FV1077" s="33"/>
      <c r="FW1077" s="33"/>
      <c r="FX1077" s="33"/>
      <c r="FY1077" s="33"/>
      <c r="FZ1077" s="33"/>
      <c r="GA1077" s="33"/>
      <c r="GB1077" s="33"/>
      <c r="GC1077" s="33"/>
      <c r="GD1077" s="33"/>
      <c r="GE1077" s="33"/>
      <c r="GF1077" s="33"/>
      <c r="GG1077" s="7"/>
      <c r="GH1077" s="7"/>
      <c r="GI1077" s="7"/>
      <c r="GJ1077" s="7"/>
      <c r="GK1077" s="7"/>
      <c r="GL1077" s="7"/>
      <c r="GM1077" s="7"/>
      <c r="GN1077" s="7"/>
      <c r="GO1077" s="7"/>
      <c r="GP1077" s="7"/>
      <c r="GQ1077" s="7"/>
      <c r="GR1077" s="7"/>
      <c r="GS1077" s="7"/>
      <c r="GT1077" s="7"/>
      <c r="GU1077" s="7"/>
      <c r="GV1077" s="7"/>
      <c r="GW1077" s="7"/>
      <c r="GX1077" s="7"/>
      <c r="GY1077" s="7"/>
    </row>
    <row r="1078" spans="1:207" ht="13.8">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c r="CG1078" s="7"/>
      <c r="CH1078" s="7"/>
      <c r="CI1078" s="7"/>
      <c r="CJ1078" s="7"/>
      <c r="CK1078" s="7"/>
      <c r="CL1078" s="7"/>
      <c r="CM1078" s="7"/>
      <c r="CN1078" s="7"/>
      <c r="CO1078" s="7"/>
      <c r="CP1078" s="7"/>
      <c r="CQ1078" s="7"/>
      <c r="CR1078" s="7"/>
      <c r="CS1078" s="7"/>
      <c r="CT1078" s="7"/>
      <c r="CU1078" s="7"/>
      <c r="CV1078" s="7"/>
      <c r="CW1078" s="7"/>
      <c r="CX1078" s="7"/>
      <c r="CY1078" s="7"/>
      <c r="CZ1078" s="7"/>
      <c r="DA1078" s="7"/>
      <c r="DB1078" s="7"/>
      <c r="DC1078" s="7"/>
      <c r="DD1078" s="7"/>
      <c r="DE1078" s="7"/>
      <c r="DF1078" s="7"/>
      <c r="DG1078" s="7"/>
      <c r="DH1078" s="7"/>
      <c r="DI1078" s="7"/>
      <c r="DJ1078" s="7"/>
      <c r="DK1078" s="7"/>
      <c r="DL1078" s="7"/>
      <c r="DM1078" s="7"/>
      <c r="DN1078" s="7"/>
      <c r="DO1078" s="7"/>
      <c r="DP1078" s="7"/>
      <c r="DQ1078" s="7"/>
      <c r="DR1078" s="7"/>
      <c r="DS1078" s="7"/>
      <c r="DT1078" s="7"/>
      <c r="DU1078" s="7"/>
      <c r="DV1078" s="7"/>
      <c r="DW1078" s="7"/>
      <c r="DX1078" s="7"/>
      <c r="DY1078" s="7"/>
      <c r="DZ1078" s="7"/>
      <c r="EA1078" s="7"/>
      <c r="EB1078" s="7"/>
      <c r="EC1078" s="7"/>
      <c r="ED1078" s="7"/>
      <c r="EE1078" s="7"/>
      <c r="EF1078" s="7"/>
      <c r="EG1078" s="7"/>
      <c r="EH1078" s="7"/>
      <c r="EI1078" s="7"/>
      <c r="EJ1078" s="7"/>
      <c r="EK1078" s="7"/>
      <c r="EL1078" s="7"/>
      <c r="EM1078" s="7"/>
      <c r="EN1078" s="7"/>
      <c r="EO1078" s="7"/>
      <c r="EP1078" s="7"/>
      <c r="EQ1078" s="7"/>
      <c r="ER1078" s="7"/>
      <c r="ES1078" s="7"/>
      <c r="ET1078" s="7"/>
      <c r="EU1078" s="7"/>
      <c r="EV1078" s="7"/>
      <c r="EW1078" s="7"/>
      <c r="EX1078" s="7"/>
      <c r="EY1078" s="7"/>
      <c r="EZ1078" s="7"/>
      <c r="FA1078" s="7"/>
      <c r="FB1078" s="7"/>
      <c r="FC1078" s="7"/>
      <c r="FD1078" s="7"/>
      <c r="FE1078" s="7"/>
      <c r="FF1078" s="7"/>
      <c r="FG1078" s="7"/>
      <c r="FH1078" s="7"/>
      <c r="FI1078" s="7"/>
      <c r="FJ1078" s="7"/>
      <c r="FK1078" s="7"/>
      <c r="FL1078" s="34"/>
      <c r="FM1078" s="33"/>
      <c r="FN1078" s="34"/>
      <c r="FO1078" s="33"/>
      <c r="FP1078" s="33"/>
      <c r="FQ1078" s="33"/>
      <c r="FR1078" s="33"/>
      <c r="FS1078" s="33"/>
      <c r="FT1078" s="33"/>
      <c r="FU1078" s="33"/>
      <c r="FV1078" s="33"/>
      <c r="FW1078" s="33"/>
      <c r="FX1078" s="33"/>
      <c r="FY1078" s="33"/>
      <c r="FZ1078" s="33"/>
      <c r="GA1078" s="33"/>
      <c r="GB1078" s="33"/>
      <c r="GC1078" s="33"/>
      <c r="GD1078" s="33"/>
      <c r="GE1078" s="33"/>
      <c r="GF1078" s="33"/>
      <c r="GG1078" s="7"/>
      <c r="GH1078" s="7"/>
      <c r="GI1078" s="7"/>
      <c r="GJ1078" s="7"/>
      <c r="GK1078" s="7"/>
      <c r="GL1078" s="7"/>
      <c r="GM1078" s="7"/>
      <c r="GN1078" s="7"/>
      <c r="GO1078" s="7"/>
      <c r="GP1078" s="7"/>
      <c r="GQ1078" s="7"/>
      <c r="GR1078" s="7"/>
      <c r="GS1078" s="7"/>
      <c r="GT1078" s="7"/>
      <c r="GU1078" s="7"/>
      <c r="GV1078" s="7"/>
      <c r="GW1078" s="7"/>
      <c r="GX1078" s="7"/>
      <c r="GY1078" s="7"/>
    </row>
    <row r="1079" spans="1:207" ht="13.8">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c r="CG1079" s="7"/>
      <c r="CH1079" s="7"/>
      <c r="CI1079" s="7"/>
      <c r="CJ1079" s="7"/>
      <c r="CK1079" s="7"/>
      <c r="CL1079" s="7"/>
      <c r="CM1079" s="7"/>
      <c r="CN1079" s="7"/>
      <c r="CO1079" s="7"/>
      <c r="CP1079" s="7"/>
      <c r="CQ1079" s="7"/>
      <c r="CR1079" s="7"/>
      <c r="CS1079" s="7"/>
      <c r="CT1079" s="7"/>
      <c r="CU1079" s="7"/>
      <c r="CV1079" s="7"/>
      <c r="CW1079" s="7"/>
      <c r="CX1079" s="7"/>
      <c r="CY1079" s="7"/>
      <c r="CZ1079" s="7"/>
      <c r="DA1079" s="7"/>
      <c r="DB1079" s="7"/>
      <c r="DC1079" s="7"/>
      <c r="DD1079" s="7"/>
      <c r="DE1079" s="7"/>
      <c r="DF1079" s="7"/>
      <c r="DG1079" s="7"/>
      <c r="DH1079" s="7"/>
      <c r="DI1079" s="7"/>
      <c r="DJ1079" s="7"/>
      <c r="DK1079" s="7"/>
      <c r="DL1079" s="7"/>
      <c r="DM1079" s="7"/>
      <c r="DN1079" s="7"/>
      <c r="DO1079" s="7"/>
      <c r="DP1079" s="7"/>
      <c r="DQ1079" s="7"/>
      <c r="DR1079" s="7"/>
      <c r="DS1079" s="7"/>
      <c r="DT1079" s="7"/>
      <c r="DU1079" s="7"/>
      <c r="DV1079" s="7"/>
      <c r="DW1079" s="7"/>
      <c r="DX1079" s="7"/>
      <c r="DY1079" s="7"/>
      <c r="DZ1079" s="7"/>
      <c r="EA1079" s="7"/>
      <c r="EB1079" s="7"/>
      <c r="EC1079" s="7"/>
      <c r="ED1079" s="7"/>
      <c r="EE1079" s="7"/>
      <c r="EF1079" s="7"/>
      <c r="EG1079" s="7"/>
      <c r="EH1079" s="7"/>
      <c r="EI1079" s="7"/>
      <c r="EJ1079" s="7"/>
      <c r="EK1079" s="7"/>
      <c r="EL1079" s="7"/>
      <c r="EM1079" s="7"/>
      <c r="EN1079" s="7"/>
      <c r="EO1079" s="7"/>
      <c r="EP1079" s="7"/>
      <c r="EQ1079" s="7"/>
      <c r="ER1079" s="7"/>
      <c r="ES1079" s="7"/>
      <c r="ET1079" s="7"/>
      <c r="EU1079" s="7"/>
      <c r="EV1079" s="7"/>
      <c r="EW1079" s="7"/>
      <c r="EX1079" s="7"/>
      <c r="EY1079" s="7"/>
      <c r="EZ1079" s="7"/>
      <c r="FA1079" s="7"/>
      <c r="FB1079" s="7"/>
      <c r="FC1079" s="7"/>
      <c r="FD1079" s="7"/>
      <c r="FE1079" s="7"/>
      <c r="FF1079" s="7"/>
      <c r="FG1079" s="7"/>
      <c r="FH1079" s="7"/>
      <c r="FI1079" s="7"/>
      <c r="FJ1079" s="7"/>
      <c r="FK1079" s="7"/>
      <c r="FL1079" s="34"/>
      <c r="FM1079" s="33"/>
      <c r="FN1079" s="34"/>
      <c r="FO1079" s="33"/>
      <c r="FP1079" s="33"/>
      <c r="FQ1079" s="33"/>
      <c r="FR1079" s="33"/>
      <c r="FS1079" s="33"/>
      <c r="FT1079" s="33"/>
      <c r="FU1079" s="33"/>
      <c r="FV1079" s="33"/>
      <c r="FW1079" s="33"/>
      <c r="FX1079" s="33"/>
      <c r="FY1079" s="33"/>
      <c r="FZ1079" s="33"/>
      <c r="GA1079" s="33"/>
      <c r="GB1079" s="33"/>
      <c r="GC1079" s="33"/>
      <c r="GD1079" s="33"/>
      <c r="GE1079" s="33"/>
      <c r="GF1079" s="33"/>
      <c r="GG1079" s="7"/>
      <c r="GH1079" s="7"/>
      <c r="GI1079" s="7"/>
      <c r="GJ1079" s="7"/>
      <c r="GK1079" s="7"/>
      <c r="GL1079" s="7"/>
      <c r="GM1079" s="7"/>
      <c r="GN1079" s="7"/>
      <c r="GO1079" s="7"/>
      <c r="GP1079" s="7"/>
      <c r="GQ1079" s="7"/>
      <c r="GR1079" s="7"/>
      <c r="GS1079" s="7"/>
      <c r="GT1079" s="7"/>
      <c r="GU1079" s="7"/>
      <c r="GV1079" s="7"/>
      <c r="GW1079" s="7"/>
      <c r="GX1079" s="7"/>
      <c r="GY1079" s="7"/>
    </row>
    <row r="1080" spans="1:207" ht="13.8">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c r="CG1080" s="7"/>
      <c r="CH1080" s="7"/>
      <c r="CI1080" s="7"/>
      <c r="CJ1080" s="7"/>
      <c r="CK1080" s="7"/>
      <c r="CL1080" s="7"/>
      <c r="CM1080" s="7"/>
      <c r="CN1080" s="7"/>
      <c r="CO1080" s="7"/>
      <c r="CP1080" s="7"/>
      <c r="CQ1080" s="7"/>
      <c r="CR1080" s="7"/>
      <c r="CS1080" s="7"/>
      <c r="CT1080" s="7"/>
      <c r="CU1080" s="7"/>
      <c r="CV1080" s="7"/>
      <c r="CW1080" s="7"/>
      <c r="CX1080" s="7"/>
      <c r="CY1080" s="7"/>
      <c r="CZ1080" s="7"/>
      <c r="DA1080" s="7"/>
      <c r="DB1080" s="7"/>
      <c r="DC1080" s="7"/>
      <c r="DD1080" s="7"/>
      <c r="DE1080" s="7"/>
      <c r="DF1080" s="7"/>
      <c r="DG1080" s="7"/>
      <c r="DH1080" s="7"/>
      <c r="DI1080" s="7"/>
      <c r="DJ1080" s="7"/>
      <c r="DK1080" s="7"/>
      <c r="DL1080" s="7"/>
      <c r="DM1080" s="7"/>
      <c r="DN1080" s="7"/>
      <c r="DO1080" s="7"/>
      <c r="DP1080" s="7"/>
      <c r="DQ1080" s="7"/>
      <c r="DR1080" s="7"/>
      <c r="DS1080" s="7"/>
      <c r="DT1080" s="7"/>
      <c r="DU1080" s="7"/>
      <c r="DV1080" s="7"/>
      <c r="DW1080" s="7"/>
      <c r="DX1080" s="7"/>
      <c r="DY1080" s="7"/>
      <c r="DZ1080" s="7"/>
      <c r="EA1080" s="7"/>
      <c r="EB1080" s="7"/>
      <c r="EC1080" s="7"/>
      <c r="ED1080" s="7"/>
      <c r="EE1080" s="7"/>
      <c r="EF1080" s="7"/>
      <c r="EG1080" s="7"/>
      <c r="EH1080" s="7"/>
      <c r="EI1080" s="7"/>
      <c r="EJ1080" s="7"/>
      <c r="EK1080" s="7"/>
      <c r="EL1080" s="7"/>
      <c r="EM1080" s="7"/>
      <c r="EN1080" s="7"/>
      <c r="EO1080" s="7"/>
      <c r="EP1080" s="7"/>
      <c r="EQ1080" s="7"/>
      <c r="ER1080" s="7"/>
      <c r="ES1080" s="7"/>
      <c r="ET1080" s="7"/>
      <c r="EU1080" s="7"/>
      <c r="EV1080" s="7"/>
      <c r="EW1080" s="7"/>
      <c r="EX1080" s="7"/>
      <c r="EY1080" s="7"/>
      <c r="EZ1080" s="7"/>
      <c r="FA1080" s="7"/>
      <c r="FB1080" s="7"/>
      <c r="FC1080" s="7"/>
      <c r="FD1080" s="7"/>
      <c r="FE1080" s="7"/>
      <c r="FF1080" s="7"/>
      <c r="FG1080" s="7"/>
      <c r="FH1080" s="7"/>
      <c r="FI1080" s="7"/>
      <c r="FJ1080" s="7"/>
      <c r="FK1080" s="7"/>
      <c r="FL1080" s="34"/>
      <c r="FM1080" s="33"/>
      <c r="FN1080" s="34"/>
      <c r="FO1080" s="33"/>
      <c r="FP1080" s="33"/>
      <c r="FQ1080" s="33"/>
      <c r="FR1080" s="33"/>
      <c r="FS1080" s="33"/>
      <c r="FT1080" s="33"/>
      <c r="FU1080" s="33"/>
      <c r="FV1080" s="33"/>
      <c r="FW1080" s="33"/>
      <c r="FX1080" s="33"/>
      <c r="FY1080" s="33"/>
      <c r="FZ1080" s="33"/>
      <c r="GA1080" s="33"/>
      <c r="GB1080" s="33"/>
      <c r="GC1080" s="33"/>
      <c r="GD1080" s="33"/>
      <c r="GE1080" s="33"/>
      <c r="GF1080" s="33"/>
      <c r="GG1080" s="7"/>
      <c r="GH1080" s="7"/>
      <c r="GI1080" s="7"/>
      <c r="GJ1080" s="7"/>
      <c r="GK1080" s="7"/>
      <c r="GL1080" s="7"/>
      <c r="GM1080" s="7"/>
      <c r="GN1080" s="7"/>
      <c r="GO1080" s="7"/>
      <c r="GP1080" s="7"/>
      <c r="GQ1080" s="7"/>
      <c r="GR1080" s="7"/>
      <c r="GS1080" s="7"/>
      <c r="GT1080" s="7"/>
      <c r="GU1080" s="7"/>
      <c r="GV1080" s="7"/>
      <c r="GW1080" s="7"/>
      <c r="GX1080" s="7"/>
      <c r="GY1080" s="7"/>
    </row>
    <row r="1081" spans="1:207" ht="13.8">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c r="CG1081" s="7"/>
      <c r="CH1081" s="7"/>
      <c r="CI1081" s="7"/>
      <c r="CJ1081" s="7"/>
      <c r="CK1081" s="7"/>
      <c r="CL1081" s="7"/>
      <c r="CM1081" s="7"/>
      <c r="CN1081" s="7"/>
      <c r="CO1081" s="7"/>
      <c r="CP1081" s="7"/>
      <c r="CQ1081" s="7"/>
      <c r="CR1081" s="7"/>
      <c r="CS1081" s="7"/>
      <c r="CT1081" s="7"/>
      <c r="CU1081" s="7"/>
      <c r="CV1081" s="7"/>
      <c r="CW1081" s="7"/>
      <c r="CX1081" s="7"/>
      <c r="CY1081" s="7"/>
      <c r="CZ1081" s="7"/>
      <c r="DA1081" s="7"/>
      <c r="DB1081" s="7"/>
      <c r="DC1081" s="7"/>
      <c r="DD1081" s="7"/>
      <c r="DE1081" s="7"/>
      <c r="DF1081" s="7"/>
      <c r="DG1081" s="7"/>
      <c r="DH1081" s="7"/>
      <c r="DI1081" s="7"/>
      <c r="DJ1081" s="7"/>
      <c r="DK1081" s="7"/>
      <c r="DL1081" s="7"/>
      <c r="DM1081" s="7"/>
      <c r="DN1081" s="7"/>
      <c r="DO1081" s="7"/>
      <c r="DP1081" s="7"/>
      <c r="DQ1081" s="7"/>
      <c r="DR1081" s="7"/>
      <c r="DS1081" s="7"/>
      <c r="DT1081" s="7"/>
      <c r="DU1081" s="7"/>
      <c r="DV1081" s="7"/>
      <c r="DW1081" s="7"/>
      <c r="DX1081" s="7"/>
      <c r="DY1081" s="7"/>
      <c r="DZ1081" s="7"/>
      <c r="EA1081" s="7"/>
      <c r="EB1081" s="7"/>
      <c r="EC1081" s="7"/>
      <c r="ED1081" s="7"/>
      <c r="EE1081" s="7"/>
      <c r="EF1081" s="7"/>
      <c r="EG1081" s="7"/>
      <c r="EH1081" s="7"/>
      <c r="EI1081" s="7"/>
      <c r="EJ1081" s="7"/>
      <c r="EK1081" s="7"/>
      <c r="EL1081" s="7"/>
      <c r="EM1081" s="7"/>
      <c r="EN1081" s="7"/>
      <c r="EO1081" s="7"/>
      <c r="EP1081" s="7"/>
      <c r="EQ1081" s="7"/>
      <c r="ER1081" s="7"/>
      <c r="ES1081" s="7"/>
      <c r="ET1081" s="7"/>
      <c r="EU1081" s="7"/>
      <c r="EV1081" s="7"/>
      <c r="EW1081" s="7"/>
      <c r="EX1081" s="7"/>
      <c r="EY1081" s="7"/>
      <c r="EZ1081" s="7"/>
      <c r="FA1081" s="7"/>
      <c r="FB1081" s="7"/>
      <c r="FC1081" s="7"/>
      <c r="FD1081" s="7"/>
      <c r="FE1081" s="7"/>
      <c r="FF1081" s="7"/>
      <c r="FG1081" s="7"/>
      <c r="FH1081" s="7"/>
      <c r="FI1081" s="7"/>
      <c r="FJ1081" s="7"/>
      <c r="FK1081" s="7"/>
      <c r="FL1081" s="34"/>
      <c r="FM1081" s="33"/>
      <c r="FN1081" s="34"/>
      <c r="FO1081" s="33"/>
      <c r="FP1081" s="33"/>
      <c r="FQ1081" s="33"/>
      <c r="FR1081" s="33"/>
      <c r="FS1081" s="33"/>
      <c r="FT1081" s="33"/>
      <c r="FU1081" s="33"/>
      <c r="FV1081" s="33"/>
      <c r="FW1081" s="33"/>
      <c r="FX1081" s="33"/>
      <c r="FY1081" s="33"/>
      <c r="FZ1081" s="33"/>
      <c r="GA1081" s="33"/>
      <c r="GB1081" s="33"/>
      <c r="GC1081" s="33"/>
      <c r="GD1081" s="33"/>
      <c r="GE1081" s="33"/>
      <c r="GF1081" s="33"/>
      <c r="GG1081" s="7"/>
      <c r="GH1081" s="7"/>
      <c r="GI1081" s="7"/>
      <c r="GJ1081" s="7"/>
      <c r="GK1081" s="7"/>
      <c r="GL1081" s="7"/>
      <c r="GM1081" s="7"/>
      <c r="GN1081" s="7"/>
      <c r="GO1081" s="7"/>
      <c r="GP1081" s="7"/>
      <c r="GQ1081" s="7"/>
      <c r="GR1081" s="7"/>
      <c r="GS1081" s="7"/>
      <c r="GT1081" s="7"/>
      <c r="GU1081" s="7"/>
      <c r="GV1081" s="7"/>
      <c r="GW1081" s="7"/>
      <c r="GX1081" s="7"/>
      <c r="GY1081" s="7"/>
    </row>
    <row r="1082" spans="1:207" ht="13.8">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c r="CG1082" s="7"/>
      <c r="CH1082" s="7"/>
      <c r="CI1082" s="7"/>
      <c r="CJ1082" s="7"/>
      <c r="CK1082" s="7"/>
      <c r="CL1082" s="7"/>
      <c r="CM1082" s="7"/>
      <c r="CN1082" s="7"/>
      <c r="CO1082" s="7"/>
      <c r="CP1082" s="7"/>
      <c r="CQ1082" s="7"/>
      <c r="CR1082" s="7"/>
      <c r="CS1082" s="7"/>
      <c r="CT1082" s="7"/>
      <c r="CU1082" s="7"/>
      <c r="CV1082" s="7"/>
      <c r="CW1082" s="7"/>
      <c r="CX1082" s="7"/>
      <c r="CY1082" s="7"/>
      <c r="CZ1082" s="7"/>
      <c r="DA1082" s="7"/>
      <c r="DB1082" s="7"/>
      <c r="DC1082" s="7"/>
      <c r="DD1082" s="7"/>
      <c r="DE1082" s="7"/>
      <c r="DF1082" s="7"/>
      <c r="DG1082" s="7"/>
      <c r="DH1082" s="7"/>
      <c r="DI1082" s="7"/>
      <c r="DJ1082" s="7"/>
      <c r="DK1082" s="7"/>
      <c r="DL1082" s="7"/>
      <c r="DM1082" s="7"/>
      <c r="DN1082" s="7"/>
      <c r="DO1082" s="7"/>
      <c r="DP1082" s="7"/>
      <c r="DQ1082" s="7"/>
      <c r="DR1082" s="7"/>
      <c r="DS1082" s="7"/>
      <c r="DT1082" s="7"/>
      <c r="DU1082" s="7"/>
      <c r="DV1082" s="7"/>
      <c r="DW1082" s="7"/>
      <c r="DX1082" s="7"/>
      <c r="DY1082" s="7"/>
      <c r="DZ1082" s="7"/>
      <c r="EA1082" s="7"/>
      <c r="EB1082" s="7"/>
      <c r="EC1082" s="7"/>
      <c r="ED1082" s="7"/>
      <c r="EE1082" s="7"/>
      <c r="EF1082" s="7"/>
      <c r="EG1082" s="7"/>
      <c r="EH1082" s="7"/>
      <c r="EI1082" s="7"/>
      <c r="EJ1082" s="7"/>
      <c r="EK1082" s="7"/>
      <c r="EL1082" s="7"/>
      <c r="EM1082" s="7"/>
      <c r="EN1082" s="7"/>
      <c r="EO1082" s="7"/>
      <c r="EP1082" s="7"/>
      <c r="EQ1082" s="7"/>
      <c r="ER1082" s="7"/>
      <c r="ES1082" s="7"/>
      <c r="ET1082" s="7"/>
      <c r="EU1082" s="7"/>
      <c r="EV1082" s="7"/>
      <c r="EW1082" s="7"/>
      <c r="EX1082" s="7"/>
      <c r="EY1082" s="7"/>
      <c r="EZ1082" s="7"/>
      <c r="FA1082" s="7"/>
      <c r="FB1082" s="7"/>
      <c r="FC1082" s="7"/>
      <c r="FD1082" s="7"/>
      <c r="FE1082" s="7"/>
      <c r="FF1082" s="7"/>
      <c r="FG1082" s="7"/>
      <c r="FH1082" s="7"/>
      <c r="FI1082" s="7"/>
      <c r="FJ1082" s="7"/>
      <c r="FK1082" s="7"/>
      <c r="FL1082" s="34"/>
      <c r="FM1082" s="33"/>
      <c r="FN1082" s="34"/>
      <c r="FO1082" s="33"/>
      <c r="FP1082" s="33"/>
      <c r="FQ1082" s="33"/>
      <c r="FR1082" s="33"/>
      <c r="FS1082" s="33"/>
      <c r="FT1082" s="33"/>
      <c r="FU1082" s="33"/>
      <c r="FV1082" s="33"/>
      <c r="FW1082" s="33"/>
      <c r="FX1082" s="33"/>
      <c r="FY1082" s="33"/>
      <c r="FZ1082" s="33"/>
      <c r="GA1082" s="33"/>
      <c r="GB1082" s="33"/>
      <c r="GC1082" s="33"/>
      <c r="GD1082" s="33"/>
      <c r="GE1082" s="33"/>
      <c r="GF1082" s="33"/>
      <c r="GG1082" s="7"/>
      <c r="GH1082" s="7"/>
      <c r="GI1082" s="7"/>
      <c r="GJ1082" s="7"/>
      <c r="GK1082" s="7"/>
      <c r="GL1082" s="7"/>
      <c r="GM1082" s="7"/>
      <c r="GN1082" s="7"/>
      <c r="GO1082" s="7"/>
      <c r="GP1082" s="7"/>
      <c r="GQ1082" s="7"/>
      <c r="GR1082" s="7"/>
      <c r="GS1082" s="7"/>
      <c r="GT1082" s="7"/>
      <c r="GU1082" s="7"/>
      <c r="GV1082" s="7"/>
      <c r="GW1082" s="7"/>
      <c r="GX1082" s="7"/>
      <c r="GY1082" s="7"/>
    </row>
    <row r="1083" spans="1:207" ht="13.8">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c r="CG1083" s="7"/>
      <c r="CH1083" s="7"/>
      <c r="CI1083" s="7"/>
      <c r="CJ1083" s="7"/>
      <c r="CK1083" s="7"/>
      <c r="CL1083" s="7"/>
      <c r="CM1083" s="7"/>
      <c r="CN1083" s="7"/>
      <c r="CO1083" s="7"/>
      <c r="CP1083" s="7"/>
      <c r="CQ1083" s="7"/>
      <c r="CR1083" s="7"/>
      <c r="CS1083" s="7"/>
      <c r="CT1083" s="7"/>
      <c r="CU1083" s="7"/>
      <c r="CV1083" s="7"/>
      <c r="CW1083" s="7"/>
      <c r="CX1083" s="7"/>
      <c r="CY1083" s="7"/>
      <c r="CZ1083" s="7"/>
      <c r="DA1083" s="7"/>
      <c r="DB1083" s="7"/>
      <c r="DC1083" s="7"/>
      <c r="DD1083" s="7"/>
      <c r="DE1083" s="7"/>
      <c r="DF1083" s="7"/>
      <c r="DG1083" s="7"/>
      <c r="DH1083" s="7"/>
      <c r="DI1083" s="7"/>
      <c r="DJ1083" s="7"/>
      <c r="DK1083" s="7"/>
      <c r="DL1083" s="7"/>
      <c r="DM1083" s="7"/>
      <c r="DN1083" s="7"/>
      <c r="DO1083" s="7"/>
      <c r="DP1083" s="7"/>
      <c r="DQ1083" s="7"/>
      <c r="DR1083" s="7"/>
      <c r="DS1083" s="7"/>
      <c r="DT1083" s="7"/>
      <c r="DU1083" s="7"/>
      <c r="DV1083" s="7"/>
      <c r="DW1083" s="7"/>
      <c r="DX1083" s="7"/>
      <c r="DY1083" s="7"/>
      <c r="DZ1083" s="7"/>
      <c r="EA1083" s="7"/>
      <c r="EB1083" s="7"/>
      <c r="EC1083" s="7"/>
      <c r="ED1083" s="7"/>
      <c r="EE1083" s="7"/>
      <c r="EF1083" s="7"/>
      <c r="EG1083" s="7"/>
      <c r="EH1083" s="7"/>
      <c r="EI1083" s="7"/>
      <c r="EJ1083" s="7"/>
      <c r="EK1083" s="7"/>
      <c r="EL1083" s="7"/>
      <c r="EM1083" s="7"/>
      <c r="EN1083" s="7"/>
      <c r="EO1083" s="7"/>
      <c r="EP1083" s="7"/>
      <c r="EQ1083" s="7"/>
      <c r="ER1083" s="7"/>
      <c r="ES1083" s="7"/>
      <c r="ET1083" s="7"/>
      <c r="EU1083" s="7"/>
      <c r="EV1083" s="7"/>
      <c r="EW1083" s="7"/>
      <c r="EX1083" s="7"/>
      <c r="EY1083" s="7"/>
      <c r="EZ1083" s="7"/>
      <c r="FA1083" s="7"/>
      <c r="FB1083" s="7"/>
      <c r="FC1083" s="7"/>
      <c r="FD1083" s="7"/>
      <c r="FE1083" s="7"/>
      <c r="FF1083" s="7"/>
      <c r="FG1083" s="7"/>
      <c r="FH1083" s="7"/>
      <c r="FI1083" s="7"/>
      <c r="FJ1083" s="7"/>
      <c r="FK1083" s="7"/>
      <c r="FL1083" s="34"/>
      <c r="FM1083" s="33"/>
      <c r="FN1083" s="34"/>
      <c r="FO1083" s="33"/>
      <c r="FP1083" s="33"/>
      <c r="FQ1083" s="33"/>
      <c r="FR1083" s="33"/>
      <c r="FS1083" s="33"/>
      <c r="FT1083" s="33"/>
      <c r="FU1083" s="33"/>
      <c r="FV1083" s="33"/>
      <c r="FW1083" s="33"/>
      <c r="FX1083" s="33"/>
      <c r="FY1083" s="33"/>
      <c r="FZ1083" s="33"/>
      <c r="GA1083" s="33"/>
      <c r="GB1083" s="33"/>
      <c r="GC1083" s="33"/>
      <c r="GD1083" s="33"/>
      <c r="GE1083" s="33"/>
      <c r="GF1083" s="33"/>
      <c r="GG1083" s="7"/>
      <c r="GH1083" s="7"/>
      <c r="GI1083" s="7"/>
      <c r="GJ1083" s="7"/>
      <c r="GK1083" s="7"/>
      <c r="GL1083" s="7"/>
      <c r="GM1083" s="7"/>
      <c r="GN1083" s="7"/>
      <c r="GO1083" s="7"/>
      <c r="GP1083" s="7"/>
      <c r="GQ1083" s="7"/>
      <c r="GR1083" s="7"/>
      <c r="GS1083" s="7"/>
      <c r="GT1083" s="7"/>
      <c r="GU1083" s="7"/>
      <c r="GV1083" s="7"/>
      <c r="GW1083" s="7"/>
      <c r="GX1083" s="7"/>
      <c r="GY1083" s="7"/>
    </row>
    <row r="1084" spans="1:207" ht="13.8">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c r="CG1084" s="7"/>
      <c r="CH1084" s="7"/>
      <c r="CI1084" s="7"/>
      <c r="CJ1084" s="7"/>
      <c r="CK1084" s="7"/>
      <c r="CL1084" s="7"/>
      <c r="CM1084" s="7"/>
      <c r="CN1084" s="7"/>
      <c r="CO1084" s="7"/>
      <c r="CP1084" s="7"/>
      <c r="CQ1084" s="7"/>
      <c r="CR1084" s="7"/>
      <c r="CS1084" s="7"/>
      <c r="CT1084" s="7"/>
      <c r="CU1084" s="7"/>
      <c r="CV1084" s="7"/>
      <c r="CW1084" s="7"/>
      <c r="CX1084" s="7"/>
      <c r="CY1084" s="7"/>
      <c r="CZ1084" s="7"/>
      <c r="DA1084" s="7"/>
      <c r="DB1084" s="7"/>
      <c r="DC1084" s="7"/>
      <c r="DD1084" s="7"/>
      <c r="DE1084" s="7"/>
      <c r="DF1084" s="7"/>
      <c r="DG1084" s="7"/>
      <c r="DH1084" s="7"/>
      <c r="DI1084" s="7"/>
      <c r="DJ1084" s="7"/>
      <c r="DK1084" s="7"/>
      <c r="DL1084" s="7"/>
      <c r="DM1084" s="7"/>
      <c r="DN1084" s="7"/>
      <c r="DO1084" s="7"/>
      <c r="DP1084" s="7"/>
      <c r="DQ1084" s="7"/>
      <c r="DR1084" s="7"/>
      <c r="DS1084" s="7"/>
      <c r="DT1084" s="7"/>
      <c r="DU1084" s="7"/>
      <c r="DV1084" s="7"/>
      <c r="DW1084" s="7"/>
      <c r="DX1084" s="7"/>
      <c r="DY1084" s="7"/>
      <c r="DZ1084" s="7"/>
      <c r="EA1084" s="7"/>
      <c r="EB1084" s="7"/>
      <c r="EC1084" s="7"/>
      <c r="ED1084" s="7"/>
      <c r="EE1084" s="7"/>
      <c r="EF1084" s="7"/>
      <c r="EG1084" s="7"/>
      <c r="EH1084" s="7"/>
      <c r="EI1084" s="7"/>
      <c r="EJ1084" s="7"/>
      <c r="EK1084" s="7"/>
      <c r="EL1084" s="7"/>
      <c r="EM1084" s="7"/>
      <c r="EN1084" s="7"/>
      <c r="EO1084" s="7"/>
      <c r="EP1084" s="7"/>
      <c r="EQ1084" s="7"/>
      <c r="ER1084" s="7"/>
      <c r="ES1084" s="7"/>
      <c r="ET1084" s="7"/>
      <c r="EU1084" s="7"/>
      <c r="EV1084" s="7"/>
      <c r="EW1084" s="7"/>
      <c r="EX1084" s="7"/>
      <c r="EY1084" s="7"/>
      <c r="EZ1084" s="7"/>
      <c r="FA1084" s="7"/>
      <c r="FB1084" s="7"/>
      <c r="FC1084" s="7"/>
      <c r="FD1084" s="7"/>
      <c r="FE1084" s="7"/>
      <c r="FF1084" s="7"/>
      <c r="FG1084" s="7"/>
      <c r="FH1084" s="7"/>
      <c r="FI1084" s="7"/>
      <c r="FJ1084" s="7"/>
      <c r="FK1084" s="7"/>
      <c r="FL1084" s="34"/>
      <c r="FM1084" s="33"/>
      <c r="FN1084" s="34"/>
      <c r="FO1084" s="33"/>
      <c r="FP1084" s="33"/>
      <c r="FQ1084" s="33"/>
      <c r="FR1084" s="33"/>
      <c r="FS1084" s="33"/>
      <c r="FT1084" s="33"/>
      <c r="FU1084" s="33"/>
      <c r="FV1084" s="33"/>
      <c r="FW1084" s="33"/>
      <c r="FX1084" s="33"/>
      <c r="FY1084" s="33"/>
      <c r="FZ1084" s="33"/>
      <c r="GA1084" s="33"/>
      <c r="GB1084" s="33"/>
      <c r="GC1084" s="33"/>
      <c r="GD1084" s="33"/>
      <c r="GE1084" s="33"/>
      <c r="GF1084" s="33"/>
      <c r="GG1084" s="7"/>
      <c r="GH1084" s="7"/>
      <c r="GI1084" s="7"/>
      <c r="GJ1084" s="7"/>
      <c r="GK1084" s="7"/>
      <c r="GL1084" s="7"/>
      <c r="GM1084" s="7"/>
      <c r="GN1084" s="7"/>
      <c r="GO1084" s="7"/>
      <c r="GP1084" s="7"/>
      <c r="GQ1084" s="7"/>
      <c r="GR1084" s="7"/>
      <c r="GS1084" s="7"/>
      <c r="GT1084" s="7"/>
      <c r="GU1084" s="7"/>
      <c r="GV1084" s="7"/>
      <c r="GW1084" s="7"/>
      <c r="GX1084" s="7"/>
      <c r="GY1084" s="7"/>
    </row>
    <row r="1085" spans="1:207" ht="13.8">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c r="CG1085" s="7"/>
      <c r="CH1085" s="7"/>
      <c r="CI1085" s="7"/>
      <c r="CJ1085" s="7"/>
      <c r="CK1085" s="7"/>
      <c r="CL1085" s="7"/>
      <c r="CM1085" s="7"/>
      <c r="CN1085" s="7"/>
      <c r="CO1085" s="7"/>
      <c r="CP1085" s="7"/>
      <c r="CQ1085" s="7"/>
      <c r="CR1085" s="7"/>
      <c r="CS1085" s="7"/>
      <c r="CT1085" s="7"/>
      <c r="CU1085" s="7"/>
      <c r="CV1085" s="7"/>
      <c r="CW1085" s="7"/>
      <c r="CX1085" s="7"/>
      <c r="CY1085" s="7"/>
      <c r="CZ1085" s="7"/>
      <c r="DA1085" s="7"/>
      <c r="DB1085" s="7"/>
      <c r="DC1085" s="7"/>
      <c r="DD1085" s="7"/>
      <c r="DE1085" s="7"/>
      <c r="DF1085" s="7"/>
      <c r="DG1085" s="7"/>
      <c r="DH1085" s="7"/>
      <c r="DI1085" s="7"/>
      <c r="DJ1085" s="7"/>
      <c r="DK1085" s="7"/>
      <c r="DL1085" s="7"/>
      <c r="DM1085" s="7"/>
      <c r="DN1085" s="7"/>
      <c r="DO1085" s="7"/>
      <c r="DP1085" s="7"/>
      <c r="DQ1085" s="7"/>
      <c r="DR1085" s="7"/>
      <c r="DS1085" s="7"/>
      <c r="DT1085" s="7"/>
      <c r="DU1085" s="7"/>
      <c r="DV1085" s="7"/>
      <c r="DW1085" s="7"/>
      <c r="DX1085" s="7"/>
      <c r="DY1085" s="7"/>
      <c r="DZ1085" s="7"/>
      <c r="EA1085" s="7"/>
      <c r="EB1085" s="7"/>
      <c r="EC1085" s="7"/>
      <c r="ED1085" s="7"/>
      <c r="EE1085" s="7"/>
      <c r="EF1085" s="7"/>
      <c r="EG1085" s="7"/>
      <c r="EH1085" s="7"/>
      <c r="EI1085" s="7"/>
      <c r="EJ1085" s="7"/>
      <c r="EK1085" s="7"/>
      <c r="EL1085" s="7"/>
      <c r="EM1085" s="7"/>
      <c r="EN1085" s="7"/>
      <c r="EO1085" s="7"/>
      <c r="EP1085" s="7"/>
      <c r="EQ1085" s="7"/>
      <c r="ER1085" s="7"/>
      <c r="ES1085" s="7"/>
      <c r="ET1085" s="7"/>
      <c r="EU1085" s="7"/>
      <c r="EV1085" s="7"/>
      <c r="EW1085" s="7"/>
      <c r="EX1085" s="7"/>
      <c r="EY1085" s="7"/>
      <c r="EZ1085" s="7"/>
      <c r="FA1085" s="7"/>
      <c r="FB1085" s="7"/>
      <c r="FC1085" s="7"/>
      <c r="FD1085" s="7"/>
      <c r="FE1085" s="7"/>
      <c r="FF1085" s="7"/>
      <c r="FG1085" s="7"/>
      <c r="FH1085" s="7"/>
      <c r="FI1085" s="7"/>
      <c r="FJ1085" s="7"/>
      <c r="FK1085" s="7"/>
      <c r="FL1085" s="34"/>
      <c r="FM1085" s="33"/>
      <c r="FN1085" s="34"/>
      <c r="FO1085" s="33"/>
      <c r="FP1085" s="33"/>
      <c r="FQ1085" s="33"/>
      <c r="FR1085" s="33"/>
      <c r="FS1085" s="33"/>
      <c r="FT1085" s="33"/>
      <c r="FU1085" s="33"/>
      <c r="FV1085" s="33"/>
      <c r="FW1085" s="33"/>
      <c r="FX1085" s="33"/>
      <c r="FY1085" s="33"/>
      <c r="FZ1085" s="33"/>
      <c r="GA1085" s="33"/>
      <c r="GB1085" s="33"/>
      <c r="GC1085" s="33"/>
      <c r="GD1085" s="33"/>
      <c r="GE1085" s="33"/>
      <c r="GF1085" s="33"/>
      <c r="GG1085" s="7"/>
      <c r="GH1085" s="7"/>
      <c r="GI1085" s="7"/>
      <c r="GJ1085" s="7"/>
      <c r="GK1085" s="7"/>
      <c r="GL1085" s="7"/>
      <c r="GM1085" s="7"/>
      <c r="GN1085" s="7"/>
      <c r="GO1085" s="7"/>
      <c r="GP1085" s="7"/>
      <c r="GQ1085" s="7"/>
      <c r="GR1085" s="7"/>
      <c r="GS1085" s="7"/>
      <c r="GT1085" s="7"/>
      <c r="GU1085" s="7"/>
      <c r="GV1085" s="7"/>
      <c r="GW1085" s="7"/>
      <c r="GX1085" s="7"/>
      <c r="GY1085" s="7"/>
    </row>
    <row r="1086" spans="1:207" ht="13.8">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c r="CG1086" s="7"/>
      <c r="CH1086" s="7"/>
      <c r="CI1086" s="7"/>
      <c r="CJ1086" s="7"/>
      <c r="CK1086" s="7"/>
      <c r="CL1086" s="7"/>
      <c r="CM1086" s="7"/>
      <c r="CN1086" s="7"/>
      <c r="CO1086" s="7"/>
      <c r="CP1086" s="7"/>
      <c r="CQ1086" s="7"/>
      <c r="CR1086" s="7"/>
      <c r="CS1086" s="7"/>
      <c r="CT1086" s="7"/>
      <c r="CU1086" s="7"/>
      <c r="CV1086" s="7"/>
      <c r="CW1086" s="7"/>
      <c r="CX1086" s="7"/>
      <c r="CY1086" s="7"/>
      <c r="CZ1086" s="7"/>
      <c r="DA1086" s="7"/>
      <c r="DB1086" s="7"/>
      <c r="DC1086" s="7"/>
      <c r="DD1086" s="7"/>
      <c r="DE1086" s="7"/>
      <c r="DF1086" s="7"/>
      <c r="DG1086" s="7"/>
      <c r="DH1086" s="7"/>
      <c r="DI1086" s="7"/>
      <c r="DJ1086" s="7"/>
      <c r="DK1086" s="7"/>
      <c r="DL1086" s="7"/>
      <c r="DM1086" s="7"/>
      <c r="DN1086" s="7"/>
      <c r="DO1086" s="7"/>
      <c r="DP1086" s="7"/>
      <c r="DQ1086" s="7"/>
      <c r="DR1086" s="7"/>
      <c r="DS1086" s="7"/>
      <c r="DT1086" s="7"/>
      <c r="DU1086" s="7"/>
      <c r="DV1086" s="7"/>
      <c r="DW1086" s="7"/>
      <c r="DX1086" s="7"/>
      <c r="DY1086" s="7"/>
      <c r="DZ1086" s="7"/>
      <c r="EA1086" s="7"/>
      <c r="EB1086" s="7"/>
      <c r="EC1086" s="7"/>
      <c r="ED1086" s="7"/>
      <c r="EE1086" s="7"/>
      <c r="EF1086" s="7"/>
      <c r="EG1086" s="7"/>
      <c r="EH1086" s="7"/>
      <c r="EI1086" s="7"/>
      <c r="EJ1086" s="7"/>
      <c r="EK1086" s="7"/>
      <c r="EL1086" s="7"/>
      <c r="EM1086" s="7"/>
      <c r="EN1086" s="7"/>
      <c r="EO1086" s="7"/>
      <c r="EP1086" s="7"/>
      <c r="EQ1086" s="7"/>
      <c r="ER1086" s="7"/>
      <c r="ES1086" s="7"/>
      <c r="ET1086" s="7"/>
      <c r="EU1086" s="7"/>
      <c r="EV1086" s="7"/>
      <c r="EW1086" s="7"/>
      <c r="EX1086" s="7"/>
      <c r="EY1086" s="7"/>
      <c r="EZ1086" s="7"/>
      <c r="FA1086" s="7"/>
      <c r="FB1086" s="7"/>
      <c r="FC1086" s="7"/>
      <c r="FD1086" s="7"/>
      <c r="FE1086" s="7"/>
      <c r="FF1086" s="7"/>
      <c r="FG1086" s="7"/>
      <c r="FH1086" s="7"/>
      <c r="FI1086" s="7"/>
      <c r="FJ1086" s="7"/>
      <c r="FK1086" s="7"/>
      <c r="FL1086" s="34"/>
      <c r="FM1086" s="33"/>
      <c r="FN1086" s="34"/>
      <c r="FO1086" s="33"/>
      <c r="FP1086" s="33"/>
      <c r="FQ1086" s="33"/>
      <c r="FR1086" s="33"/>
      <c r="FS1086" s="33"/>
      <c r="FT1086" s="33"/>
      <c r="FU1086" s="33"/>
      <c r="FV1086" s="33"/>
      <c r="FW1086" s="33"/>
      <c r="FX1086" s="33"/>
      <c r="FY1086" s="33"/>
      <c r="FZ1086" s="33"/>
      <c r="GA1086" s="33"/>
      <c r="GB1086" s="33"/>
      <c r="GC1086" s="33"/>
      <c r="GD1086" s="33"/>
      <c r="GE1086" s="33"/>
      <c r="GF1086" s="33"/>
      <c r="GG1086" s="7"/>
      <c r="GH1086" s="7"/>
      <c r="GI1086" s="7"/>
      <c r="GJ1086" s="7"/>
      <c r="GK1086" s="7"/>
      <c r="GL1086" s="7"/>
      <c r="GM1086" s="7"/>
      <c r="GN1086" s="7"/>
      <c r="GO1086" s="7"/>
      <c r="GP1086" s="7"/>
      <c r="GQ1086" s="7"/>
      <c r="GR1086" s="7"/>
      <c r="GS1086" s="7"/>
      <c r="GT1086" s="7"/>
      <c r="GU1086" s="7"/>
      <c r="GV1086" s="7"/>
      <c r="GW1086" s="7"/>
      <c r="GX1086" s="7"/>
      <c r="GY1086" s="7"/>
    </row>
    <row r="1087" spans="1:207" ht="13.8">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c r="CG1087" s="7"/>
      <c r="CH1087" s="7"/>
      <c r="CI1087" s="7"/>
      <c r="CJ1087" s="7"/>
      <c r="CK1087" s="7"/>
      <c r="CL1087" s="7"/>
      <c r="CM1087" s="7"/>
      <c r="CN1087" s="7"/>
      <c r="CO1087" s="7"/>
      <c r="CP1087" s="7"/>
      <c r="CQ1087" s="7"/>
      <c r="CR1087" s="7"/>
      <c r="CS1087" s="7"/>
      <c r="CT1087" s="7"/>
      <c r="CU1087" s="7"/>
      <c r="CV1087" s="7"/>
      <c r="CW1087" s="7"/>
      <c r="CX1087" s="7"/>
      <c r="CY1087" s="7"/>
      <c r="CZ1087" s="7"/>
      <c r="DA1087" s="7"/>
      <c r="DB1087" s="7"/>
      <c r="DC1087" s="7"/>
      <c r="DD1087" s="7"/>
      <c r="DE1087" s="7"/>
      <c r="DF1087" s="7"/>
      <c r="DG1087" s="7"/>
      <c r="DH1087" s="7"/>
      <c r="DI1087" s="7"/>
      <c r="DJ1087" s="7"/>
      <c r="DK1087" s="7"/>
      <c r="DL1087" s="7"/>
      <c r="DM1087" s="7"/>
      <c r="DN1087" s="7"/>
      <c r="DO1087" s="7"/>
      <c r="DP1087" s="7"/>
      <c r="DQ1087" s="7"/>
      <c r="DR1087" s="7"/>
      <c r="DS1087" s="7"/>
      <c r="DT1087" s="7"/>
      <c r="DU1087" s="7"/>
      <c r="DV1087" s="7"/>
      <c r="DW1087" s="7"/>
      <c r="DX1087" s="7"/>
      <c r="DY1087" s="7"/>
      <c r="DZ1087" s="7"/>
      <c r="EA1087" s="7"/>
      <c r="EB1087" s="7"/>
      <c r="EC1087" s="7"/>
      <c r="ED1087" s="7"/>
      <c r="EE1087" s="7"/>
      <c r="EF1087" s="7"/>
      <c r="EG1087" s="7"/>
      <c r="EH1087" s="7"/>
      <c r="EI1087" s="7"/>
      <c r="EJ1087" s="7"/>
      <c r="EK1087" s="7"/>
      <c r="EL1087" s="7"/>
      <c r="EM1087" s="7"/>
      <c r="EN1087" s="7"/>
      <c r="EO1087" s="7"/>
      <c r="EP1087" s="7"/>
      <c r="EQ1087" s="7"/>
      <c r="ER1087" s="7"/>
      <c r="ES1087" s="7"/>
      <c r="ET1087" s="7"/>
      <c r="EU1087" s="7"/>
      <c r="EV1087" s="7"/>
      <c r="EW1087" s="7"/>
      <c r="EX1087" s="7"/>
      <c r="EY1087" s="7"/>
      <c r="EZ1087" s="7"/>
      <c r="FA1087" s="7"/>
      <c r="FB1087" s="7"/>
      <c r="FC1087" s="7"/>
      <c r="FD1087" s="7"/>
      <c r="FE1087" s="7"/>
      <c r="FF1087" s="7"/>
      <c r="FG1087" s="7"/>
      <c r="FH1087" s="7"/>
      <c r="FI1087" s="7"/>
      <c r="FJ1087" s="7"/>
      <c r="FK1087" s="7"/>
      <c r="FL1087" s="34"/>
      <c r="FM1087" s="33"/>
      <c r="FN1087" s="34"/>
      <c r="FO1087" s="33"/>
      <c r="FP1087" s="33"/>
      <c r="FQ1087" s="33"/>
      <c r="FR1087" s="33"/>
      <c r="FS1087" s="33"/>
      <c r="FT1087" s="33"/>
      <c r="FU1087" s="33"/>
      <c r="FV1087" s="33"/>
      <c r="FW1087" s="33"/>
      <c r="FX1087" s="33"/>
      <c r="FY1087" s="33"/>
      <c r="FZ1087" s="33"/>
      <c r="GA1087" s="33"/>
      <c r="GB1087" s="33"/>
      <c r="GC1087" s="33"/>
      <c r="GD1087" s="33"/>
      <c r="GE1087" s="33"/>
      <c r="GF1087" s="33"/>
      <c r="GG1087" s="7"/>
      <c r="GH1087" s="7"/>
      <c r="GI1087" s="7"/>
      <c r="GJ1087" s="7"/>
      <c r="GK1087" s="7"/>
      <c r="GL1087" s="7"/>
      <c r="GM1087" s="7"/>
      <c r="GN1087" s="7"/>
      <c r="GO1087" s="7"/>
      <c r="GP1087" s="7"/>
      <c r="GQ1087" s="7"/>
      <c r="GR1087" s="7"/>
      <c r="GS1087" s="7"/>
      <c r="GT1087" s="7"/>
      <c r="GU1087" s="7"/>
      <c r="GV1087" s="7"/>
      <c r="GW1087" s="7"/>
      <c r="GX1087" s="7"/>
      <c r="GY1087" s="7"/>
    </row>
    <row r="1088" spans="1:207" ht="13.8">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c r="CG1088" s="7"/>
      <c r="CH1088" s="7"/>
      <c r="CI1088" s="7"/>
      <c r="CJ1088" s="7"/>
      <c r="CK1088" s="7"/>
      <c r="CL1088" s="7"/>
      <c r="CM1088" s="7"/>
      <c r="CN1088" s="7"/>
      <c r="CO1088" s="7"/>
      <c r="CP1088" s="7"/>
      <c r="CQ1088" s="7"/>
      <c r="CR1088" s="7"/>
      <c r="CS1088" s="7"/>
      <c r="CT1088" s="7"/>
      <c r="CU1088" s="7"/>
      <c r="CV1088" s="7"/>
      <c r="CW1088" s="7"/>
      <c r="CX1088" s="7"/>
      <c r="CY1088" s="7"/>
      <c r="CZ1088" s="7"/>
      <c r="DA1088" s="7"/>
      <c r="DB1088" s="7"/>
      <c r="DC1088" s="7"/>
      <c r="DD1088" s="7"/>
      <c r="DE1088" s="7"/>
      <c r="DF1088" s="7"/>
      <c r="DG1088" s="7"/>
      <c r="DH1088" s="7"/>
      <c r="DI1088" s="7"/>
      <c r="DJ1088" s="7"/>
      <c r="DK1088" s="7"/>
      <c r="DL1088" s="7"/>
      <c r="DM1088" s="7"/>
      <c r="DN1088" s="7"/>
      <c r="DO1088" s="7"/>
      <c r="DP1088" s="7"/>
      <c r="DQ1088" s="7"/>
      <c r="DR1088" s="7"/>
      <c r="DS1088" s="7"/>
      <c r="DT1088" s="7"/>
      <c r="DU1088" s="7"/>
      <c r="DV1088" s="7"/>
      <c r="DW1088" s="7"/>
      <c r="DX1088" s="7"/>
      <c r="DY1088" s="7"/>
      <c r="DZ1088" s="7"/>
      <c r="EA1088" s="7"/>
      <c r="EB1088" s="7"/>
      <c r="EC1088" s="7"/>
      <c r="ED1088" s="7"/>
      <c r="EE1088" s="7"/>
      <c r="EF1088" s="7"/>
      <c r="EG1088" s="7"/>
      <c r="EH1088" s="7"/>
      <c r="EI1088" s="7"/>
      <c r="EJ1088" s="7"/>
      <c r="EK1088" s="7"/>
      <c r="EL1088" s="7"/>
      <c r="EM1088" s="7"/>
      <c r="EN1088" s="7"/>
      <c r="EO1088" s="7"/>
      <c r="EP1088" s="7"/>
      <c r="EQ1088" s="7"/>
      <c r="ER1088" s="7"/>
      <c r="ES1088" s="7"/>
      <c r="ET1088" s="7"/>
      <c r="EU1088" s="7"/>
      <c r="EV1088" s="7"/>
      <c r="EW1088" s="7"/>
      <c r="EX1088" s="7"/>
      <c r="EY1088" s="7"/>
      <c r="EZ1088" s="7"/>
      <c r="FA1088" s="7"/>
      <c r="FB1088" s="7"/>
      <c r="FC1088" s="7"/>
      <c r="FD1088" s="7"/>
      <c r="FE1088" s="7"/>
      <c r="FF1088" s="7"/>
      <c r="FG1088" s="7"/>
      <c r="FH1088" s="7"/>
      <c r="FI1088" s="7"/>
      <c r="FJ1088" s="7"/>
      <c r="FK1088" s="7"/>
      <c r="FL1088" s="34"/>
      <c r="FM1088" s="33"/>
      <c r="FN1088" s="34"/>
      <c r="FO1088" s="33"/>
      <c r="FP1088" s="33"/>
      <c r="FQ1088" s="33"/>
      <c r="FR1088" s="33"/>
      <c r="FS1088" s="33"/>
      <c r="FT1088" s="33"/>
      <c r="FU1088" s="33"/>
      <c r="FV1088" s="33"/>
      <c r="FW1088" s="33"/>
      <c r="FX1088" s="33"/>
      <c r="FY1088" s="33"/>
      <c r="FZ1088" s="33"/>
      <c r="GA1088" s="33"/>
      <c r="GB1088" s="33"/>
      <c r="GC1088" s="33"/>
      <c r="GD1088" s="33"/>
      <c r="GE1088" s="33"/>
      <c r="GF1088" s="33"/>
      <c r="GG1088" s="7"/>
      <c r="GH1088" s="7"/>
      <c r="GI1088" s="7"/>
      <c r="GJ1088" s="7"/>
      <c r="GK1088" s="7"/>
      <c r="GL1088" s="7"/>
      <c r="GM1088" s="7"/>
      <c r="GN1088" s="7"/>
      <c r="GO1088" s="7"/>
      <c r="GP1088" s="7"/>
      <c r="GQ1088" s="7"/>
      <c r="GR1088" s="7"/>
      <c r="GS1088" s="7"/>
      <c r="GT1088" s="7"/>
      <c r="GU1088" s="7"/>
      <c r="GV1088" s="7"/>
      <c r="GW1088" s="7"/>
      <c r="GX1088" s="7"/>
      <c r="GY1088" s="7"/>
    </row>
    <row r="1089" spans="1:207" ht="13.8">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c r="CG1089" s="7"/>
      <c r="CH1089" s="7"/>
      <c r="CI1089" s="7"/>
      <c r="CJ1089" s="7"/>
      <c r="CK1089" s="7"/>
      <c r="CL1089" s="7"/>
      <c r="CM1089" s="7"/>
      <c r="CN1089" s="7"/>
      <c r="CO1089" s="7"/>
      <c r="CP1089" s="7"/>
      <c r="CQ1089" s="7"/>
      <c r="CR1089" s="7"/>
      <c r="CS1089" s="7"/>
      <c r="CT1089" s="7"/>
      <c r="CU1089" s="7"/>
      <c r="CV1089" s="7"/>
      <c r="CW1089" s="7"/>
      <c r="CX1089" s="7"/>
      <c r="CY1089" s="7"/>
      <c r="CZ1089" s="7"/>
      <c r="DA1089" s="7"/>
      <c r="DB1089" s="7"/>
      <c r="DC1089" s="7"/>
      <c r="DD1089" s="7"/>
      <c r="DE1089" s="7"/>
      <c r="DF1089" s="7"/>
      <c r="DG1089" s="7"/>
      <c r="DH1089" s="7"/>
      <c r="DI1089" s="7"/>
      <c r="DJ1089" s="7"/>
      <c r="DK1089" s="7"/>
      <c r="DL1089" s="7"/>
      <c r="DM1089" s="7"/>
      <c r="DN1089" s="7"/>
      <c r="DO1089" s="7"/>
      <c r="DP1089" s="7"/>
      <c r="DQ1089" s="7"/>
      <c r="DR1089" s="7"/>
      <c r="DS1089" s="7"/>
      <c r="DT1089" s="7"/>
      <c r="DU1089" s="7"/>
      <c r="DV1089" s="7"/>
      <c r="DW1089" s="7"/>
      <c r="DX1089" s="7"/>
      <c r="DY1089" s="7"/>
      <c r="DZ1089" s="7"/>
      <c r="EA1089" s="7"/>
      <c r="EB1089" s="7"/>
      <c r="EC1089" s="7"/>
      <c r="ED1089" s="7"/>
      <c r="EE1089" s="7"/>
      <c r="EF1089" s="7"/>
      <c r="EG1089" s="7"/>
      <c r="EH1089" s="7"/>
      <c r="EI1089" s="7"/>
      <c r="EJ1089" s="7"/>
      <c r="EK1089" s="7"/>
      <c r="EL1089" s="7"/>
      <c r="EM1089" s="7"/>
      <c r="EN1089" s="7"/>
      <c r="EO1089" s="7"/>
      <c r="EP1089" s="7"/>
      <c r="EQ1089" s="7"/>
      <c r="ER1089" s="7"/>
      <c r="ES1089" s="7"/>
      <c r="ET1089" s="7"/>
      <c r="EU1089" s="7"/>
      <c r="EV1089" s="7"/>
      <c r="EW1089" s="7"/>
      <c r="EX1089" s="7"/>
      <c r="EY1089" s="7"/>
      <c r="EZ1089" s="7"/>
      <c r="FA1089" s="7"/>
      <c r="FB1089" s="7"/>
      <c r="FC1089" s="7"/>
      <c r="FD1089" s="7"/>
      <c r="FE1089" s="7"/>
      <c r="FF1089" s="7"/>
      <c r="FG1089" s="7"/>
      <c r="FH1089" s="7"/>
      <c r="FI1089" s="7"/>
      <c r="FJ1089" s="7"/>
      <c r="FK1089" s="7"/>
      <c r="FL1089" s="34"/>
      <c r="FM1089" s="33"/>
      <c r="FN1089" s="34"/>
      <c r="FO1089" s="33"/>
      <c r="FP1089" s="33"/>
      <c r="FQ1089" s="33"/>
      <c r="FR1089" s="33"/>
      <c r="FS1089" s="33"/>
      <c r="FT1089" s="33"/>
      <c r="FU1089" s="33"/>
      <c r="FV1089" s="33"/>
      <c r="FW1089" s="33"/>
      <c r="FX1089" s="33"/>
      <c r="FY1089" s="33"/>
      <c r="FZ1089" s="33"/>
      <c r="GA1089" s="33"/>
      <c r="GB1089" s="33"/>
      <c r="GC1089" s="33"/>
      <c r="GD1089" s="33"/>
      <c r="GE1089" s="33"/>
      <c r="GF1089" s="33"/>
      <c r="GG1089" s="7"/>
      <c r="GH1089" s="7"/>
      <c r="GI1089" s="7"/>
      <c r="GJ1089" s="7"/>
      <c r="GK1089" s="7"/>
      <c r="GL1089" s="7"/>
      <c r="GM1089" s="7"/>
      <c r="GN1089" s="7"/>
      <c r="GO1089" s="7"/>
      <c r="GP1089" s="7"/>
      <c r="GQ1089" s="7"/>
      <c r="GR1089" s="7"/>
      <c r="GS1089" s="7"/>
      <c r="GT1089" s="7"/>
      <c r="GU1089" s="7"/>
      <c r="GV1089" s="7"/>
      <c r="GW1089" s="7"/>
      <c r="GX1089" s="7"/>
      <c r="GY1089" s="7"/>
    </row>
    <row r="1090" spans="1:207" ht="13.8">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c r="CG1090" s="7"/>
      <c r="CH1090" s="7"/>
      <c r="CI1090" s="7"/>
      <c r="CJ1090" s="7"/>
      <c r="CK1090" s="7"/>
      <c r="CL1090" s="7"/>
      <c r="CM1090" s="7"/>
      <c r="CN1090" s="7"/>
      <c r="CO1090" s="7"/>
      <c r="CP1090" s="7"/>
      <c r="CQ1090" s="7"/>
      <c r="CR1090" s="7"/>
      <c r="CS1090" s="7"/>
      <c r="CT1090" s="7"/>
      <c r="CU1090" s="7"/>
      <c r="CV1090" s="7"/>
      <c r="CW1090" s="7"/>
      <c r="CX1090" s="7"/>
      <c r="CY1090" s="7"/>
      <c r="CZ1090" s="7"/>
      <c r="DA1090" s="7"/>
      <c r="DB1090" s="7"/>
      <c r="DC1090" s="7"/>
      <c r="DD1090" s="7"/>
      <c r="DE1090" s="7"/>
      <c r="DF1090" s="7"/>
      <c r="DG1090" s="7"/>
      <c r="DH1090" s="7"/>
      <c r="DI1090" s="7"/>
      <c r="DJ1090" s="7"/>
      <c r="DK1090" s="7"/>
      <c r="DL1090" s="7"/>
      <c r="DM1090" s="7"/>
      <c r="DN1090" s="7"/>
      <c r="DO1090" s="7"/>
      <c r="DP1090" s="7"/>
      <c r="DQ1090" s="7"/>
      <c r="DR1090" s="7"/>
      <c r="DS1090" s="7"/>
      <c r="DT1090" s="7"/>
      <c r="DU1090" s="7"/>
      <c r="DV1090" s="7"/>
      <c r="DW1090" s="7"/>
      <c r="DX1090" s="7"/>
      <c r="DY1090" s="7"/>
      <c r="DZ1090" s="7"/>
      <c r="EA1090" s="7"/>
      <c r="EB1090" s="7"/>
      <c r="EC1090" s="7"/>
      <c r="ED1090" s="7"/>
      <c r="EE1090" s="7"/>
      <c r="EF1090" s="7"/>
      <c r="EG1090" s="7"/>
      <c r="EH1090" s="7"/>
      <c r="EI1090" s="7"/>
      <c r="EJ1090" s="7"/>
      <c r="EK1090" s="7"/>
      <c r="EL1090" s="7"/>
      <c r="EM1090" s="7"/>
      <c r="EN1090" s="7"/>
      <c r="EO1090" s="7"/>
      <c r="EP1090" s="7"/>
      <c r="EQ1090" s="7"/>
      <c r="ER1090" s="7"/>
      <c r="ES1090" s="7"/>
      <c r="ET1090" s="7"/>
      <c r="EU1090" s="7"/>
      <c r="EV1090" s="7"/>
      <c r="EW1090" s="7"/>
      <c r="EX1090" s="7"/>
      <c r="EY1090" s="7"/>
      <c r="EZ1090" s="7"/>
      <c r="FA1090" s="7"/>
      <c r="FB1090" s="7"/>
      <c r="FC1090" s="7"/>
      <c r="FD1090" s="7"/>
      <c r="FE1090" s="7"/>
      <c r="FF1090" s="7"/>
      <c r="FG1090" s="7"/>
      <c r="FH1090" s="7"/>
      <c r="FI1090" s="7"/>
      <c r="FJ1090" s="7"/>
      <c r="FK1090" s="7"/>
      <c r="FL1090" s="34"/>
      <c r="FM1090" s="33"/>
      <c r="FN1090" s="34"/>
      <c r="FO1090" s="33"/>
      <c r="FP1090" s="33"/>
      <c r="FQ1090" s="33"/>
      <c r="FR1090" s="33"/>
      <c r="FS1090" s="33"/>
      <c r="FT1090" s="33"/>
      <c r="FU1090" s="33"/>
      <c r="FV1090" s="33"/>
      <c r="FW1090" s="33"/>
      <c r="FX1090" s="33"/>
      <c r="FY1090" s="33"/>
      <c r="FZ1090" s="33"/>
      <c r="GA1090" s="33"/>
      <c r="GB1090" s="33"/>
      <c r="GC1090" s="33"/>
      <c r="GD1090" s="33"/>
      <c r="GE1090" s="33"/>
      <c r="GF1090" s="33"/>
      <c r="GG1090" s="7"/>
      <c r="GH1090" s="7"/>
      <c r="GI1090" s="7"/>
      <c r="GJ1090" s="7"/>
      <c r="GK1090" s="7"/>
      <c r="GL1090" s="7"/>
      <c r="GM1090" s="7"/>
      <c r="GN1090" s="7"/>
      <c r="GO1090" s="7"/>
      <c r="GP1090" s="7"/>
      <c r="GQ1090" s="7"/>
      <c r="GR1090" s="7"/>
      <c r="GS1090" s="7"/>
      <c r="GT1090" s="7"/>
      <c r="GU1090" s="7"/>
      <c r="GV1090" s="7"/>
      <c r="GW1090" s="7"/>
      <c r="GX1090" s="7"/>
      <c r="GY1090" s="7"/>
    </row>
    <row r="1091" spans="1:207" ht="13.8">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c r="CG1091" s="7"/>
      <c r="CH1091" s="7"/>
      <c r="CI1091" s="7"/>
      <c r="CJ1091" s="7"/>
      <c r="CK1091" s="7"/>
      <c r="CL1091" s="7"/>
      <c r="CM1091" s="7"/>
      <c r="CN1091" s="7"/>
      <c r="CO1091" s="7"/>
      <c r="CP1091" s="7"/>
      <c r="CQ1091" s="7"/>
      <c r="CR1091" s="7"/>
      <c r="CS1091" s="7"/>
      <c r="CT1091" s="7"/>
      <c r="CU1091" s="7"/>
      <c r="CV1091" s="7"/>
      <c r="CW1091" s="7"/>
      <c r="CX1091" s="7"/>
      <c r="CY1091" s="7"/>
      <c r="CZ1091" s="7"/>
      <c r="DA1091" s="7"/>
      <c r="DB1091" s="7"/>
      <c r="DC1091" s="7"/>
      <c r="DD1091" s="7"/>
      <c r="DE1091" s="7"/>
      <c r="DF1091" s="7"/>
      <c r="DG1091" s="7"/>
      <c r="DH1091" s="7"/>
      <c r="DI1091" s="7"/>
      <c r="DJ1091" s="7"/>
      <c r="DK1091" s="7"/>
      <c r="DL1091" s="7"/>
      <c r="DM1091" s="7"/>
      <c r="DN1091" s="7"/>
      <c r="DO1091" s="7"/>
      <c r="DP1091" s="7"/>
      <c r="DQ1091" s="7"/>
      <c r="DR1091" s="7"/>
      <c r="DS1091" s="7"/>
      <c r="DT1091" s="7"/>
      <c r="DU1091" s="7"/>
      <c r="DV1091" s="7"/>
      <c r="DW1091" s="7"/>
      <c r="DX1091" s="7"/>
      <c r="DY1091" s="7"/>
      <c r="DZ1091" s="7"/>
      <c r="EA1091" s="7"/>
      <c r="EB1091" s="7"/>
      <c r="EC1091" s="7"/>
      <c r="ED1091" s="7"/>
      <c r="EE1091" s="7"/>
      <c r="EF1091" s="7"/>
      <c r="EG1091" s="7"/>
      <c r="EH1091" s="7"/>
      <c r="EI1091" s="7"/>
      <c r="EJ1091" s="7"/>
      <c r="EK1091" s="7"/>
      <c r="EL1091" s="7"/>
      <c r="EM1091" s="7"/>
      <c r="EN1091" s="7"/>
      <c r="EO1091" s="7"/>
      <c r="EP1091" s="7"/>
      <c r="EQ1091" s="7"/>
      <c r="ER1091" s="7"/>
      <c r="ES1091" s="7"/>
      <c r="ET1091" s="7"/>
      <c r="EU1091" s="7"/>
      <c r="EV1091" s="7"/>
      <c r="EW1091" s="7"/>
      <c r="EX1091" s="7"/>
      <c r="EY1091" s="7"/>
      <c r="EZ1091" s="7"/>
      <c r="FA1091" s="7"/>
      <c r="FB1091" s="7"/>
      <c r="FC1091" s="7"/>
      <c r="FD1091" s="7"/>
      <c r="FE1091" s="7"/>
      <c r="FF1091" s="7"/>
      <c r="FG1091" s="7"/>
      <c r="FH1091" s="7"/>
      <c r="FI1091" s="7"/>
      <c r="FJ1091" s="7"/>
      <c r="FK1091" s="7"/>
      <c r="FL1091" s="34"/>
      <c r="FM1091" s="33"/>
      <c r="FN1091" s="34"/>
      <c r="FO1091" s="33"/>
      <c r="FP1091" s="33"/>
      <c r="FQ1091" s="33"/>
      <c r="FR1091" s="33"/>
      <c r="FS1091" s="33"/>
      <c r="FT1091" s="33"/>
      <c r="FU1091" s="33"/>
      <c r="FV1091" s="33"/>
      <c r="FW1091" s="33"/>
      <c r="FX1091" s="33"/>
      <c r="FY1091" s="33"/>
      <c r="FZ1091" s="33"/>
      <c r="GA1091" s="33"/>
      <c r="GB1091" s="33"/>
      <c r="GC1091" s="33"/>
      <c r="GD1091" s="33"/>
      <c r="GE1091" s="33"/>
      <c r="GF1091" s="33"/>
      <c r="GG1091" s="7"/>
      <c r="GH1091" s="7"/>
      <c r="GI1091" s="7"/>
      <c r="GJ1091" s="7"/>
      <c r="GK1091" s="7"/>
      <c r="GL1091" s="7"/>
      <c r="GM1091" s="7"/>
      <c r="GN1091" s="7"/>
      <c r="GO1091" s="7"/>
      <c r="GP1091" s="7"/>
      <c r="GQ1091" s="7"/>
      <c r="GR1091" s="7"/>
      <c r="GS1091" s="7"/>
      <c r="GT1091" s="7"/>
      <c r="GU1091" s="7"/>
      <c r="GV1091" s="7"/>
      <c r="GW1091" s="7"/>
      <c r="GX1091" s="7"/>
      <c r="GY1091" s="7"/>
    </row>
    <row r="1092" spans="1:207" ht="13.8">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c r="CG1092" s="7"/>
      <c r="CH1092" s="7"/>
      <c r="CI1092" s="7"/>
      <c r="CJ1092" s="7"/>
      <c r="CK1092" s="7"/>
      <c r="CL1092" s="7"/>
      <c r="CM1092" s="7"/>
      <c r="CN1092" s="7"/>
      <c r="CO1092" s="7"/>
      <c r="CP1092" s="7"/>
      <c r="CQ1092" s="7"/>
      <c r="CR1092" s="7"/>
      <c r="CS1092" s="7"/>
      <c r="CT1092" s="7"/>
      <c r="CU1092" s="7"/>
      <c r="CV1092" s="7"/>
      <c r="CW1092" s="7"/>
      <c r="CX1092" s="7"/>
      <c r="CY1092" s="7"/>
      <c r="CZ1092" s="7"/>
      <c r="DA1092" s="7"/>
      <c r="DB1092" s="7"/>
      <c r="DC1092" s="7"/>
      <c r="DD1092" s="7"/>
      <c r="DE1092" s="7"/>
      <c r="DF1092" s="7"/>
      <c r="DG1092" s="7"/>
      <c r="DH1092" s="7"/>
      <c r="DI1092" s="7"/>
      <c r="DJ1092" s="7"/>
      <c r="DK1092" s="7"/>
      <c r="DL1092" s="7"/>
      <c r="DM1092" s="7"/>
      <c r="DN1092" s="7"/>
      <c r="DO1092" s="7"/>
      <c r="DP1092" s="7"/>
      <c r="DQ1092" s="7"/>
      <c r="DR1092" s="7"/>
      <c r="DS1092" s="7"/>
      <c r="DT1092" s="7"/>
      <c r="DU1092" s="7"/>
      <c r="DV1092" s="7"/>
      <c r="DW1092" s="7"/>
      <c r="DX1092" s="7"/>
      <c r="DY1092" s="7"/>
      <c r="DZ1092" s="7"/>
      <c r="EA1092" s="7"/>
      <c r="EB1092" s="7"/>
      <c r="EC1092" s="7"/>
      <c r="ED1092" s="7"/>
      <c r="EE1092" s="7"/>
      <c r="EF1092" s="7"/>
      <c r="EG1092" s="7"/>
      <c r="EH1092" s="7"/>
      <c r="EI1092" s="7"/>
      <c r="EJ1092" s="7"/>
      <c r="EK1092" s="7"/>
      <c r="EL1092" s="7"/>
      <c r="EM1092" s="7"/>
      <c r="EN1092" s="7"/>
      <c r="EO1092" s="7"/>
      <c r="EP1092" s="7"/>
      <c r="EQ1092" s="7"/>
      <c r="ER1092" s="7"/>
      <c r="ES1092" s="7"/>
      <c r="ET1092" s="7"/>
      <c r="EU1092" s="7"/>
      <c r="EV1092" s="7"/>
      <c r="EW1092" s="7"/>
      <c r="EX1092" s="7"/>
      <c r="EY1092" s="7"/>
      <c r="EZ1092" s="7"/>
      <c r="FA1092" s="7"/>
      <c r="FB1092" s="7"/>
      <c r="FC1092" s="7"/>
      <c r="FD1092" s="7"/>
      <c r="FE1092" s="7"/>
      <c r="FF1092" s="7"/>
      <c r="FG1092" s="7"/>
      <c r="FH1092" s="7"/>
      <c r="FI1092" s="7"/>
      <c r="FJ1092" s="7"/>
      <c r="FK1092" s="7"/>
      <c r="FL1092" s="34"/>
      <c r="FM1092" s="33"/>
      <c r="FN1092" s="34"/>
      <c r="FO1092" s="33"/>
      <c r="FP1092" s="33"/>
      <c r="FQ1092" s="33"/>
      <c r="FR1092" s="33"/>
      <c r="FS1092" s="33"/>
      <c r="FT1092" s="33"/>
      <c r="FU1092" s="33"/>
      <c r="FV1092" s="33"/>
      <c r="FW1092" s="33"/>
      <c r="FX1092" s="33"/>
      <c r="FY1092" s="33"/>
      <c r="FZ1092" s="33"/>
      <c r="GA1092" s="33"/>
      <c r="GB1092" s="33"/>
      <c r="GC1092" s="33"/>
      <c r="GD1092" s="33"/>
      <c r="GE1092" s="33"/>
      <c r="GF1092" s="33"/>
      <c r="GG1092" s="7"/>
      <c r="GH1092" s="7"/>
      <c r="GI1092" s="7"/>
      <c r="GJ1092" s="7"/>
      <c r="GK1092" s="7"/>
      <c r="GL1092" s="7"/>
      <c r="GM1092" s="7"/>
      <c r="GN1092" s="7"/>
      <c r="GO1092" s="7"/>
      <c r="GP1092" s="7"/>
      <c r="GQ1092" s="7"/>
      <c r="GR1092" s="7"/>
      <c r="GS1092" s="7"/>
      <c r="GT1092" s="7"/>
      <c r="GU1092" s="7"/>
      <c r="GV1092" s="7"/>
      <c r="GW1092" s="7"/>
      <c r="GX1092" s="7"/>
      <c r="GY1092" s="7"/>
    </row>
    <row r="1093" spans="1:207" ht="13.8">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c r="CG1093" s="7"/>
      <c r="CH1093" s="7"/>
      <c r="CI1093" s="7"/>
      <c r="CJ1093" s="7"/>
      <c r="CK1093" s="7"/>
      <c r="CL1093" s="7"/>
      <c r="CM1093" s="7"/>
      <c r="CN1093" s="7"/>
      <c r="CO1093" s="7"/>
      <c r="CP1093" s="7"/>
      <c r="CQ1093" s="7"/>
      <c r="CR1093" s="7"/>
      <c r="CS1093" s="7"/>
      <c r="CT1093" s="7"/>
      <c r="CU1093" s="7"/>
      <c r="CV1093" s="7"/>
      <c r="CW1093" s="7"/>
      <c r="CX1093" s="7"/>
      <c r="CY1093" s="7"/>
      <c r="CZ1093" s="7"/>
      <c r="DA1093" s="7"/>
      <c r="DB1093" s="7"/>
      <c r="DC1093" s="7"/>
      <c r="DD1093" s="7"/>
      <c r="DE1093" s="7"/>
      <c r="DF1093" s="7"/>
      <c r="DG1093" s="7"/>
      <c r="DH1093" s="7"/>
      <c r="DI1093" s="7"/>
      <c r="DJ1093" s="7"/>
      <c r="DK1093" s="7"/>
      <c r="DL1093" s="7"/>
      <c r="DM1093" s="7"/>
      <c r="DN1093" s="7"/>
      <c r="DO1093" s="7"/>
      <c r="DP1093" s="7"/>
      <c r="DQ1093" s="7"/>
      <c r="DR1093" s="7"/>
      <c r="DS1093" s="7"/>
      <c r="DT1093" s="7"/>
      <c r="DU1093" s="7"/>
      <c r="DV1093" s="7"/>
      <c r="DW1093" s="7"/>
      <c r="DX1093" s="7"/>
      <c r="DY1093" s="7"/>
      <c r="DZ1093" s="7"/>
      <c r="EA1093" s="7"/>
      <c r="EB1093" s="7"/>
      <c r="EC1093" s="7"/>
      <c r="ED1093" s="7"/>
      <c r="EE1093" s="7"/>
      <c r="EF1093" s="7"/>
      <c r="EG1093" s="7"/>
      <c r="EH1093" s="7"/>
      <c r="EI1093" s="7"/>
      <c r="EJ1093" s="7"/>
      <c r="EK1093" s="7"/>
      <c r="EL1093" s="7"/>
      <c r="EM1093" s="7"/>
      <c r="EN1093" s="7"/>
      <c r="EO1093" s="7"/>
      <c r="EP1093" s="7"/>
      <c r="EQ1093" s="7"/>
      <c r="ER1093" s="7"/>
      <c r="ES1093" s="7"/>
      <c r="ET1093" s="7"/>
      <c r="EU1093" s="7"/>
      <c r="EV1093" s="7"/>
      <c r="EW1093" s="7"/>
      <c r="EX1093" s="7"/>
      <c r="EY1093" s="7"/>
      <c r="EZ1093" s="7"/>
      <c r="FA1093" s="7"/>
      <c r="FB1093" s="7"/>
      <c r="FC1093" s="7"/>
      <c r="FD1093" s="7"/>
      <c r="FE1093" s="7"/>
      <c r="FF1093" s="7"/>
      <c r="FG1093" s="7"/>
      <c r="FH1093" s="7"/>
      <c r="FI1093" s="7"/>
      <c r="FJ1093" s="7"/>
      <c r="FK1093" s="7"/>
      <c r="FL1093" s="34"/>
      <c r="FM1093" s="33"/>
      <c r="FN1093" s="34"/>
      <c r="FO1093" s="33"/>
      <c r="FP1093" s="33"/>
      <c r="FQ1093" s="33"/>
      <c r="FR1093" s="33"/>
      <c r="FS1093" s="33"/>
      <c r="FT1093" s="33"/>
      <c r="FU1093" s="33"/>
      <c r="FV1093" s="33"/>
      <c r="FW1093" s="33"/>
      <c r="FX1093" s="33"/>
      <c r="FY1093" s="33"/>
      <c r="FZ1093" s="33"/>
      <c r="GA1093" s="33"/>
      <c r="GB1093" s="33"/>
      <c r="GC1093" s="33"/>
      <c r="GD1093" s="33"/>
      <c r="GE1093" s="33"/>
      <c r="GF1093" s="33"/>
      <c r="GG1093" s="7"/>
      <c r="GH1093" s="7"/>
      <c r="GI1093" s="7"/>
      <c r="GJ1093" s="7"/>
      <c r="GK1093" s="7"/>
      <c r="GL1093" s="7"/>
      <c r="GM1093" s="7"/>
      <c r="GN1093" s="7"/>
      <c r="GO1093" s="7"/>
      <c r="GP1093" s="7"/>
      <c r="GQ1093" s="7"/>
      <c r="GR1093" s="7"/>
      <c r="GS1093" s="7"/>
      <c r="GT1093" s="7"/>
      <c r="GU1093" s="7"/>
      <c r="GV1093" s="7"/>
      <c r="GW1093" s="7"/>
      <c r="GX1093" s="7"/>
      <c r="GY1093" s="7"/>
    </row>
    <row r="1094" spans="1:207" ht="13.8">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c r="CG1094" s="7"/>
      <c r="CH1094" s="7"/>
      <c r="CI1094" s="7"/>
      <c r="CJ1094" s="7"/>
      <c r="CK1094" s="7"/>
      <c r="CL1094" s="7"/>
      <c r="CM1094" s="7"/>
      <c r="CN1094" s="7"/>
      <c r="CO1094" s="7"/>
      <c r="CP1094" s="7"/>
      <c r="CQ1094" s="7"/>
      <c r="CR1094" s="7"/>
      <c r="CS1094" s="7"/>
      <c r="CT1094" s="7"/>
      <c r="CU1094" s="7"/>
      <c r="CV1094" s="7"/>
      <c r="CW1094" s="7"/>
      <c r="CX1094" s="7"/>
      <c r="CY1094" s="7"/>
      <c r="CZ1094" s="7"/>
      <c r="DA1094" s="7"/>
      <c r="DB1094" s="7"/>
      <c r="DC1094" s="7"/>
      <c r="DD1094" s="7"/>
      <c r="DE1094" s="7"/>
      <c r="DF1094" s="7"/>
      <c r="DG1094" s="7"/>
      <c r="DH1094" s="7"/>
      <c r="DI1094" s="7"/>
      <c r="DJ1094" s="7"/>
      <c r="DK1094" s="7"/>
      <c r="DL1094" s="7"/>
      <c r="DM1094" s="7"/>
      <c r="DN1094" s="7"/>
      <c r="DO1094" s="7"/>
      <c r="DP1094" s="7"/>
      <c r="DQ1094" s="7"/>
      <c r="DR1094" s="7"/>
      <c r="DS1094" s="7"/>
      <c r="DT1094" s="7"/>
      <c r="DU1094" s="7"/>
      <c r="DV1094" s="7"/>
      <c r="DW1094" s="7"/>
      <c r="DX1094" s="7"/>
      <c r="DY1094" s="7"/>
      <c r="DZ1094" s="7"/>
      <c r="EA1094" s="7"/>
      <c r="EB1094" s="7"/>
      <c r="EC1094" s="7"/>
      <c r="ED1094" s="7"/>
      <c r="EE1094" s="7"/>
      <c r="EF1094" s="7"/>
      <c r="EG1094" s="7"/>
      <c r="EH1094" s="7"/>
      <c r="EI1094" s="7"/>
      <c r="EJ1094" s="7"/>
      <c r="EK1094" s="7"/>
      <c r="EL1094" s="7"/>
      <c r="EM1094" s="7"/>
      <c r="EN1094" s="7"/>
      <c r="EO1094" s="7"/>
      <c r="EP1094" s="7"/>
      <c r="EQ1094" s="7"/>
      <c r="ER1094" s="7"/>
      <c r="ES1094" s="7"/>
      <c r="ET1094" s="7"/>
      <c r="EU1094" s="7"/>
      <c r="EV1094" s="7"/>
      <c r="EW1094" s="7"/>
      <c r="EX1094" s="7"/>
      <c r="EY1094" s="7"/>
      <c r="EZ1094" s="7"/>
      <c r="FA1094" s="7"/>
      <c r="FB1094" s="7"/>
      <c r="FC1094" s="7"/>
      <c r="FD1094" s="7"/>
      <c r="FE1094" s="7"/>
      <c r="FF1094" s="7"/>
      <c r="FG1094" s="7"/>
      <c r="FH1094" s="7"/>
      <c r="FI1094" s="7"/>
      <c r="FJ1094" s="7"/>
      <c r="FK1094" s="7"/>
      <c r="FL1094" s="34"/>
      <c r="FM1094" s="33"/>
      <c r="FN1094" s="34"/>
      <c r="FO1094" s="33"/>
      <c r="FP1094" s="33"/>
      <c r="FQ1094" s="33"/>
      <c r="FR1094" s="33"/>
      <c r="FS1094" s="33"/>
      <c r="FT1094" s="33"/>
      <c r="FU1094" s="33"/>
      <c r="FV1094" s="33"/>
      <c r="FW1094" s="33"/>
      <c r="FX1094" s="33"/>
      <c r="FY1094" s="33"/>
      <c r="FZ1094" s="33"/>
      <c r="GA1094" s="33"/>
      <c r="GB1094" s="33"/>
      <c r="GC1094" s="33"/>
      <c r="GD1094" s="33"/>
      <c r="GE1094" s="33"/>
      <c r="GF1094" s="33"/>
      <c r="GG1094" s="7"/>
      <c r="GH1094" s="7"/>
      <c r="GI1094" s="7"/>
      <c r="GJ1094" s="7"/>
      <c r="GK1094" s="7"/>
      <c r="GL1094" s="7"/>
      <c r="GM1094" s="7"/>
      <c r="GN1094" s="7"/>
      <c r="GO1094" s="7"/>
      <c r="GP1094" s="7"/>
      <c r="GQ1094" s="7"/>
      <c r="GR1094" s="7"/>
      <c r="GS1094" s="7"/>
      <c r="GT1094" s="7"/>
      <c r="GU1094" s="7"/>
      <c r="GV1094" s="7"/>
      <c r="GW1094" s="7"/>
      <c r="GX1094" s="7"/>
      <c r="GY1094" s="7"/>
    </row>
    <row r="1095" spans="1:207" ht="13.8">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c r="CG1095" s="7"/>
      <c r="CH1095" s="7"/>
      <c r="CI1095" s="7"/>
      <c r="CJ1095" s="7"/>
      <c r="CK1095" s="7"/>
      <c r="CL1095" s="7"/>
      <c r="CM1095" s="7"/>
      <c r="CN1095" s="7"/>
      <c r="CO1095" s="7"/>
      <c r="CP1095" s="7"/>
      <c r="CQ1095" s="7"/>
      <c r="CR1095" s="7"/>
      <c r="CS1095" s="7"/>
      <c r="CT1095" s="7"/>
      <c r="CU1095" s="7"/>
      <c r="CV1095" s="7"/>
      <c r="CW1095" s="7"/>
      <c r="CX1095" s="7"/>
      <c r="CY1095" s="7"/>
      <c r="CZ1095" s="7"/>
      <c r="DA1095" s="7"/>
      <c r="DB1095" s="7"/>
      <c r="DC1095" s="7"/>
      <c r="DD1095" s="7"/>
      <c r="DE1095" s="7"/>
      <c r="DF1095" s="7"/>
      <c r="DG1095" s="7"/>
      <c r="DH1095" s="7"/>
      <c r="DI1095" s="7"/>
      <c r="DJ1095" s="7"/>
      <c r="DK1095" s="7"/>
      <c r="DL1095" s="7"/>
      <c r="DM1095" s="7"/>
      <c r="DN1095" s="7"/>
      <c r="DO1095" s="7"/>
      <c r="DP1095" s="7"/>
      <c r="DQ1095" s="7"/>
      <c r="DR1095" s="7"/>
      <c r="DS1095" s="7"/>
      <c r="DT1095" s="7"/>
      <c r="DU1095" s="7"/>
      <c r="DV1095" s="7"/>
      <c r="DW1095" s="7"/>
      <c r="DX1095" s="7"/>
      <c r="DY1095" s="7"/>
      <c r="DZ1095" s="7"/>
      <c r="EA1095" s="7"/>
      <c r="EB1095" s="7"/>
      <c r="EC1095" s="7"/>
      <c r="ED1095" s="7"/>
      <c r="EE1095" s="7"/>
      <c r="EF1095" s="7"/>
      <c r="EG1095" s="7"/>
      <c r="EH1095" s="7"/>
      <c r="EI1095" s="7"/>
      <c r="EJ1095" s="7"/>
      <c r="EK1095" s="7"/>
      <c r="EL1095" s="7"/>
      <c r="EM1095" s="7"/>
      <c r="EN1095" s="7"/>
      <c r="EO1095" s="7"/>
      <c r="EP1095" s="7"/>
      <c r="EQ1095" s="7"/>
      <c r="ER1095" s="7"/>
      <c r="ES1095" s="7"/>
      <c r="ET1095" s="7"/>
      <c r="EU1095" s="7"/>
      <c r="EV1095" s="7"/>
      <c r="EW1095" s="7"/>
      <c r="EX1095" s="7"/>
      <c r="EY1095" s="7"/>
      <c r="EZ1095" s="7"/>
      <c r="FA1095" s="7"/>
      <c r="FB1095" s="7"/>
      <c r="FC1095" s="7"/>
      <c r="FD1095" s="7"/>
      <c r="FE1095" s="7"/>
      <c r="FF1095" s="7"/>
      <c r="FG1095" s="7"/>
      <c r="FH1095" s="7"/>
      <c r="FI1095" s="7"/>
      <c r="FJ1095" s="7"/>
      <c r="FK1095" s="7"/>
      <c r="FL1095" s="34"/>
      <c r="FM1095" s="33"/>
      <c r="FN1095" s="34"/>
      <c r="FO1095" s="33"/>
      <c r="FP1095" s="33"/>
      <c r="FQ1095" s="33"/>
      <c r="FR1095" s="33"/>
      <c r="FS1095" s="33"/>
      <c r="FT1095" s="33"/>
      <c r="FU1095" s="33"/>
      <c r="FV1095" s="33"/>
      <c r="FW1095" s="33"/>
      <c r="FX1095" s="33"/>
      <c r="FY1095" s="33"/>
      <c r="FZ1095" s="33"/>
      <c r="GA1095" s="33"/>
      <c r="GB1095" s="33"/>
      <c r="GC1095" s="33"/>
      <c r="GD1095" s="33"/>
      <c r="GE1095" s="33"/>
      <c r="GF1095" s="33"/>
      <c r="GG1095" s="7"/>
      <c r="GH1095" s="7"/>
      <c r="GI1095" s="7"/>
      <c r="GJ1095" s="7"/>
      <c r="GK1095" s="7"/>
      <c r="GL1095" s="7"/>
      <c r="GM1095" s="7"/>
      <c r="GN1095" s="7"/>
      <c r="GO1095" s="7"/>
      <c r="GP1095" s="7"/>
      <c r="GQ1095" s="7"/>
      <c r="GR1095" s="7"/>
      <c r="GS1095" s="7"/>
      <c r="GT1095" s="7"/>
      <c r="GU1095" s="7"/>
      <c r="GV1095" s="7"/>
      <c r="GW1095" s="7"/>
      <c r="GX1095" s="7"/>
      <c r="GY1095" s="7"/>
    </row>
    <row r="1096" spans="1:207" ht="13.8">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c r="CG1096" s="7"/>
      <c r="CH1096" s="7"/>
      <c r="CI1096" s="7"/>
      <c r="CJ1096" s="7"/>
      <c r="CK1096" s="7"/>
      <c r="CL1096" s="7"/>
      <c r="CM1096" s="7"/>
      <c r="CN1096" s="7"/>
      <c r="CO1096" s="7"/>
      <c r="CP1096" s="7"/>
      <c r="CQ1096" s="7"/>
      <c r="CR1096" s="7"/>
      <c r="CS1096" s="7"/>
      <c r="CT1096" s="7"/>
      <c r="CU1096" s="7"/>
      <c r="CV1096" s="7"/>
      <c r="CW1096" s="7"/>
      <c r="CX1096" s="7"/>
      <c r="CY1096" s="7"/>
      <c r="CZ1096" s="7"/>
      <c r="DA1096" s="7"/>
      <c r="DB1096" s="7"/>
      <c r="DC1096" s="7"/>
      <c r="DD1096" s="7"/>
      <c r="DE1096" s="7"/>
      <c r="DF1096" s="7"/>
      <c r="DG1096" s="7"/>
      <c r="DH1096" s="7"/>
      <c r="DI1096" s="7"/>
      <c r="DJ1096" s="7"/>
      <c r="DK1096" s="7"/>
      <c r="DL1096" s="7"/>
      <c r="DM1096" s="7"/>
      <c r="DN1096" s="7"/>
      <c r="DO1096" s="7"/>
      <c r="DP1096" s="7"/>
      <c r="DQ1096" s="7"/>
      <c r="DR1096" s="7"/>
      <c r="DS1096" s="7"/>
      <c r="DT1096" s="7"/>
      <c r="DU1096" s="7"/>
      <c r="DV1096" s="7"/>
      <c r="DW1096" s="7"/>
      <c r="DX1096" s="7"/>
      <c r="DY1096" s="7"/>
      <c r="DZ1096" s="7"/>
      <c r="EA1096" s="7"/>
      <c r="EB1096" s="7"/>
      <c r="EC1096" s="7"/>
      <c r="ED1096" s="7"/>
      <c r="EE1096" s="7"/>
      <c r="EF1096" s="7"/>
      <c r="EG1096" s="7"/>
      <c r="EH1096" s="7"/>
      <c r="EI1096" s="7"/>
      <c r="EJ1096" s="7"/>
      <c r="EK1096" s="7"/>
      <c r="EL1096" s="7"/>
      <c r="EM1096" s="7"/>
      <c r="EN1096" s="7"/>
      <c r="EO1096" s="7"/>
      <c r="EP1096" s="7"/>
      <c r="EQ1096" s="7"/>
      <c r="ER1096" s="7"/>
      <c r="ES1096" s="7"/>
      <c r="ET1096" s="7"/>
      <c r="EU1096" s="7"/>
      <c r="EV1096" s="7"/>
      <c r="EW1096" s="7"/>
      <c r="EX1096" s="7"/>
      <c r="EY1096" s="7"/>
      <c r="EZ1096" s="7"/>
      <c r="FA1096" s="7"/>
      <c r="FB1096" s="7"/>
      <c r="FC1096" s="7"/>
      <c r="FD1096" s="7"/>
      <c r="FE1096" s="7"/>
      <c r="FF1096" s="7"/>
      <c r="FG1096" s="7"/>
      <c r="FH1096" s="7"/>
      <c r="FI1096" s="7"/>
      <c r="FJ1096" s="7"/>
      <c r="FK1096" s="7"/>
      <c r="FL1096" s="34"/>
      <c r="FM1096" s="33"/>
      <c r="FN1096" s="34"/>
      <c r="FO1096" s="33"/>
      <c r="FP1096" s="33"/>
      <c r="FQ1096" s="33"/>
      <c r="FR1096" s="33"/>
      <c r="FS1096" s="33"/>
      <c r="FT1096" s="33"/>
      <c r="FU1096" s="33"/>
      <c r="FV1096" s="33"/>
      <c r="FW1096" s="33"/>
      <c r="FX1096" s="33"/>
      <c r="FY1096" s="33"/>
      <c r="FZ1096" s="33"/>
      <c r="GA1096" s="33"/>
      <c r="GB1096" s="33"/>
      <c r="GC1096" s="33"/>
      <c r="GD1096" s="33"/>
      <c r="GE1096" s="33"/>
      <c r="GF1096" s="33"/>
      <c r="GG1096" s="7"/>
      <c r="GH1096" s="7"/>
      <c r="GI1096" s="7"/>
      <c r="GJ1096" s="7"/>
      <c r="GK1096" s="7"/>
      <c r="GL1096" s="7"/>
      <c r="GM1096" s="7"/>
      <c r="GN1096" s="7"/>
      <c r="GO1096" s="7"/>
      <c r="GP1096" s="7"/>
      <c r="GQ1096" s="7"/>
      <c r="GR1096" s="7"/>
      <c r="GS1096" s="7"/>
      <c r="GT1096" s="7"/>
      <c r="GU1096" s="7"/>
      <c r="GV1096" s="7"/>
      <c r="GW1096" s="7"/>
      <c r="GX1096" s="7"/>
      <c r="GY1096" s="7"/>
    </row>
    <row r="1097" spans="1:207" ht="13.8">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c r="CG1097" s="7"/>
      <c r="CH1097" s="7"/>
      <c r="CI1097" s="7"/>
      <c r="CJ1097" s="7"/>
      <c r="CK1097" s="7"/>
      <c r="CL1097" s="7"/>
      <c r="CM1097" s="7"/>
      <c r="CN1097" s="7"/>
      <c r="CO1097" s="7"/>
      <c r="CP1097" s="7"/>
      <c r="CQ1097" s="7"/>
      <c r="CR1097" s="7"/>
      <c r="CS1097" s="7"/>
      <c r="CT1097" s="7"/>
      <c r="CU1097" s="7"/>
      <c r="CV1097" s="7"/>
      <c r="CW1097" s="7"/>
      <c r="CX1097" s="7"/>
      <c r="CY1097" s="7"/>
      <c r="CZ1097" s="7"/>
      <c r="DA1097" s="7"/>
      <c r="DB1097" s="7"/>
      <c r="DC1097" s="7"/>
      <c r="DD1097" s="7"/>
      <c r="DE1097" s="7"/>
      <c r="DF1097" s="7"/>
      <c r="DG1097" s="7"/>
      <c r="DH1097" s="7"/>
      <c r="DI1097" s="7"/>
      <c r="DJ1097" s="7"/>
      <c r="DK1097" s="7"/>
      <c r="DL1097" s="7"/>
      <c r="DM1097" s="7"/>
      <c r="DN1097" s="7"/>
      <c r="DO1097" s="7"/>
      <c r="DP1097" s="7"/>
      <c r="DQ1097" s="7"/>
      <c r="DR1097" s="7"/>
      <c r="DS1097" s="7"/>
      <c r="DT1097" s="7"/>
      <c r="DU1097" s="7"/>
      <c r="DV1097" s="7"/>
      <c r="DW1097" s="7"/>
      <c r="DX1097" s="7"/>
      <c r="DY1097" s="7"/>
      <c r="DZ1097" s="7"/>
      <c r="EA1097" s="7"/>
      <c r="EB1097" s="7"/>
      <c r="EC1097" s="7"/>
      <c r="ED1097" s="7"/>
      <c r="EE1097" s="7"/>
      <c r="EF1097" s="7"/>
      <c r="EG1097" s="7"/>
      <c r="EH1097" s="7"/>
      <c r="EI1097" s="7"/>
      <c r="EJ1097" s="7"/>
      <c r="EK1097" s="7"/>
      <c r="EL1097" s="7"/>
      <c r="EM1097" s="7"/>
      <c r="EN1097" s="7"/>
      <c r="EO1097" s="7"/>
      <c r="EP1097" s="7"/>
      <c r="EQ1097" s="7"/>
      <c r="ER1097" s="7"/>
      <c r="ES1097" s="7"/>
      <c r="ET1097" s="7"/>
      <c r="EU1097" s="7"/>
      <c r="EV1097" s="7"/>
      <c r="EW1097" s="7"/>
      <c r="EX1097" s="7"/>
      <c r="EY1097" s="7"/>
      <c r="EZ1097" s="7"/>
      <c r="FA1097" s="7"/>
      <c r="FB1097" s="7"/>
      <c r="FC1097" s="7"/>
      <c r="FD1097" s="7"/>
      <c r="FE1097" s="7"/>
      <c r="FF1097" s="7"/>
      <c r="FG1097" s="7"/>
      <c r="FH1097" s="7"/>
      <c r="FI1097" s="7"/>
      <c r="FJ1097" s="7"/>
      <c r="FK1097" s="7"/>
      <c r="FL1097" s="34"/>
      <c r="FM1097" s="33"/>
      <c r="FN1097" s="34"/>
      <c r="FO1097" s="33"/>
      <c r="FP1097" s="33"/>
      <c r="FQ1097" s="33"/>
      <c r="FR1097" s="33"/>
      <c r="FS1097" s="33"/>
      <c r="FT1097" s="33"/>
      <c r="FU1097" s="33"/>
      <c r="FV1097" s="33"/>
      <c r="FW1097" s="33"/>
      <c r="FX1097" s="33"/>
      <c r="FY1097" s="33"/>
      <c r="FZ1097" s="33"/>
      <c r="GA1097" s="33"/>
      <c r="GB1097" s="33"/>
      <c r="GC1097" s="33"/>
      <c r="GD1097" s="33"/>
      <c r="GE1097" s="33"/>
      <c r="GF1097" s="33"/>
      <c r="GG1097" s="7"/>
      <c r="GH1097" s="7"/>
      <c r="GI1097" s="7"/>
      <c r="GJ1097" s="7"/>
      <c r="GK1097" s="7"/>
      <c r="GL1097" s="7"/>
      <c r="GM1097" s="7"/>
      <c r="GN1097" s="7"/>
      <c r="GO1097" s="7"/>
      <c r="GP1097" s="7"/>
      <c r="GQ1097" s="7"/>
      <c r="GR1097" s="7"/>
      <c r="GS1097" s="7"/>
      <c r="GT1097" s="7"/>
      <c r="GU1097" s="7"/>
      <c r="GV1097" s="7"/>
      <c r="GW1097" s="7"/>
      <c r="GX1097" s="7"/>
      <c r="GY1097" s="7"/>
    </row>
    <row r="1098" spans="1:207" ht="13.8">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c r="CG1098" s="7"/>
      <c r="CH1098" s="7"/>
      <c r="CI1098" s="7"/>
      <c r="CJ1098" s="7"/>
      <c r="CK1098" s="7"/>
      <c r="CL1098" s="7"/>
      <c r="CM1098" s="7"/>
      <c r="CN1098" s="7"/>
      <c r="CO1098" s="7"/>
      <c r="CP1098" s="7"/>
      <c r="CQ1098" s="7"/>
      <c r="CR1098" s="7"/>
      <c r="CS1098" s="7"/>
      <c r="CT1098" s="7"/>
      <c r="CU1098" s="7"/>
      <c r="CV1098" s="7"/>
      <c r="CW1098" s="7"/>
      <c r="CX1098" s="7"/>
      <c r="CY1098" s="7"/>
      <c r="CZ1098" s="7"/>
      <c r="DA1098" s="7"/>
      <c r="DB1098" s="7"/>
      <c r="DC1098" s="7"/>
      <c r="DD1098" s="7"/>
      <c r="DE1098" s="7"/>
      <c r="DF1098" s="7"/>
      <c r="DG1098" s="7"/>
      <c r="DH1098" s="7"/>
      <c r="DI1098" s="7"/>
      <c r="DJ1098" s="7"/>
      <c r="DK1098" s="7"/>
      <c r="DL1098" s="7"/>
      <c r="DM1098" s="7"/>
      <c r="DN1098" s="7"/>
      <c r="DO1098" s="7"/>
      <c r="DP1098" s="7"/>
      <c r="DQ1098" s="7"/>
      <c r="DR1098" s="7"/>
      <c r="DS1098" s="7"/>
      <c r="DT1098" s="7"/>
      <c r="DU1098" s="7"/>
      <c r="DV1098" s="7"/>
      <c r="DW1098" s="7"/>
      <c r="DX1098" s="7"/>
      <c r="DY1098" s="7"/>
      <c r="DZ1098" s="7"/>
      <c r="EA1098" s="7"/>
      <c r="EB1098" s="7"/>
      <c r="EC1098" s="7"/>
      <c r="ED1098" s="7"/>
      <c r="EE1098" s="7"/>
      <c r="EF1098" s="7"/>
      <c r="EG1098" s="7"/>
      <c r="EH1098" s="7"/>
      <c r="EI1098" s="7"/>
      <c r="EJ1098" s="7"/>
      <c r="EK1098" s="7"/>
      <c r="EL1098" s="7"/>
      <c r="EM1098" s="7"/>
      <c r="EN1098" s="7"/>
      <c r="EO1098" s="7"/>
      <c r="EP1098" s="7"/>
      <c r="EQ1098" s="7"/>
      <c r="ER1098" s="7"/>
      <c r="ES1098" s="7"/>
      <c r="ET1098" s="7"/>
      <c r="EU1098" s="7"/>
      <c r="EV1098" s="7"/>
      <c r="EW1098" s="7"/>
      <c r="EX1098" s="7"/>
      <c r="EY1098" s="7"/>
      <c r="EZ1098" s="7"/>
      <c r="FA1098" s="7"/>
      <c r="FB1098" s="7"/>
      <c r="FC1098" s="7"/>
      <c r="FD1098" s="7"/>
      <c r="FE1098" s="7"/>
      <c r="FF1098" s="7"/>
      <c r="FG1098" s="7"/>
      <c r="FH1098" s="7"/>
      <c r="FI1098" s="7"/>
      <c r="FJ1098" s="7"/>
      <c r="FK1098" s="7"/>
      <c r="FL1098" s="34"/>
      <c r="FM1098" s="33"/>
      <c r="FN1098" s="34"/>
      <c r="FO1098" s="33"/>
      <c r="FP1098" s="33"/>
      <c r="FQ1098" s="33"/>
      <c r="FR1098" s="33"/>
      <c r="FS1098" s="33"/>
      <c r="FT1098" s="33"/>
      <c r="FU1098" s="33"/>
      <c r="FV1098" s="33"/>
      <c r="FW1098" s="33"/>
      <c r="FX1098" s="33"/>
      <c r="FY1098" s="33"/>
      <c r="FZ1098" s="33"/>
      <c r="GA1098" s="33"/>
      <c r="GB1098" s="33"/>
      <c r="GC1098" s="33"/>
      <c r="GD1098" s="33"/>
      <c r="GE1098" s="33"/>
      <c r="GF1098" s="33"/>
      <c r="GG1098" s="7"/>
      <c r="GH1098" s="7"/>
      <c r="GI1098" s="7"/>
      <c r="GJ1098" s="7"/>
      <c r="GK1098" s="7"/>
      <c r="GL1098" s="7"/>
      <c r="GM1098" s="7"/>
      <c r="GN1098" s="7"/>
      <c r="GO1098" s="7"/>
      <c r="GP1098" s="7"/>
      <c r="GQ1098" s="7"/>
      <c r="GR1098" s="7"/>
      <c r="GS1098" s="7"/>
      <c r="GT1098" s="7"/>
      <c r="GU1098" s="7"/>
      <c r="GV1098" s="7"/>
      <c r="GW1098" s="7"/>
      <c r="GX1098" s="7"/>
      <c r="GY1098" s="7"/>
    </row>
    <row r="1099" spans="1:207" ht="13.8">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c r="CG1099" s="7"/>
      <c r="CH1099" s="7"/>
      <c r="CI1099" s="7"/>
      <c r="CJ1099" s="7"/>
      <c r="CK1099" s="7"/>
      <c r="CL1099" s="7"/>
      <c r="CM1099" s="7"/>
      <c r="CN1099" s="7"/>
      <c r="CO1099" s="7"/>
      <c r="CP1099" s="7"/>
      <c r="CQ1099" s="7"/>
      <c r="CR1099" s="7"/>
      <c r="CS1099" s="7"/>
      <c r="CT1099" s="7"/>
      <c r="CU1099" s="7"/>
      <c r="CV1099" s="7"/>
      <c r="CW1099" s="7"/>
      <c r="CX1099" s="7"/>
      <c r="CY1099" s="7"/>
      <c r="CZ1099" s="7"/>
      <c r="DA1099" s="7"/>
      <c r="DB1099" s="7"/>
      <c r="DC1099" s="7"/>
      <c r="DD1099" s="7"/>
      <c r="DE1099" s="7"/>
      <c r="DF1099" s="7"/>
      <c r="DG1099" s="7"/>
      <c r="DH1099" s="7"/>
      <c r="DI1099" s="7"/>
      <c r="DJ1099" s="7"/>
      <c r="DK1099" s="7"/>
      <c r="DL1099" s="7"/>
      <c r="DM1099" s="7"/>
      <c r="DN1099" s="7"/>
      <c r="DO1099" s="7"/>
      <c r="DP1099" s="7"/>
      <c r="DQ1099" s="7"/>
      <c r="DR1099" s="7"/>
      <c r="DS1099" s="7"/>
      <c r="DT1099" s="7"/>
      <c r="DU1099" s="7"/>
      <c r="DV1099" s="7"/>
      <c r="DW1099" s="7"/>
      <c r="DX1099" s="7"/>
      <c r="DY1099" s="7"/>
      <c r="DZ1099" s="7"/>
      <c r="EA1099" s="7"/>
      <c r="EB1099" s="7"/>
      <c r="EC1099" s="7"/>
      <c r="ED1099" s="7"/>
      <c r="EE1099" s="7"/>
      <c r="EF1099" s="7"/>
      <c r="EG1099" s="7"/>
      <c r="EH1099" s="7"/>
      <c r="EI1099" s="7"/>
      <c r="EJ1099" s="7"/>
      <c r="EK1099" s="7"/>
      <c r="EL1099" s="7"/>
      <c r="EM1099" s="7"/>
      <c r="EN1099" s="7"/>
      <c r="EO1099" s="7"/>
      <c r="EP1099" s="7"/>
      <c r="EQ1099" s="7"/>
      <c r="ER1099" s="7"/>
      <c r="ES1099" s="7"/>
      <c r="ET1099" s="7"/>
      <c r="EU1099" s="7"/>
      <c r="EV1099" s="7"/>
      <c r="EW1099" s="7"/>
      <c r="EX1099" s="7"/>
      <c r="EY1099" s="7"/>
      <c r="EZ1099" s="7"/>
      <c r="FA1099" s="7"/>
      <c r="FB1099" s="7"/>
      <c r="FC1099" s="7"/>
      <c r="FD1099" s="7"/>
      <c r="FE1099" s="7"/>
      <c r="FF1099" s="7"/>
      <c r="FG1099" s="7"/>
      <c r="FH1099" s="7"/>
      <c r="FI1099" s="7"/>
      <c r="FJ1099" s="7"/>
      <c r="FK1099" s="7"/>
      <c r="FL1099" s="34"/>
      <c r="FM1099" s="33"/>
      <c r="FN1099" s="34"/>
      <c r="FO1099" s="33"/>
      <c r="FP1099" s="33"/>
      <c r="FQ1099" s="33"/>
      <c r="FR1099" s="33"/>
      <c r="FS1099" s="33"/>
      <c r="FT1099" s="33"/>
      <c r="FU1099" s="33"/>
      <c r="FV1099" s="33"/>
      <c r="FW1099" s="33"/>
      <c r="FX1099" s="33"/>
      <c r="FY1099" s="33"/>
      <c r="FZ1099" s="33"/>
      <c r="GA1099" s="33"/>
      <c r="GB1099" s="33"/>
      <c r="GC1099" s="33"/>
      <c r="GD1099" s="33"/>
      <c r="GE1099" s="33"/>
      <c r="GF1099" s="33"/>
      <c r="GG1099" s="7"/>
      <c r="GH1099" s="7"/>
      <c r="GI1099" s="7"/>
      <c r="GJ1099" s="7"/>
      <c r="GK1099" s="7"/>
      <c r="GL1099" s="7"/>
      <c r="GM1099" s="7"/>
      <c r="GN1099" s="7"/>
      <c r="GO1099" s="7"/>
      <c r="GP1099" s="7"/>
      <c r="GQ1099" s="7"/>
      <c r="GR1099" s="7"/>
      <c r="GS1099" s="7"/>
      <c r="GT1099" s="7"/>
      <c r="GU1099" s="7"/>
      <c r="GV1099" s="7"/>
      <c r="GW1099" s="7"/>
      <c r="GX1099" s="7"/>
      <c r="GY1099" s="7"/>
    </row>
    <row r="1100" spans="1:207" ht="13.8">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c r="CG1100" s="7"/>
      <c r="CH1100" s="7"/>
      <c r="CI1100" s="7"/>
      <c r="CJ1100" s="7"/>
      <c r="CK1100" s="7"/>
      <c r="CL1100" s="7"/>
      <c r="CM1100" s="7"/>
      <c r="CN1100" s="7"/>
      <c r="CO1100" s="7"/>
      <c r="CP1100" s="7"/>
      <c r="CQ1100" s="7"/>
      <c r="CR1100" s="7"/>
      <c r="CS1100" s="7"/>
      <c r="CT1100" s="7"/>
      <c r="CU1100" s="7"/>
      <c r="CV1100" s="7"/>
      <c r="CW1100" s="7"/>
      <c r="CX1100" s="7"/>
      <c r="CY1100" s="7"/>
      <c r="CZ1100" s="7"/>
      <c r="DA1100" s="7"/>
      <c r="DB1100" s="7"/>
      <c r="DC1100" s="7"/>
      <c r="DD1100" s="7"/>
      <c r="DE1100" s="7"/>
      <c r="DF1100" s="7"/>
      <c r="DG1100" s="7"/>
      <c r="DH1100" s="7"/>
      <c r="DI1100" s="7"/>
      <c r="DJ1100" s="7"/>
      <c r="DK1100" s="7"/>
      <c r="DL1100" s="7"/>
      <c r="DM1100" s="7"/>
      <c r="DN1100" s="7"/>
      <c r="DO1100" s="7"/>
      <c r="DP1100" s="7"/>
      <c r="DQ1100" s="7"/>
      <c r="DR1100" s="7"/>
      <c r="DS1100" s="7"/>
      <c r="DT1100" s="7"/>
      <c r="DU1100" s="7"/>
      <c r="DV1100" s="7"/>
      <c r="DW1100" s="7"/>
      <c r="DX1100" s="7"/>
      <c r="DY1100" s="7"/>
      <c r="DZ1100" s="7"/>
      <c r="EA1100" s="7"/>
      <c r="EB1100" s="7"/>
      <c r="EC1100" s="7"/>
      <c r="ED1100" s="7"/>
      <c r="EE1100" s="7"/>
      <c r="EF1100" s="7"/>
      <c r="EG1100" s="7"/>
      <c r="EH1100" s="7"/>
      <c r="EI1100" s="7"/>
      <c r="EJ1100" s="7"/>
      <c r="EK1100" s="7"/>
      <c r="EL1100" s="7"/>
      <c r="EM1100" s="7"/>
      <c r="EN1100" s="7"/>
      <c r="EO1100" s="7"/>
      <c r="EP1100" s="7"/>
      <c r="EQ1100" s="7"/>
      <c r="ER1100" s="7"/>
      <c r="ES1100" s="7"/>
      <c r="ET1100" s="7"/>
      <c r="EU1100" s="7"/>
      <c r="EV1100" s="7"/>
      <c r="EW1100" s="7"/>
      <c r="EX1100" s="7"/>
      <c r="EY1100" s="7"/>
      <c r="EZ1100" s="7"/>
      <c r="FA1100" s="7"/>
      <c r="FB1100" s="7"/>
      <c r="FC1100" s="7"/>
      <c r="FD1100" s="7"/>
      <c r="FE1100" s="7"/>
      <c r="FF1100" s="7"/>
      <c r="FG1100" s="7"/>
      <c r="FH1100" s="7"/>
      <c r="FI1100" s="7"/>
      <c r="FJ1100" s="7"/>
      <c r="FK1100" s="7"/>
      <c r="FL1100" s="34"/>
      <c r="FM1100" s="33"/>
      <c r="FN1100" s="34"/>
      <c r="FO1100" s="33"/>
      <c r="FP1100" s="33"/>
      <c r="FQ1100" s="33"/>
      <c r="FR1100" s="33"/>
      <c r="FS1100" s="33"/>
      <c r="FT1100" s="33"/>
      <c r="FU1100" s="33"/>
      <c r="FV1100" s="33"/>
      <c r="FW1100" s="33"/>
      <c r="FX1100" s="33"/>
      <c r="FY1100" s="33"/>
      <c r="FZ1100" s="33"/>
      <c r="GA1100" s="33"/>
      <c r="GB1100" s="33"/>
      <c r="GC1100" s="33"/>
      <c r="GD1100" s="33"/>
      <c r="GE1100" s="33"/>
      <c r="GF1100" s="33"/>
      <c r="GG1100" s="7"/>
      <c r="GH1100" s="7"/>
      <c r="GI1100" s="7"/>
      <c r="GJ1100" s="7"/>
      <c r="GK1100" s="7"/>
      <c r="GL1100" s="7"/>
      <c r="GM1100" s="7"/>
      <c r="GN1100" s="7"/>
      <c r="GO1100" s="7"/>
      <c r="GP1100" s="7"/>
      <c r="GQ1100" s="7"/>
      <c r="GR1100" s="7"/>
      <c r="GS1100" s="7"/>
      <c r="GT1100" s="7"/>
      <c r="GU1100" s="7"/>
      <c r="GV1100" s="7"/>
      <c r="GW1100" s="7"/>
      <c r="GX1100" s="7"/>
      <c r="GY1100" s="7"/>
    </row>
    <row r="1101" spans="1:207" ht="13.8">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c r="CG1101" s="7"/>
      <c r="CH1101" s="7"/>
      <c r="CI1101" s="7"/>
      <c r="CJ1101" s="7"/>
      <c r="CK1101" s="7"/>
      <c r="CL1101" s="7"/>
      <c r="CM1101" s="7"/>
      <c r="CN1101" s="7"/>
      <c r="CO1101" s="7"/>
      <c r="CP1101" s="7"/>
      <c r="CQ1101" s="7"/>
      <c r="CR1101" s="7"/>
      <c r="CS1101" s="7"/>
      <c r="CT1101" s="7"/>
      <c r="CU1101" s="7"/>
      <c r="CV1101" s="7"/>
      <c r="CW1101" s="7"/>
      <c r="CX1101" s="7"/>
      <c r="CY1101" s="7"/>
      <c r="CZ1101" s="7"/>
      <c r="DA1101" s="7"/>
      <c r="DB1101" s="7"/>
      <c r="DC1101" s="7"/>
      <c r="DD1101" s="7"/>
      <c r="DE1101" s="7"/>
      <c r="DF1101" s="7"/>
      <c r="DG1101" s="7"/>
      <c r="DH1101" s="7"/>
      <c r="DI1101" s="7"/>
      <c r="DJ1101" s="7"/>
      <c r="DK1101" s="7"/>
      <c r="DL1101" s="7"/>
      <c r="DM1101" s="7"/>
      <c r="DN1101" s="7"/>
      <c r="DO1101" s="7"/>
      <c r="DP1101" s="7"/>
      <c r="DQ1101" s="7"/>
      <c r="DR1101" s="7"/>
      <c r="DS1101" s="7"/>
      <c r="DT1101" s="7"/>
      <c r="DU1101" s="7"/>
      <c r="DV1101" s="7"/>
      <c r="DW1101" s="7"/>
      <c r="DX1101" s="7"/>
      <c r="DY1101" s="7"/>
      <c r="DZ1101" s="7"/>
      <c r="EA1101" s="7"/>
      <c r="EB1101" s="7"/>
      <c r="EC1101" s="7"/>
      <c r="ED1101" s="7"/>
      <c r="EE1101" s="7"/>
      <c r="EF1101" s="7"/>
      <c r="EG1101" s="7"/>
      <c r="EH1101" s="7"/>
      <c r="EI1101" s="7"/>
      <c r="EJ1101" s="7"/>
      <c r="EK1101" s="7"/>
      <c r="EL1101" s="7"/>
      <c r="EM1101" s="7"/>
      <c r="EN1101" s="7"/>
      <c r="EO1101" s="7"/>
      <c r="EP1101" s="7"/>
      <c r="EQ1101" s="7"/>
      <c r="ER1101" s="7"/>
      <c r="ES1101" s="7"/>
      <c r="ET1101" s="7"/>
      <c r="EU1101" s="7"/>
      <c r="EV1101" s="7"/>
      <c r="EW1101" s="7"/>
      <c r="EX1101" s="7"/>
      <c r="EY1101" s="7"/>
      <c r="EZ1101" s="7"/>
      <c r="FA1101" s="7"/>
      <c r="FB1101" s="7"/>
      <c r="FC1101" s="7"/>
      <c r="FD1101" s="7"/>
      <c r="FE1101" s="7"/>
      <c r="FF1101" s="7"/>
      <c r="FG1101" s="7"/>
      <c r="FH1101" s="7"/>
      <c r="FI1101" s="7"/>
      <c r="FJ1101" s="7"/>
      <c r="FK1101" s="7"/>
      <c r="FL1101" s="34"/>
      <c r="FM1101" s="33"/>
      <c r="FN1101" s="34"/>
      <c r="FO1101" s="33"/>
      <c r="FP1101" s="33"/>
      <c r="FQ1101" s="33"/>
      <c r="FR1101" s="33"/>
      <c r="FS1101" s="33"/>
      <c r="FT1101" s="33"/>
      <c r="FU1101" s="33"/>
      <c r="FV1101" s="33"/>
      <c r="FW1101" s="33"/>
      <c r="FX1101" s="33"/>
      <c r="FY1101" s="33"/>
      <c r="FZ1101" s="33"/>
      <c r="GA1101" s="33"/>
      <c r="GB1101" s="33"/>
      <c r="GC1101" s="33"/>
      <c r="GD1101" s="33"/>
      <c r="GE1101" s="33"/>
      <c r="GF1101" s="33"/>
      <c r="GG1101" s="7"/>
      <c r="GH1101" s="7"/>
      <c r="GI1101" s="7"/>
      <c r="GJ1101" s="7"/>
      <c r="GK1101" s="7"/>
      <c r="GL1101" s="7"/>
      <c r="GM1101" s="7"/>
      <c r="GN1101" s="7"/>
      <c r="GO1101" s="7"/>
      <c r="GP1101" s="7"/>
      <c r="GQ1101" s="7"/>
      <c r="GR1101" s="7"/>
      <c r="GS1101" s="7"/>
      <c r="GT1101" s="7"/>
      <c r="GU1101" s="7"/>
      <c r="GV1101" s="7"/>
      <c r="GW1101" s="7"/>
      <c r="GX1101" s="7"/>
      <c r="GY1101" s="7"/>
    </row>
    <row r="1102" spans="1:207" ht="13.8">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c r="CG1102" s="7"/>
      <c r="CH1102" s="7"/>
      <c r="CI1102" s="7"/>
      <c r="CJ1102" s="7"/>
      <c r="CK1102" s="7"/>
      <c r="CL1102" s="7"/>
      <c r="CM1102" s="7"/>
      <c r="CN1102" s="7"/>
      <c r="CO1102" s="7"/>
      <c r="CP1102" s="7"/>
      <c r="CQ1102" s="7"/>
      <c r="CR1102" s="7"/>
      <c r="CS1102" s="7"/>
      <c r="CT1102" s="7"/>
      <c r="CU1102" s="7"/>
      <c r="CV1102" s="7"/>
      <c r="CW1102" s="7"/>
      <c r="CX1102" s="7"/>
      <c r="CY1102" s="7"/>
      <c r="CZ1102" s="7"/>
      <c r="DA1102" s="7"/>
      <c r="DB1102" s="7"/>
      <c r="DC1102" s="7"/>
      <c r="DD1102" s="7"/>
      <c r="DE1102" s="7"/>
      <c r="DF1102" s="7"/>
      <c r="DG1102" s="7"/>
      <c r="DH1102" s="7"/>
      <c r="DI1102" s="7"/>
      <c r="DJ1102" s="7"/>
      <c r="DK1102" s="7"/>
      <c r="DL1102" s="7"/>
      <c r="DM1102" s="7"/>
      <c r="DN1102" s="7"/>
      <c r="DO1102" s="7"/>
      <c r="DP1102" s="7"/>
      <c r="DQ1102" s="7"/>
      <c r="DR1102" s="7"/>
      <c r="DS1102" s="7"/>
      <c r="DT1102" s="7"/>
      <c r="DU1102" s="7"/>
      <c r="DV1102" s="7"/>
      <c r="DW1102" s="7"/>
      <c r="DX1102" s="7"/>
      <c r="DY1102" s="7"/>
      <c r="DZ1102" s="7"/>
      <c r="EA1102" s="7"/>
      <c r="EB1102" s="7"/>
      <c r="EC1102" s="7"/>
      <c r="ED1102" s="7"/>
      <c r="EE1102" s="7"/>
      <c r="EF1102" s="7"/>
      <c r="EG1102" s="7"/>
      <c r="EH1102" s="7"/>
      <c r="EI1102" s="7"/>
      <c r="EJ1102" s="7"/>
      <c r="EK1102" s="7"/>
      <c r="EL1102" s="7"/>
      <c r="EM1102" s="7"/>
      <c r="EN1102" s="7"/>
      <c r="EO1102" s="7"/>
      <c r="EP1102" s="7"/>
      <c r="EQ1102" s="7"/>
      <c r="ER1102" s="7"/>
      <c r="ES1102" s="7"/>
      <c r="ET1102" s="7"/>
      <c r="EU1102" s="7"/>
      <c r="EV1102" s="7"/>
      <c r="EW1102" s="7"/>
      <c r="EX1102" s="7"/>
      <c r="EY1102" s="7"/>
      <c r="EZ1102" s="7"/>
      <c r="FA1102" s="7"/>
      <c r="FB1102" s="7"/>
      <c r="FC1102" s="7"/>
      <c r="FD1102" s="7"/>
      <c r="FE1102" s="7"/>
      <c r="FF1102" s="7"/>
      <c r="FG1102" s="7"/>
      <c r="FH1102" s="7"/>
      <c r="FI1102" s="7"/>
      <c r="FJ1102" s="7"/>
      <c r="FK1102" s="7"/>
      <c r="FL1102" s="34"/>
      <c r="FM1102" s="33"/>
      <c r="FN1102" s="34"/>
      <c r="FO1102" s="33"/>
      <c r="FP1102" s="33"/>
      <c r="FQ1102" s="33"/>
      <c r="FR1102" s="33"/>
      <c r="FS1102" s="33"/>
      <c r="FT1102" s="33"/>
      <c r="FU1102" s="33"/>
      <c r="FV1102" s="33"/>
      <c r="FW1102" s="33"/>
      <c r="FX1102" s="33"/>
      <c r="FY1102" s="33"/>
      <c r="FZ1102" s="33"/>
      <c r="GA1102" s="33"/>
      <c r="GB1102" s="33"/>
      <c r="GC1102" s="33"/>
      <c r="GD1102" s="33"/>
      <c r="GE1102" s="33"/>
      <c r="GF1102" s="33"/>
      <c r="GG1102" s="7"/>
      <c r="GH1102" s="7"/>
      <c r="GI1102" s="7"/>
      <c r="GJ1102" s="7"/>
      <c r="GK1102" s="7"/>
      <c r="GL1102" s="7"/>
      <c r="GM1102" s="7"/>
      <c r="GN1102" s="7"/>
      <c r="GO1102" s="7"/>
      <c r="GP1102" s="7"/>
      <c r="GQ1102" s="7"/>
      <c r="GR1102" s="7"/>
      <c r="GS1102" s="7"/>
      <c r="GT1102" s="7"/>
      <c r="GU1102" s="7"/>
      <c r="GV1102" s="7"/>
      <c r="GW1102" s="7"/>
      <c r="GX1102" s="7"/>
      <c r="GY1102" s="7"/>
    </row>
    <row r="1103" spans="1:207" ht="13.8">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c r="CG1103" s="7"/>
      <c r="CH1103" s="7"/>
      <c r="CI1103" s="7"/>
      <c r="CJ1103" s="7"/>
      <c r="CK1103" s="7"/>
      <c r="CL1103" s="7"/>
      <c r="CM1103" s="7"/>
      <c r="CN1103" s="7"/>
      <c r="CO1103" s="7"/>
      <c r="CP1103" s="7"/>
      <c r="CQ1103" s="7"/>
      <c r="CR1103" s="7"/>
      <c r="CS1103" s="7"/>
      <c r="CT1103" s="7"/>
      <c r="CU1103" s="7"/>
      <c r="CV1103" s="7"/>
      <c r="CW1103" s="7"/>
      <c r="CX1103" s="7"/>
      <c r="CY1103" s="7"/>
      <c r="CZ1103" s="7"/>
      <c r="DA1103" s="7"/>
      <c r="DB1103" s="7"/>
      <c r="DC1103" s="7"/>
      <c r="DD1103" s="7"/>
      <c r="DE1103" s="7"/>
      <c r="DF1103" s="7"/>
      <c r="DG1103" s="7"/>
      <c r="DH1103" s="7"/>
      <c r="DI1103" s="7"/>
      <c r="DJ1103" s="7"/>
      <c r="DK1103" s="7"/>
      <c r="DL1103" s="7"/>
      <c r="DM1103" s="7"/>
      <c r="DN1103" s="7"/>
      <c r="DO1103" s="7"/>
      <c r="DP1103" s="7"/>
      <c r="DQ1103" s="7"/>
      <c r="DR1103" s="7"/>
      <c r="DS1103" s="7"/>
      <c r="DT1103" s="7"/>
      <c r="DU1103" s="7"/>
      <c r="DV1103" s="7"/>
      <c r="DW1103" s="7"/>
      <c r="DX1103" s="7"/>
      <c r="DY1103" s="7"/>
      <c r="DZ1103" s="7"/>
      <c r="EA1103" s="7"/>
      <c r="EB1103" s="7"/>
      <c r="EC1103" s="7"/>
      <c r="ED1103" s="7"/>
      <c r="EE1103" s="7"/>
      <c r="EF1103" s="7"/>
      <c r="EG1103" s="7"/>
      <c r="EH1103" s="7"/>
      <c r="EI1103" s="7"/>
      <c r="EJ1103" s="7"/>
      <c r="EK1103" s="7"/>
      <c r="EL1103" s="7"/>
      <c r="EM1103" s="7"/>
      <c r="EN1103" s="7"/>
      <c r="EO1103" s="7"/>
      <c r="EP1103" s="7"/>
      <c r="EQ1103" s="7"/>
      <c r="ER1103" s="7"/>
      <c r="ES1103" s="7"/>
      <c r="ET1103" s="7"/>
      <c r="EU1103" s="7"/>
      <c r="EV1103" s="7"/>
      <c r="EW1103" s="7"/>
      <c r="EX1103" s="7"/>
      <c r="EY1103" s="7"/>
      <c r="EZ1103" s="7"/>
      <c r="FA1103" s="7"/>
      <c r="FB1103" s="7"/>
      <c r="FC1103" s="7"/>
      <c r="FD1103" s="7"/>
      <c r="FE1103" s="7"/>
      <c r="FF1103" s="7"/>
      <c r="FG1103" s="7"/>
      <c r="FH1103" s="7"/>
      <c r="FI1103" s="7"/>
      <c r="FJ1103" s="7"/>
      <c r="FK1103" s="7"/>
      <c r="FL1103" s="34"/>
      <c r="FM1103" s="33"/>
      <c r="FN1103" s="34"/>
      <c r="FO1103" s="33"/>
      <c r="FP1103" s="33"/>
      <c r="FQ1103" s="33"/>
      <c r="FR1103" s="33"/>
      <c r="FS1103" s="33"/>
      <c r="FT1103" s="33"/>
      <c r="FU1103" s="33"/>
      <c r="FV1103" s="33"/>
      <c r="FW1103" s="33"/>
      <c r="FX1103" s="33"/>
      <c r="FY1103" s="33"/>
      <c r="FZ1103" s="33"/>
      <c r="GA1103" s="33"/>
      <c r="GB1103" s="33"/>
      <c r="GC1103" s="33"/>
      <c r="GD1103" s="33"/>
      <c r="GE1103" s="33"/>
      <c r="GF1103" s="33"/>
      <c r="GG1103" s="7"/>
      <c r="GH1103" s="7"/>
      <c r="GI1103" s="7"/>
      <c r="GJ1103" s="7"/>
      <c r="GK1103" s="7"/>
      <c r="GL1103" s="7"/>
      <c r="GM1103" s="7"/>
      <c r="GN1103" s="7"/>
      <c r="GO1103" s="7"/>
      <c r="GP1103" s="7"/>
      <c r="GQ1103" s="7"/>
      <c r="GR1103" s="7"/>
      <c r="GS1103" s="7"/>
      <c r="GT1103" s="7"/>
      <c r="GU1103" s="7"/>
      <c r="GV1103" s="7"/>
      <c r="GW1103" s="7"/>
      <c r="GX1103" s="7"/>
      <c r="GY1103" s="7"/>
    </row>
    <row r="1104" spans="1:207" ht="13.8">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c r="CG1104" s="7"/>
      <c r="CH1104" s="7"/>
      <c r="CI1104" s="7"/>
      <c r="CJ1104" s="7"/>
      <c r="CK1104" s="7"/>
      <c r="CL1104" s="7"/>
      <c r="CM1104" s="7"/>
      <c r="CN1104" s="7"/>
      <c r="CO1104" s="7"/>
      <c r="CP1104" s="7"/>
      <c r="CQ1104" s="7"/>
      <c r="CR1104" s="7"/>
      <c r="CS1104" s="7"/>
      <c r="CT1104" s="7"/>
      <c r="CU1104" s="7"/>
      <c r="CV1104" s="7"/>
      <c r="CW1104" s="7"/>
      <c r="CX1104" s="7"/>
      <c r="CY1104" s="7"/>
      <c r="CZ1104" s="7"/>
      <c r="DA1104" s="7"/>
      <c r="DB1104" s="7"/>
      <c r="DC1104" s="7"/>
      <c r="DD1104" s="7"/>
      <c r="DE1104" s="7"/>
      <c r="DF1104" s="7"/>
      <c r="DG1104" s="7"/>
      <c r="DH1104" s="7"/>
      <c r="DI1104" s="7"/>
      <c r="DJ1104" s="7"/>
      <c r="DK1104" s="7"/>
      <c r="DL1104" s="7"/>
      <c r="DM1104" s="7"/>
      <c r="DN1104" s="7"/>
      <c r="DO1104" s="7"/>
      <c r="DP1104" s="7"/>
      <c r="DQ1104" s="7"/>
      <c r="DR1104" s="7"/>
      <c r="DS1104" s="7"/>
      <c r="DT1104" s="7"/>
      <c r="DU1104" s="7"/>
      <c r="DV1104" s="7"/>
      <c r="DW1104" s="7"/>
      <c r="DX1104" s="7"/>
      <c r="DY1104" s="7"/>
      <c r="DZ1104" s="7"/>
      <c r="EA1104" s="7"/>
      <c r="EB1104" s="7"/>
      <c r="EC1104" s="7"/>
      <c r="ED1104" s="7"/>
      <c r="EE1104" s="7"/>
      <c r="EF1104" s="7"/>
      <c r="EG1104" s="7"/>
      <c r="EH1104" s="7"/>
      <c r="EI1104" s="7"/>
      <c r="EJ1104" s="7"/>
      <c r="EK1104" s="7"/>
      <c r="EL1104" s="7"/>
      <c r="EM1104" s="7"/>
      <c r="EN1104" s="7"/>
      <c r="EO1104" s="7"/>
      <c r="EP1104" s="7"/>
      <c r="EQ1104" s="7"/>
      <c r="ER1104" s="7"/>
      <c r="ES1104" s="7"/>
      <c r="ET1104" s="7"/>
      <c r="EU1104" s="7"/>
      <c r="EV1104" s="7"/>
      <c r="EW1104" s="7"/>
      <c r="EX1104" s="7"/>
      <c r="EY1104" s="7"/>
      <c r="EZ1104" s="7"/>
      <c r="FA1104" s="7"/>
      <c r="FB1104" s="7"/>
      <c r="FC1104" s="7"/>
      <c r="FD1104" s="7"/>
      <c r="FE1104" s="7"/>
      <c r="FF1104" s="7"/>
      <c r="FG1104" s="7"/>
      <c r="FH1104" s="7"/>
      <c r="FI1104" s="7"/>
      <c r="FJ1104" s="7"/>
      <c r="FK1104" s="7"/>
      <c r="FL1104" s="34"/>
      <c r="FM1104" s="33"/>
      <c r="FN1104" s="34"/>
      <c r="FO1104" s="33"/>
      <c r="FP1104" s="33"/>
      <c r="FQ1104" s="33"/>
      <c r="FR1104" s="33"/>
      <c r="FS1104" s="33"/>
      <c r="FT1104" s="33"/>
      <c r="FU1104" s="33"/>
      <c r="FV1104" s="33"/>
      <c r="FW1104" s="33"/>
      <c r="FX1104" s="33"/>
      <c r="FY1104" s="33"/>
      <c r="FZ1104" s="33"/>
      <c r="GA1104" s="33"/>
      <c r="GB1104" s="33"/>
      <c r="GC1104" s="33"/>
      <c r="GD1104" s="33"/>
      <c r="GE1104" s="33"/>
      <c r="GF1104" s="33"/>
      <c r="GG1104" s="7"/>
      <c r="GH1104" s="7"/>
      <c r="GI1104" s="7"/>
      <c r="GJ1104" s="7"/>
      <c r="GK1104" s="7"/>
      <c r="GL1104" s="7"/>
      <c r="GM1104" s="7"/>
      <c r="GN1104" s="7"/>
      <c r="GO1104" s="7"/>
      <c r="GP1104" s="7"/>
      <c r="GQ1104" s="7"/>
      <c r="GR1104" s="7"/>
      <c r="GS1104" s="7"/>
      <c r="GT1104" s="7"/>
      <c r="GU1104" s="7"/>
      <c r="GV1104" s="7"/>
      <c r="GW1104" s="7"/>
      <c r="GX1104" s="7"/>
      <c r="GY1104" s="7"/>
    </row>
    <row r="1105" spans="1:207" ht="13.8">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c r="CG1105" s="7"/>
      <c r="CH1105" s="7"/>
      <c r="CI1105" s="7"/>
      <c r="CJ1105" s="7"/>
      <c r="CK1105" s="7"/>
      <c r="CL1105" s="7"/>
      <c r="CM1105" s="7"/>
      <c r="CN1105" s="7"/>
      <c r="CO1105" s="7"/>
      <c r="CP1105" s="7"/>
      <c r="CQ1105" s="7"/>
      <c r="CR1105" s="7"/>
      <c r="CS1105" s="7"/>
      <c r="CT1105" s="7"/>
      <c r="CU1105" s="7"/>
      <c r="CV1105" s="7"/>
      <c r="CW1105" s="7"/>
      <c r="CX1105" s="7"/>
      <c r="CY1105" s="7"/>
      <c r="CZ1105" s="7"/>
      <c r="DA1105" s="7"/>
      <c r="DB1105" s="7"/>
      <c r="DC1105" s="7"/>
      <c r="DD1105" s="7"/>
      <c r="DE1105" s="7"/>
      <c r="DF1105" s="7"/>
      <c r="DG1105" s="7"/>
      <c r="DH1105" s="7"/>
      <c r="DI1105" s="7"/>
      <c r="DJ1105" s="7"/>
      <c r="DK1105" s="7"/>
      <c r="DL1105" s="7"/>
      <c r="DM1105" s="7"/>
      <c r="DN1105" s="7"/>
      <c r="DO1105" s="7"/>
      <c r="DP1105" s="7"/>
      <c r="DQ1105" s="7"/>
      <c r="DR1105" s="7"/>
      <c r="DS1105" s="7"/>
      <c r="DT1105" s="7"/>
      <c r="DU1105" s="7"/>
      <c r="DV1105" s="7"/>
      <c r="DW1105" s="7"/>
      <c r="DX1105" s="7"/>
      <c r="DY1105" s="7"/>
      <c r="DZ1105" s="7"/>
      <c r="EA1105" s="7"/>
      <c r="EB1105" s="7"/>
      <c r="EC1105" s="7"/>
      <c r="ED1105" s="7"/>
      <c r="EE1105" s="7"/>
      <c r="EF1105" s="7"/>
      <c r="EG1105" s="7"/>
      <c r="EH1105" s="7"/>
      <c r="EI1105" s="7"/>
      <c r="EJ1105" s="7"/>
      <c r="EK1105" s="7"/>
      <c r="EL1105" s="7"/>
      <c r="EM1105" s="7"/>
      <c r="EN1105" s="7"/>
      <c r="EO1105" s="7"/>
      <c r="EP1105" s="7"/>
      <c r="EQ1105" s="7"/>
      <c r="ER1105" s="7"/>
      <c r="ES1105" s="7"/>
      <c r="ET1105" s="7"/>
      <c r="EU1105" s="7"/>
      <c r="EV1105" s="7"/>
      <c r="EW1105" s="7"/>
      <c r="EX1105" s="7"/>
      <c r="EY1105" s="7"/>
      <c r="EZ1105" s="7"/>
      <c r="FA1105" s="7"/>
      <c r="FB1105" s="7"/>
      <c r="FC1105" s="7"/>
      <c r="FD1105" s="7"/>
      <c r="FE1105" s="7"/>
      <c r="FF1105" s="7"/>
      <c r="FG1105" s="7"/>
      <c r="FH1105" s="7"/>
      <c r="FI1105" s="7"/>
      <c r="FJ1105" s="7"/>
      <c r="FK1105" s="7"/>
      <c r="FL1105" s="34"/>
      <c r="FM1105" s="33"/>
      <c r="FN1105" s="34"/>
      <c r="FO1105" s="33"/>
      <c r="FP1105" s="33"/>
      <c r="FQ1105" s="33"/>
      <c r="FR1105" s="33"/>
      <c r="FS1105" s="33"/>
      <c r="FT1105" s="33"/>
      <c r="FU1105" s="33"/>
      <c r="FV1105" s="33"/>
      <c r="FW1105" s="33"/>
      <c r="FX1105" s="33"/>
      <c r="FY1105" s="33"/>
      <c r="FZ1105" s="33"/>
      <c r="GA1105" s="33"/>
      <c r="GB1105" s="33"/>
      <c r="GC1105" s="33"/>
      <c r="GD1105" s="33"/>
      <c r="GE1105" s="33"/>
      <c r="GF1105" s="33"/>
      <c r="GG1105" s="7"/>
      <c r="GH1105" s="7"/>
      <c r="GI1105" s="7"/>
      <c r="GJ1105" s="7"/>
      <c r="GK1105" s="7"/>
      <c r="GL1105" s="7"/>
      <c r="GM1105" s="7"/>
      <c r="GN1105" s="7"/>
      <c r="GO1105" s="7"/>
      <c r="GP1105" s="7"/>
      <c r="GQ1105" s="7"/>
      <c r="GR1105" s="7"/>
      <c r="GS1105" s="7"/>
      <c r="GT1105" s="7"/>
      <c r="GU1105" s="7"/>
      <c r="GV1105" s="7"/>
      <c r="GW1105" s="7"/>
      <c r="GX1105" s="7"/>
      <c r="GY1105" s="7"/>
    </row>
    <row r="1106" spans="1:207" ht="13.8">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c r="CG1106" s="7"/>
      <c r="CH1106" s="7"/>
      <c r="CI1106" s="7"/>
      <c r="CJ1106" s="7"/>
      <c r="CK1106" s="7"/>
      <c r="CL1106" s="7"/>
      <c r="CM1106" s="7"/>
      <c r="CN1106" s="7"/>
      <c r="CO1106" s="7"/>
      <c r="CP1106" s="7"/>
      <c r="CQ1106" s="7"/>
      <c r="CR1106" s="7"/>
      <c r="CS1106" s="7"/>
      <c r="CT1106" s="7"/>
      <c r="CU1106" s="7"/>
      <c r="CV1106" s="7"/>
      <c r="CW1106" s="7"/>
      <c r="CX1106" s="7"/>
      <c r="CY1106" s="7"/>
      <c r="CZ1106" s="7"/>
      <c r="DA1106" s="7"/>
      <c r="DB1106" s="7"/>
      <c r="DC1106" s="7"/>
      <c r="DD1106" s="7"/>
      <c r="DE1106" s="7"/>
      <c r="DF1106" s="7"/>
      <c r="DG1106" s="7"/>
      <c r="DH1106" s="7"/>
      <c r="DI1106" s="7"/>
      <c r="DJ1106" s="7"/>
      <c r="DK1106" s="7"/>
      <c r="DL1106" s="7"/>
      <c r="DM1106" s="7"/>
      <c r="DN1106" s="7"/>
      <c r="DO1106" s="7"/>
      <c r="DP1106" s="7"/>
      <c r="DQ1106" s="7"/>
      <c r="DR1106" s="7"/>
      <c r="DS1106" s="7"/>
      <c r="DT1106" s="7"/>
      <c r="DU1106" s="7"/>
      <c r="DV1106" s="7"/>
      <c r="DW1106" s="7"/>
      <c r="DX1106" s="7"/>
      <c r="DY1106" s="7"/>
      <c r="DZ1106" s="7"/>
      <c r="EA1106" s="7"/>
      <c r="EB1106" s="7"/>
      <c r="EC1106" s="7"/>
      <c r="ED1106" s="7"/>
      <c r="EE1106" s="7"/>
      <c r="EF1106" s="7"/>
      <c r="EG1106" s="7"/>
      <c r="EH1106" s="7"/>
      <c r="EI1106" s="7"/>
      <c r="EJ1106" s="7"/>
      <c r="EK1106" s="7"/>
      <c r="EL1106" s="7"/>
      <c r="EM1106" s="7"/>
      <c r="EN1106" s="7"/>
      <c r="EO1106" s="7"/>
      <c r="EP1106" s="7"/>
      <c r="EQ1106" s="7"/>
      <c r="ER1106" s="7"/>
      <c r="ES1106" s="7"/>
      <c r="ET1106" s="7"/>
      <c r="EU1106" s="7"/>
      <c r="EV1106" s="7"/>
      <c r="EW1106" s="7"/>
      <c r="EX1106" s="7"/>
      <c r="EY1106" s="7"/>
      <c r="EZ1106" s="7"/>
      <c r="FA1106" s="7"/>
      <c r="FB1106" s="7"/>
      <c r="FC1106" s="7"/>
      <c r="FD1106" s="7"/>
      <c r="FE1106" s="7"/>
      <c r="FF1106" s="7"/>
      <c r="FG1106" s="7"/>
      <c r="FH1106" s="7"/>
      <c r="FI1106" s="7"/>
      <c r="FJ1106" s="7"/>
      <c r="FK1106" s="7"/>
      <c r="FL1106" s="34"/>
      <c r="FM1106" s="33"/>
      <c r="FN1106" s="34"/>
      <c r="FO1106" s="33"/>
      <c r="FP1106" s="33"/>
      <c r="FQ1106" s="33"/>
      <c r="FR1106" s="33"/>
      <c r="FS1106" s="33"/>
      <c r="FT1106" s="33"/>
      <c r="FU1106" s="33"/>
      <c r="FV1106" s="33"/>
      <c r="FW1106" s="33"/>
      <c r="FX1106" s="33"/>
      <c r="FY1106" s="33"/>
      <c r="FZ1106" s="33"/>
      <c r="GA1106" s="33"/>
      <c r="GB1106" s="33"/>
      <c r="GC1106" s="33"/>
      <c r="GD1106" s="33"/>
      <c r="GE1106" s="33"/>
      <c r="GF1106" s="33"/>
      <c r="GG1106" s="7"/>
      <c r="GH1106" s="7"/>
      <c r="GI1106" s="7"/>
      <c r="GJ1106" s="7"/>
      <c r="GK1106" s="7"/>
      <c r="GL1106" s="7"/>
      <c r="GM1106" s="7"/>
      <c r="GN1106" s="7"/>
      <c r="GO1106" s="7"/>
      <c r="GP1106" s="7"/>
      <c r="GQ1106" s="7"/>
      <c r="GR1106" s="7"/>
      <c r="GS1106" s="7"/>
      <c r="GT1106" s="7"/>
      <c r="GU1106" s="7"/>
      <c r="GV1106" s="7"/>
      <c r="GW1106" s="7"/>
      <c r="GX1106" s="7"/>
      <c r="GY1106" s="7"/>
    </row>
    <row r="1107" spans="1:207" ht="13.8">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c r="CG1107" s="7"/>
      <c r="CH1107" s="7"/>
      <c r="CI1107" s="7"/>
      <c r="CJ1107" s="7"/>
      <c r="CK1107" s="7"/>
      <c r="CL1107" s="7"/>
      <c r="CM1107" s="7"/>
      <c r="CN1107" s="7"/>
      <c r="CO1107" s="7"/>
      <c r="CP1107" s="7"/>
      <c r="CQ1107" s="7"/>
      <c r="CR1107" s="7"/>
      <c r="CS1107" s="7"/>
      <c r="CT1107" s="7"/>
      <c r="CU1107" s="7"/>
      <c r="CV1107" s="7"/>
      <c r="CW1107" s="7"/>
      <c r="CX1107" s="7"/>
      <c r="CY1107" s="7"/>
      <c r="CZ1107" s="7"/>
      <c r="DA1107" s="7"/>
      <c r="DB1107" s="7"/>
      <c r="DC1107" s="7"/>
      <c r="DD1107" s="7"/>
      <c r="DE1107" s="7"/>
      <c r="DF1107" s="7"/>
      <c r="DG1107" s="7"/>
      <c r="DH1107" s="7"/>
      <c r="DI1107" s="7"/>
      <c r="DJ1107" s="7"/>
      <c r="DK1107" s="7"/>
      <c r="DL1107" s="7"/>
      <c r="DM1107" s="7"/>
      <c r="DN1107" s="7"/>
      <c r="DO1107" s="7"/>
      <c r="DP1107" s="7"/>
      <c r="DQ1107" s="7"/>
      <c r="DR1107" s="7"/>
      <c r="DS1107" s="7"/>
      <c r="DT1107" s="7"/>
      <c r="DU1107" s="7"/>
      <c r="DV1107" s="7"/>
      <c r="DW1107" s="7"/>
      <c r="DX1107" s="7"/>
      <c r="DY1107" s="7"/>
      <c r="DZ1107" s="7"/>
      <c r="EA1107" s="7"/>
      <c r="EB1107" s="7"/>
      <c r="EC1107" s="7"/>
      <c r="ED1107" s="7"/>
      <c r="EE1107" s="7"/>
      <c r="EF1107" s="7"/>
      <c r="EG1107" s="7"/>
      <c r="EH1107" s="7"/>
      <c r="EI1107" s="7"/>
      <c r="EJ1107" s="7"/>
      <c r="EK1107" s="7"/>
      <c r="EL1107" s="7"/>
      <c r="EM1107" s="7"/>
      <c r="EN1107" s="7"/>
      <c r="EO1107" s="7"/>
      <c r="EP1107" s="7"/>
      <c r="EQ1107" s="7"/>
      <c r="ER1107" s="7"/>
      <c r="ES1107" s="7"/>
      <c r="ET1107" s="7"/>
      <c r="EU1107" s="7"/>
      <c r="EV1107" s="7"/>
      <c r="EW1107" s="7"/>
      <c r="EX1107" s="7"/>
      <c r="EY1107" s="7"/>
      <c r="EZ1107" s="7"/>
      <c r="FA1107" s="7"/>
      <c r="FB1107" s="7"/>
      <c r="FC1107" s="7"/>
      <c r="FD1107" s="7"/>
      <c r="FE1107" s="7"/>
      <c r="FF1107" s="7"/>
      <c r="FG1107" s="7"/>
      <c r="FH1107" s="7"/>
      <c r="FI1107" s="7"/>
      <c r="FJ1107" s="7"/>
      <c r="FK1107" s="7"/>
      <c r="FL1107" s="34"/>
      <c r="FM1107" s="33"/>
      <c r="FN1107" s="34"/>
      <c r="FO1107" s="33"/>
      <c r="FP1107" s="33"/>
      <c r="FQ1107" s="33"/>
      <c r="FR1107" s="33"/>
      <c r="FS1107" s="33"/>
      <c r="FT1107" s="33"/>
      <c r="FU1107" s="33"/>
      <c r="FV1107" s="33"/>
      <c r="FW1107" s="33"/>
      <c r="FX1107" s="33"/>
      <c r="FY1107" s="33"/>
      <c r="FZ1107" s="33"/>
      <c r="GA1107" s="33"/>
      <c r="GB1107" s="33"/>
      <c r="GC1107" s="33"/>
      <c r="GD1107" s="33"/>
      <c r="GE1107" s="33"/>
      <c r="GF1107" s="33"/>
      <c r="GG1107" s="7"/>
      <c r="GH1107" s="7"/>
      <c r="GI1107" s="7"/>
      <c r="GJ1107" s="7"/>
      <c r="GK1107" s="7"/>
      <c r="GL1107" s="7"/>
      <c r="GM1107" s="7"/>
      <c r="GN1107" s="7"/>
      <c r="GO1107" s="7"/>
      <c r="GP1107" s="7"/>
      <c r="GQ1107" s="7"/>
      <c r="GR1107" s="7"/>
      <c r="GS1107" s="7"/>
      <c r="GT1107" s="7"/>
      <c r="GU1107" s="7"/>
      <c r="GV1107" s="7"/>
      <c r="GW1107" s="7"/>
      <c r="GX1107" s="7"/>
      <c r="GY1107" s="7"/>
    </row>
    <row r="1108" spans="1:207" ht="13.8">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c r="CG1108" s="7"/>
      <c r="CH1108" s="7"/>
      <c r="CI1108" s="7"/>
      <c r="CJ1108" s="7"/>
      <c r="CK1108" s="7"/>
      <c r="CL1108" s="7"/>
      <c r="CM1108" s="7"/>
      <c r="CN1108" s="7"/>
      <c r="CO1108" s="7"/>
      <c r="CP1108" s="7"/>
      <c r="CQ1108" s="7"/>
      <c r="CR1108" s="7"/>
      <c r="CS1108" s="7"/>
      <c r="CT1108" s="7"/>
      <c r="CU1108" s="7"/>
      <c r="CV1108" s="7"/>
      <c r="CW1108" s="7"/>
      <c r="CX1108" s="7"/>
      <c r="CY1108" s="7"/>
      <c r="CZ1108" s="7"/>
      <c r="DA1108" s="7"/>
      <c r="DB1108" s="7"/>
      <c r="DC1108" s="7"/>
      <c r="DD1108" s="7"/>
      <c r="DE1108" s="7"/>
      <c r="DF1108" s="7"/>
      <c r="DG1108" s="7"/>
      <c r="DH1108" s="7"/>
      <c r="DI1108" s="7"/>
      <c r="DJ1108" s="7"/>
      <c r="DK1108" s="7"/>
      <c r="DL1108" s="7"/>
      <c r="DM1108" s="7"/>
      <c r="DN1108" s="7"/>
      <c r="DO1108" s="7"/>
      <c r="DP1108" s="7"/>
      <c r="DQ1108" s="7"/>
      <c r="DR1108" s="7"/>
      <c r="DS1108" s="7"/>
      <c r="DT1108" s="7"/>
      <c r="DU1108" s="7"/>
      <c r="DV1108" s="7"/>
      <c r="DW1108" s="7"/>
      <c r="DX1108" s="7"/>
      <c r="DY1108" s="7"/>
      <c r="DZ1108" s="7"/>
      <c r="EA1108" s="7"/>
      <c r="EB1108" s="7"/>
      <c r="EC1108" s="7"/>
      <c r="ED1108" s="7"/>
      <c r="EE1108" s="7"/>
      <c r="EF1108" s="7"/>
      <c r="EG1108" s="7"/>
      <c r="EH1108" s="7"/>
      <c r="EI1108" s="7"/>
      <c r="EJ1108" s="7"/>
      <c r="EK1108" s="7"/>
      <c r="EL1108" s="7"/>
      <c r="EM1108" s="7"/>
      <c r="EN1108" s="7"/>
      <c r="EO1108" s="7"/>
      <c r="EP1108" s="7"/>
      <c r="EQ1108" s="7"/>
      <c r="ER1108" s="7"/>
      <c r="ES1108" s="7"/>
      <c r="ET1108" s="7"/>
      <c r="EU1108" s="7"/>
      <c r="EV1108" s="7"/>
      <c r="EW1108" s="7"/>
      <c r="EX1108" s="7"/>
      <c r="EY1108" s="7"/>
      <c r="EZ1108" s="7"/>
      <c r="FA1108" s="7"/>
      <c r="FB1108" s="7"/>
      <c r="FC1108" s="7"/>
      <c r="FD1108" s="7"/>
      <c r="FE1108" s="7"/>
      <c r="FF1108" s="7"/>
      <c r="FG1108" s="7"/>
      <c r="FH1108" s="7"/>
      <c r="FI1108" s="7"/>
      <c r="FJ1108" s="7"/>
      <c r="FK1108" s="7"/>
      <c r="FL1108" s="34"/>
      <c r="FM1108" s="33"/>
      <c r="FN1108" s="34"/>
      <c r="FO1108" s="33"/>
      <c r="FP1108" s="33"/>
      <c r="FQ1108" s="33"/>
      <c r="FR1108" s="33"/>
      <c r="FS1108" s="33"/>
      <c r="FT1108" s="33"/>
      <c r="FU1108" s="33"/>
      <c r="FV1108" s="33"/>
      <c r="FW1108" s="33"/>
      <c r="FX1108" s="33"/>
      <c r="FY1108" s="33"/>
      <c r="FZ1108" s="33"/>
      <c r="GA1108" s="33"/>
      <c r="GB1108" s="33"/>
      <c r="GC1108" s="33"/>
      <c r="GD1108" s="33"/>
      <c r="GE1108" s="33"/>
      <c r="GF1108" s="33"/>
      <c r="GG1108" s="7"/>
      <c r="GH1108" s="7"/>
      <c r="GI1108" s="7"/>
      <c r="GJ1108" s="7"/>
      <c r="GK1108" s="7"/>
      <c r="GL1108" s="7"/>
      <c r="GM1108" s="7"/>
      <c r="GN1108" s="7"/>
      <c r="GO1108" s="7"/>
      <c r="GP1108" s="7"/>
      <c r="GQ1108" s="7"/>
      <c r="GR1108" s="7"/>
      <c r="GS1108" s="7"/>
      <c r="GT1108" s="7"/>
      <c r="GU1108" s="7"/>
      <c r="GV1108" s="7"/>
      <c r="GW1108" s="7"/>
      <c r="GX1108" s="7"/>
      <c r="GY1108" s="7"/>
    </row>
    <row r="1109" spans="1:207" ht="13.8">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c r="CG1109" s="7"/>
      <c r="CH1109" s="7"/>
      <c r="CI1109" s="7"/>
      <c r="CJ1109" s="7"/>
      <c r="CK1109" s="7"/>
      <c r="CL1109" s="7"/>
      <c r="CM1109" s="7"/>
      <c r="CN1109" s="7"/>
      <c r="CO1109" s="7"/>
      <c r="CP1109" s="7"/>
      <c r="CQ1109" s="7"/>
      <c r="CR1109" s="7"/>
      <c r="CS1109" s="7"/>
      <c r="CT1109" s="7"/>
      <c r="CU1109" s="7"/>
      <c r="CV1109" s="7"/>
      <c r="CW1109" s="7"/>
      <c r="CX1109" s="7"/>
      <c r="CY1109" s="7"/>
      <c r="CZ1109" s="7"/>
      <c r="DA1109" s="7"/>
      <c r="DB1109" s="7"/>
      <c r="DC1109" s="7"/>
      <c r="DD1109" s="7"/>
      <c r="DE1109" s="7"/>
      <c r="DF1109" s="7"/>
      <c r="DG1109" s="7"/>
      <c r="DH1109" s="7"/>
      <c r="DI1109" s="7"/>
      <c r="DJ1109" s="7"/>
      <c r="DK1109" s="7"/>
      <c r="DL1109" s="7"/>
      <c r="DM1109" s="7"/>
      <c r="DN1109" s="7"/>
      <c r="DO1109" s="7"/>
      <c r="DP1109" s="7"/>
      <c r="DQ1109" s="7"/>
      <c r="DR1109" s="7"/>
      <c r="DS1109" s="7"/>
      <c r="DT1109" s="7"/>
      <c r="DU1109" s="7"/>
      <c r="DV1109" s="7"/>
      <c r="DW1109" s="7"/>
      <c r="DX1109" s="7"/>
      <c r="DY1109" s="7"/>
      <c r="DZ1109" s="7"/>
      <c r="EA1109" s="7"/>
      <c r="EB1109" s="7"/>
      <c r="EC1109" s="7"/>
      <c r="ED1109" s="7"/>
      <c r="EE1109" s="7"/>
      <c r="EF1109" s="7"/>
      <c r="EG1109" s="7"/>
      <c r="EH1109" s="7"/>
      <c r="EI1109" s="7"/>
      <c r="EJ1109" s="7"/>
      <c r="EK1109" s="7"/>
      <c r="EL1109" s="7"/>
      <c r="EM1109" s="7"/>
      <c r="EN1109" s="7"/>
      <c r="EO1109" s="7"/>
      <c r="EP1109" s="7"/>
      <c r="EQ1109" s="7"/>
      <c r="ER1109" s="7"/>
      <c r="ES1109" s="7"/>
      <c r="ET1109" s="7"/>
      <c r="EU1109" s="7"/>
      <c r="EV1109" s="7"/>
      <c r="EW1109" s="7"/>
      <c r="EX1109" s="7"/>
      <c r="EY1109" s="7"/>
      <c r="EZ1109" s="7"/>
      <c r="FA1109" s="7"/>
      <c r="FB1109" s="7"/>
      <c r="FC1109" s="7"/>
      <c r="FD1109" s="7"/>
      <c r="FE1109" s="7"/>
      <c r="FF1109" s="7"/>
      <c r="FG1109" s="7"/>
      <c r="FH1109" s="7"/>
      <c r="FI1109" s="7"/>
      <c r="FJ1109" s="7"/>
      <c r="FK1109" s="7"/>
      <c r="FL1109" s="34"/>
      <c r="FM1109" s="33"/>
      <c r="FN1109" s="34"/>
      <c r="FO1109" s="33"/>
      <c r="FP1109" s="33"/>
      <c r="FQ1109" s="33"/>
      <c r="FR1109" s="33"/>
      <c r="FS1109" s="33"/>
      <c r="FT1109" s="33"/>
      <c r="FU1109" s="33"/>
      <c r="FV1109" s="33"/>
      <c r="FW1109" s="33"/>
      <c r="FX1109" s="33"/>
      <c r="FY1109" s="33"/>
      <c r="FZ1109" s="33"/>
      <c r="GA1109" s="33"/>
      <c r="GB1109" s="33"/>
      <c r="GC1109" s="33"/>
      <c r="GD1109" s="33"/>
      <c r="GE1109" s="33"/>
      <c r="GF1109" s="33"/>
      <c r="GG1109" s="7"/>
      <c r="GH1109" s="7"/>
      <c r="GI1109" s="7"/>
      <c r="GJ1109" s="7"/>
      <c r="GK1109" s="7"/>
      <c r="GL1109" s="7"/>
      <c r="GM1109" s="7"/>
      <c r="GN1109" s="7"/>
      <c r="GO1109" s="7"/>
      <c r="GP1109" s="7"/>
      <c r="GQ1109" s="7"/>
      <c r="GR1109" s="7"/>
      <c r="GS1109" s="7"/>
      <c r="GT1109" s="7"/>
      <c r="GU1109" s="7"/>
      <c r="GV1109" s="7"/>
      <c r="GW1109" s="7"/>
      <c r="GX1109" s="7"/>
      <c r="GY1109" s="7"/>
    </row>
    <row r="1110" spans="1:207" ht="13.8">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c r="CG1110" s="7"/>
      <c r="CH1110" s="7"/>
      <c r="CI1110" s="7"/>
      <c r="CJ1110" s="7"/>
      <c r="CK1110" s="7"/>
      <c r="CL1110" s="7"/>
      <c r="CM1110" s="7"/>
      <c r="CN1110" s="7"/>
      <c r="CO1110" s="7"/>
      <c r="CP1110" s="7"/>
      <c r="CQ1110" s="7"/>
      <c r="CR1110" s="7"/>
      <c r="CS1110" s="7"/>
      <c r="CT1110" s="7"/>
      <c r="CU1110" s="7"/>
      <c r="CV1110" s="7"/>
      <c r="CW1110" s="7"/>
      <c r="CX1110" s="7"/>
      <c r="CY1110" s="7"/>
      <c r="CZ1110" s="7"/>
      <c r="DA1110" s="7"/>
      <c r="DB1110" s="7"/>
      <c r="DC1110" s="7"/>
      <c r="DD1110" s="7"/>
      <c r="DE1110" s="7"/>
      <c r="DF1110" s="7"/>
      <c r="DG1110" s="7"/>
      <c r="DH1110" s="7"/>
      <c r="DI1110" s="7"/>
      <c r="DJ1110" s="7"/>
      <c r="DK1110" s="7"/>
      <c r="DL1110" s="7"/>
      <c r="DM1110" s="7"/>
      <c r="DN1110" s="7"/>
      <c r="DO1110" s="7"/>
      <c r="DP1110" s="7"/>
      <c r="DQ1110" s="7"/>
      <c r="DR1110" s="7"/>
      <c r="DS1110" s="7"/>
      <c r="DT1110" s="7"/>
      <c r="DU1110" s="7"/>
      <c r="DV1110" s="7"/>
      <c r="DW1110" s="7"/>
      <c r="DX1110" s="7"/>
      <c r="DY1110" s="7"/>
      <c r="DZ1110" s="7"/>
      <c r="EA1110" s="7"/>
      <c r="EB1110" s="7"/>
      <c r="EC1110" s="7"/>
      <c r="ED1110" s="7"/>
      <c r="EE1110" s="7"/>
      <c r="EF1110" s="7"/>
      <c r="EG1110" s="7"/>
      <c r="EH1110" s="7"/>
      <c r="EI1110" s="7"/>
      <c r="EJ1110" s="7"/>
      <c r="EK1110" s="7"/>
      <c r="EL1110" s="7"/>
      <c r="EM1110" s="7"/>
      <c r="EN1110" s="7"/>
      <c r="EO1110" s="7"/>
      <c r="EP1110" s="7"/>
      <c r="EQ1110" s="7"/>
      <c r="ER1110" s="7"/>
      <c r="ES1110" s="7"/>
      <c r="ET1110" s="7"/>
      <c r="EU1110" s="7"/>
      <c r="EV1110" s="7"/>
      <c r="EW1110" s="7"/>
      <c r="EX1110" s="7"/>
      <c r="EY1110" s="7"/>
      <c r="EZ1110" s="7"/>
      <c r="FA1110" s="7"/>
      <c r="FB1110" s="7"/>
      <c r="FC1110" s="7"/>
      <c r="FD1110" s="7"/>
      <c r="FE1110" s="7"/>
      <c r="FF1110" s="7"/>
      <c r="FG1110" s="7"/>
      <c r="FH1110" s="7"/>
      <c r="FI1110" s="7"/>
      <c r="FJ1110" s="7"/>
      <c r="FK1110" s="7"/>
      <c r="FL1110" s="34"/>
      <c r="FM1110" s="33"/>
      <c r="FN1110" s="34"/>
      <c r="FO1110" s="33"/>
      <c r="FP1110" s="33"/>
      <c r="FQ1110" s="33"/>
      <c r="FR1110" s="33"/>
      <c r="FS1110" s="33"/>
      <c r="FT1110" s="33"/>
      <c r="FU1110" s="33"/>
      <c r="FV1110" s="33"/>
      <c r="FW1110" s="33"/>
      <c r="FX1110" s="33"/>
      <c r="FY1110" s="33"/>
      <c r="FZ1110" s="33"/>
      <c r="GA1110" s="33"/>
      <c r="GB1110" s="33"/>
      <c r="GC1110" s="33"/>
      <c r="GD1110" s="33"/>
      <c r="GE1110" s="33"/>
      <c r="GF1110" s="33"/>
      <c r="GG1110" s="7"/>
      <c r="GH1110" s="7"/>
      <c r="GI1110" s="7"/>
      <c r="GJ1110" s="7"/>
      <c r="GK1110" s="7"/>
      <c r="GL1110" s="7"/>
      <c r="GM1110" s="7"/>
      <c r="GN1110" s="7"/>
      <c r="GO1110" s="7"/>
      <c r="GP1110" s="7"/>
      <c r="GQ1110" s="7"/>
      <c r="GR1110" s="7"/>
      <c r="GS1110" s="7"/>
      <c r="GT1110" s="7"/>
      <c r="GU1110" s="7"/>
      <c r="GV1110" s="7"/>
      <c r="GW1110" s="7"/>
      <c r="GX1110" s="7"/>
      <c r="GY1110" s="7"/>
    </row>
    <row r="1111" spans="1:207" ht="13.8">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c r="CG1111" s="7"/>
      <c r="CH1111" s="7"/>
      <c r="CI1111" s="7"/>
      <c r="CJ1111" s="7"/>
      <c r="CK1111" s="7"/>
      <c r="CL1111" s="7"/>
      <c r="CM1111" s="7"/>
      <c r="CN1111" s="7"/>
      <c r="CO1111" s="7"/>
      <c r="CP1111" s="7"/>
      <c r="CQ1111" s="7"/>
      <c r="CR1111" s="7"/>
      <c r="CS1111" s="7"/>
      <c r="CT1111" s="7"/>
      <c r="CU1111" s="7"/>
      <c r="CV1111" s="7"/>
      <c r="CW1111" s="7"/>
      <c r="CX1111" s="7"/>
      <c r="CY1111" s="7"/>
      <c r="CZ1111" s="7"/>
      <c r="DA1111" s="7"/>
      <c r="DB1111" s="7"/>
      <c r="DC1111" s="7"/>
      <c r="DD1111" s="7"/>
      <c r="DE1111" s="7"/>
      <c r="DF1111" s="7"/>
      <c r="DG1111" s="7"/>
      <c r="DH1111" s="7"/>
      <c r="DI1111" s="7"/>
      <c r="DJ1111" s="7"/>
      <c r="DK1111" s="7"/>
      <c r="DL1111" s="7"/>
      <c r="DM1111" s="7"/>
      <c r="DN1111" s="7"/>
      <c r="DO1111" s="7"/>
      <c r="DP1111" s="7"/>
      <c r="DQ1111" s="7"/>
      <c r="DR1111" s="7"/>
      <c r="DS1111" s="7"/>
      <c r="DT1111" s="7"/>
      <c r="DU1111" s="7"/>
      <c r="DV1111" s="7"/>
      <c r="DW1111" s="7"/>
      <c r="DX1111" s="7"/>
      <c r="DY1111" s="7"/>
      <c r="DZ1111" s="7"/>
      <c r="EA1111" s="7"/>
      <c r="EB1111" s="7"/>
      <c r="EC1111" s="7"/>
      <c r="ED1111" s="7"/>
      <c r="EE1111" s="7"/>
      <c r="EF1111" s="7"/>
      <c r="EG1111" s="7"/>
      <c r="EH1111" s="7"/>
      <c r="EI1111" s="7"/>
      <c r="EJ1111" s="7"/>
      <c r="EK1111" s="7"/>
      <c r="EL1111" s="7"/>
      <c r="EM1111" s="7"/>
      <c r="EN1111" s="7"/>
      <c r="EO1111" s="7"/>
      <c r="EP1111" s="7"/>
      <c r="EQ1111" s="7"/>
      <c r="ER1111" s="7"/>
      <c r="ES1111" s="7"/>
      <c r="ET1111" s="7"/>
      <c r="EU1111" s="7"/>
      <c r="EV1111" s="7"/>
      <c r="EW1111" s="7"/>
      <c r="EX1111" s="7"/>
      <c r="EY1111" s="7"/>
      <c r="EZ1111" s="7"/>
      <c r="FA1111" s="7"/>
      <c r="FB1111" s="7"/>
      <c r="FC1111" s="7"/>
      <c r="FD1111" s="7"/>
      <c r="FE1111" s="7"/>
      <c r="FF1111" s="7"/>
      <c r="FG1111" s="7"/>
      <c r="FH1111" s="7"/>
      <c r="FI1111" s="7"/>
      <c r="FJ1111" s="7"/>
      <c r="FK1111" s="7"/>
      <c r="FL1111" s="34"/>
      <c r="FM1111" s="33"/>
      <c r="FN1111" s="34"/>
      <c r="FO1111" s="33"/>
      <c r="FP1111" s="33"/>
      <c r="FQ1111" s="33"/>
      <c r="FR1111" s="33"/>
      <c r="FS1111" s="33"/>
      <c r="FT1111" s="33"/>
      <c r="FU1111" s="33"/>
      <c r="FV1111" s="33"/>
      <c r="FW1111" s="33"/>
      <c r="FX1111" s="33"/>
      <c r="FY1111" s="33"/>
      <c r="FZ1111" s="33"/>
      <c r="GA1111" s="33"/>
      <c r="GB1111" s="33"/>
      <c r="GC1111" s="33"/>
      <c r="GD1111" s="33"/>
      <c r="GE1111" s="33"/>
      <c r="GF1111" s="33"/>
      <c r="GG1111" s="7"/>
      <c r="GH1111" s="7"/>
      <c r="GI1111" s="7"/>
      <c r="GJ1111" s="7"/>
      <c r="GK1111" s="7"/>
      <c r="GL1111" s="7"/>
      <c r="GM1111" s="7"/>
      <c r="GN1111" s="7"/>
      <c r="GO1111" s="7"/>
      <c r="GP1111" s="7"/>
      <c r="GQ1111" s="7"/>
      <c r="GR1111" s="7"/>
      <c r="GS1111" s="7"/>
      <c r="GT1111" s="7"/>
      <c r="GU1111" s="7"/>
      <c r="GV1111" s="7"/>
      <c r="GW1111" s="7"/>
      <c r="GX1111" s="7"/>
      <c r="GY1111" s="7"/>
    </row>
    <row r="1112" spans="1:207" ht="13.8">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c r="CG1112" s="7"/>
      <c r="CH1112" s="7"/>
      <c r="CI1112" s="7"/>
      <c r="CJ1112" s="7"/>
      <c r="CK1112" s="7"/>
      <c r="CL1112" s="7"/>
      <c r="CM1112" s="7"/>
      <c r="CN1112" s="7"/>
      <c r="CO1112" s="7"/>
      <c r="CP1112" s="7"/>
      <c r="CQ1112" s="7"/>
      <c r="CR1112" s="7"/>
      <c r="CS1112" s="7"/>
      <c r="CT1112" s="7"/>
      <c r="CU1112" s="7"/>
      <c r="CV1112" s="7"/>
      <c r="CW1112" s="7"/>
      <c r="CX1112" s="7"/>
      <c r="CY1112" s="7"/>
      <c r="CZ1112" s="7"/>
      <c r="DA1112" s="7"/>
      <c r="DB1112" s="7"/>
      <c r="DC1112" s="7"/>
      <c r="DD1112" s="7"/>
      <c r="DE1112" s="7"/>
      <c r="DF1112" s="7"/>
      <c r="DG1112" s="7"/>
      <c r="DH1112" s="7"/>
      <c r="DI1112" s="7"/>
      <c r="DJ1112" s="7"/>
      <c r="DK1112" s="7"/>
      <c r="DL1112" s="7"/>
      <c r="DM1112" s="7"/>
      <c r="DN1112" s="7"/>
      <c r="DO1112" s="7"/>
      <c r="DP1112" s="7"/>
      <c r="DQ1112" s="7"/>
      <c r="DR1112" s="7"/>
      <c r="DS1112" s="7"/>
      <c r="DT1112" s="7"/>
      <c r="DU1112" s="7"/>
      <c r="DV1112" s="7"/>
      <c r="DW1112" s="7"/>
      <c r="DX1112" s="7"/>
      <c r="DY1112" s="7"/>
      <c r="DZ1112" s="7"/>
      <c r="EA1112" s="7"/>
      <c r="EB1112" s="7"/>
      <c r="EC1112" s="7"/>
      <c r="ED1112" s="7"/>
      <c r="EE1112" s="7"/>
      <c r="EF1112" s="7"/>
      <c r="EG1112" s="7"/>
      <c r="EH1112" s="7"/>
      <c r="EI1112" s="7"/>
      <c r="EJ1112" s="7"/>
      <c r="EK1112" s="7"/>
      <c r="EL1112" s="7"/>
      <c r="EM1112" s="7"/>
      <c r="EN1112" s="7"/>
      <c r="EO1112" s="7"/>
      <c r="EP1112" s="7"/>
      <c r="EQ1112" s="7"/>
      <c r="ER1112" s="7"/>
      <c r="ES1112" s="7"/>
      <c r="ET1112" s="7"/>
      <c r="EU1112" s="7"/>
      <c r="EV1112" s="7"/>
      <c r="EW1112" s="7"/>
      <c r="EX1112" s="7"/>
      <c r="EY1112" s="7"/>
      <c r="EZ1112" s="7"/>
      <c r="FA1112" s="7"/>
      <c r="FB1112" s="7"/>
      <c r="FC1112" s="7"/>
      <c r="FD1112" s="7"/>
      <c r="FE1112" s="7"/>
      <c r="FF1112" s="7"/>
      <c r="FG1112" s="7"/>
      <c r="FH1112" s="7"/>
      <c r="FI1112" s="7"/>
      <c r="FJ1112" s="7"/>
      <c r="FK1112" s="7"/>
      <c r="FL1112" s="34"/>
      <c r="FM1112" s="33"/>
      <c r="FN1112" s="34"/>
      <c r="FO1112" s="33"/>
      <c r="FP1112" s="33"/>
      <c r="FQ1112" s="33"/>
      <c r="FR1112" s="33"/>
      <c r="FS1112" s="33"/>
      <c r="FT1112" s="33"/>
      <c r="FU1112" s="33"/>
      <c r="FV1112" s="33"/>
      <c r="FW1112" s="33"/>
      <c r="FX1112" s="33"/>
      <c r="FY1112" s="33"/>
      <c r="FZ1112" s="33"/>
      <c r="GA1112" s="33"/>
      <c r="GB1112" s="33"/>
      <c r="GC1112" s="33"/>
      <c r="GD1112" s="33"/>
      <c r="GE1112" s="33"/>
      <c r="GF1112" s="33"/>
      <c r="GG1112" s="7"/>
      <c r="GH1112" s="7"/>
      <c r="GI1112" s="7"/>
      <c r="GJ1112" s="7"/>
      <c r="GK1112" s="7"/>
      <c r="GL1112" s="7"/>
      <c r="GM1112" s="7"/>
      <c r="GN1112" s="7"/>
      <c r="GO1112" s="7"/>
      <c r="GP1112" s="7"/>
      <c r="GQ1112" s="7"/>
      <c r="GR1112" s="7"/>
      <c r="GS1112" s="7"/>
      <c r="GT1112" s="7"/>
      <c r="GU1112" s="7"/>
      <c r="GV1112" s="7"/>
      <c r="GW1112" s="7"/>
      <c r="GX1112" s="7"/>
      <c r="GY1112" s="7"/>
    </row>
    <row r="1113" spans="1:207" ht="13.8">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c r="CG1113" s="7"/>
      <c r="CH1113" s="7"/>
      <c r="CI1113" s="7"/>
      <c r="CJ1113" s="7"/>
      <c r="CK1113" s="7"/>
      <c r="CL1113" s="7"/>
      <c r="CM1113" s="7"/>
      <c r="CN1113" s="7"/>
      <c r="CO1113" s="7"/>
      <c r="CP1113" s="7"/>
      <c r="CQ1113" s="7"/>
      <c r="CR1113" s="7"/>
      <c r="CS1113" s="7"/>
      <c r="CT1113" s="7"/>
      <c r="CU1113" s="7"/>
      <c r="CV1113" s="7"/>
      <c r="CW1113" s="7"/>
      <c r="CX1113" s="7"/>
      <c r="CY1113" s="7"/>
      <c r="CZ1113" s="7"/>
      <c r="DA1113" s="7"/>
      <c r="DB1113" s="7"/>
      <c r="DC1113" s="7"/>
      <c r="DD1113" s="7"/>
      <c r="DE1113" s="7"/>
      <c r="DF1113" s="7"/>
      <c r="DG1113" s="7"/>
      <c r="DH1113" s="7"/>
      <c r="DI1113" s="7"/>
      <c r="DJ1113" s="7"/>
      <c r="DK1113" s="7"/>
      <c r="DL1113" s="7"/>
      <c r="DM1113" s="7"/>
      <c r="DN1113" s="7"/>
      <c r="DO1113" s="7"/>
      <c r="DP1113" s="7"/>
      <c r="DQ1113" s="7"/>
      <c r="DR1113" s="7"/>
      <c r="DS1113" s="7"/>
      <c r="DT1113" s="7"/>
      <c r="DU1113" s="7"/>
      <c r="DV1113" s="7"/>
      <c r="DW1113" s="7"/>
      <c r="DX1113" s="7"/>
      <c r="DY1113" s="7"/>
      <c r="DZ1113" s="7"/>
      <c r="EA1113" s="7"/>
      <c r="EB1113" s="7"/>
      <c r="EC1113" s="7"/>
      <c r="ED1113" s="7"/>
      <c r="EE1113" s="7"/>
      <c r="EF1113" s="7"/>
      <c r="EG1113" s="7"/>
      <c r="EH1113" s="7"/>
      <c r="EI1113" s="7"/>
      <c r="EJ1113" s="7"/>
      <c r="EK1113" s="7"/>
      <c r="EL1113" s="7"/>
      <c r="EM1113" s="7"/>
      <c r="EN1113" s="7"/>
      <c r="EO1113" s="7"/>
      <c r="EP1113" s="7"/>
      <c r="EQ1113" s="7"/>
      <c r="ER1113" s="7"/>
      <c r="ES1113" s="7"/>
      <c r="ET1113" s="7"/>
      <c r="EU1113" s="7"/>
      <c r="EV1113" s="7"/>
      <c r="EW1113" s="7"/>
      <c r="EX1113" s="7"/>
      <c r="EY1113" s="7"/>
      <c r="EZ1113" s="7"/>
      <c r="FA1113" s="7"/>
      <c r="FB1113" s="7"/>
      <c r="FC1113" s="7"/>
      <c r="FD1113" s="7"/>
      <c r="FE1113" s="7"/>
      <c r="FF1113" s="7"/>
      <c r="FG1113" s="7"/>
      <c r="FH1113" s="7"/>
      <c r="FI1113" s="7"/>
      <c r="FJ1113" s="7"/>
      <c r="FK1113" s="7"/>
      <c r="FL1113" s="34"/>
      <c r="FM1113" s="33"/>
      <c r="FN1113" s="34"/>
      <c r="FO1113" s="33"/>
      <c r="FP1113" s="33"/>
      <c r="FQ1113" s="33"/>
      <c r="FR1113" s="33"/>
      <c r="FS1113" s="33"/>
      <c r="FT1113" s="33"/>
      <c r="FU1113" s="33"/>
      <c r="FV1113" s="33"/>
      <c r="FW1113" s="33"/>
      <c r="FX1113" s="33"/>
      <c r="FY1113" s="33"/>
      <c r="FZ1113" s="33"/>
      <c r="GA1113" s="33"/>
      <c r="GB1113" s="33"/>
      <c r="GC1113" s="33"/>
      <c r="GD1113" s="33"/>
      <c r="GE1113" s="33"/>
      <c r="GF1113" s="33"/>
      <c r="GG1113" s="7"/>
      <c r="GH1113" s="7"/>
      <c r="GI1113" s="7"/>
      <c r="GJ1113" s="7"/>
      <c r="GK1113" s="7"/>
      <c r="GL1113" s="7"/>
      <c r="GM1113" s="7"/>
      <c r="GN1113" s="7"/>
      <c r="GO1113" s="7"/>
      <c r="GP1113" s="7"/>
      <c r="GQ1113" s="7"/>
      <c r="GR1113" s="7"/>
      <c r="GS1113" s="7"/>
      <c r="GT1113" s="7"/>
      <c r="GU1113" s="7"/>
      <c r="GV1113" s="7"/>
      <c r="GW1113" s="7"/>
      <c r="GX1113" s="7"/>
      <c r="GY1113" s="7"/>
    </row>
    <row r="1114" spans="1:207" ht="13.8">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c r="CG1114" s="7"/>
      <c r="CH1114" s="7"/>
      <c r="CI1114" s="7"/>
      <c r="CJ1114" s="7"/>
      <c r="CK1114" s="7"/>
      <c r="CL1114" s="7"/>
      <c r="CM1114" s="7"/>
      <c r="CN1114" s="7"/>
      <c r="CO1114" s="7"/>
      <c r="CP1114" s="7"/>
      <c r="CQ1114" s="7"/>
      <c r="CR1114" s="7"/>
      <c r="CS1114" s="7"/>
      <c r="CT1114" s="7"/>
      <c r="CU1114" s="7"/>
      <c r="CV1114" s="7"/>
      <c r="CW1114" s="7"/>
      <c r="CX1114" s="7"/>
      <c r="CY1114" s="7"/>
      <c r="CZ1114" s="7"/>
      <c r="DA1114" s="7"/>
      <c r="DB1114" s="7"/>
      <c r="DC1114" s="7"/>
      <c r="DD1114" s="7"/>
      <c r="DE1114" s="7"/>
      <c r="DF1114" s="7"/>
      <c r="DG1114" s="7"/>
      <c r="DH1114" s="7"/>
      <c r="DI1114" s="7"/>
      <c r="DJ1114" s="7"/>
      <c r="DK1114" s="7"/>
      <c r="DL1114" s="7"/>
      <c r="DM1114" s="7"/>
      <c r="DN1114" s="7"/>
      <c r="DO1114" s="7"/>
      <c r="DP1114" s="7"/>
      <c r="DQ1114" s="7"/>
      <c r="DR1114" s="7"/>
      <c r="DS1114" s="7"/>
      <c r="DT1114" s="7"/>
      <c r="DU1114" s="7"/>
      <c r="DV1114" s="7"/>
      <c r="DW1114" s="7"/>
      <c r="DX1114" s="7"/>
      <c r="DY1114" s="7"/>
      <c r="DZ1114" s="7"/>
      <c r="EA1114" s="7"/>
      <c r="EB1114" s="7"/>
      <c r="EC1114" s="7"/>
      <c r="ED1114" s="7"/>
      <c r="EE1114" s="7"/>
      <c r="EF1114" s="7"/>
      <c r="EG1114" s="7"/>
      <c r="EH1114" s="7"/>
      <c r="EI1114" s="7"/>
      <c r="EJ1114" s="7"/>
      <c r="EK1114" s="7"/>
      <c r="EL1114" s="7"/>
      <c r="EM1114" s="7"/>
      <c r="EN1114" s="7"/>
      <c r="EO1114" s="7"/>
      <c r="EP1114" s="7"/>
      <c r="EQ1114" s="7"/>
      <c r="ER1114" s="7"/>
      <c r="ES1114" s="7"/>
      <c r="ET1114" s="7"/>
      <c r="EU1114" s="7"/>
      <c r="EV1114" s="7"/>
      <c r="EW1114" s="7"/>
      <c r="EX1114" s="7"/>
      <c r="EY1114" s="7"/>
      <c r="EZ1114" s="7"/>
      <c r="FA1114" s="7"/>
      <c r="FB1114" s="7"/>
      <c r="FC1114" s="7"/>
      <c r="FD1114" s="7"/>
      <c r="FE1114" s="7"/>
      <c r="FF1114" s="7"/>
      <c r="FG1114" s="7"/>
      <c r="FH1114" s="7"/>
      <c r="FI1114" s="7"/>
      <c r="FJ1114" s="7"/>
      <c r="FK1114" s="7"/>
      <c r="FL1114" s="34"/>
      <c r="FM1114" s="33"/>
      <c r="FN1114" s="34"/>
      <c r="FO1114" s="33"/>
      <c r="FP1114" s="33"/>
      <c r="FQ1114" s="33"/>
      <c r="FR1114" s="33"/>
      <c r="FS1114" s="33"/>
      <c r="FT1114" s="33"/>
      <c r="FU1114" s="33"/>
      <c r="FV1114" s="33"/>
      <c r="FW1114" s="33"/>
      <c r="FX1114" s="33"/>
      <c r="FY1114" s="33"/>
      <c r="FZ1114" s="33"/>
      <c r="GA1114" s="33"/>
      <c r="GB1114" s="33"/>
      <c r="GC1114" s="33"/>
      <c r="GD1114" s="33"/>
      <c r="GE1114" s="33"/>
      <c r="GF1114" s="33"/>
      <c r="GG1114" s="7"/>
      <c r="GH1114" s="7"/>
      <c r="GI1114" s="7"/>
      <c r="GJ1114" s="7"/>
      <c r="GK1114" s="7"/>
      <c r="GL1114" s="7"/>
      <c r="GM1114" s="7"/>
      <c r="GN1114" s="7"/>
      <c r="GO1114" s="7"/>
      <c r="GP1114" s="7"/>
      <c r="GQ1114" s="7"/>
      <c r="GR1114" s="7"/>
      <c r="GS1114" s="7"/>
      <c r="GT1114" s="7"/>
      <c r="GU1114" s="7"/>
      <c r="GV1114" s="7"/>
      <c r="GW1114" s="7"/>
      <c r="GX1114" s="7"/>
      <c r="GY1114" s="7"/>
    </row>
    <row r="1115" spans="1:207" ht="13.8">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c r="CG1115" s="7"/>
      <c r="CH1115" s="7"/>
      <c r="CI1115" s="7"/>
      <c r="CJ1115" s="7"/>
      <c r="CK1115" s="7"/>
      <c r="CL1115" s="7"/>
      <c r="CM1115" s="7"/>
      <c r="CN1115" s="7"/>
      <c r="CO1115" s="7"/>
      <c r="CP1115" s="7"/>
      <c r="CQ1115" s="7"/>
      <c r="CR1115" s="7"/>
      <c r="CS1115" s="7"/>
      <c r="CT1115" s="7"/>
      <c r="CU1115" s="7"/>
      <c r="CV1115" s="7"/>
      <c r="CW1115" s="7"/>
      <c r="CX1115" s="7"/>
      <c r="CY1115" s="7"/>
      <c r="CZ1115" s="7"/>
      <c r="DA1115" s="7"/>
      <c r="DB1115" s="7"/>
      <c r="DC1115" s="7"/>
      <c r="DD1115" s="7"/>
      <c r="DE1115" s="7"/>
      <c r="DF1115" s="7"/>
      <c r="DG1115" s="7"/>
      <c r="DH1115" s="7"/>
      <c r="DI1115" s="7"/>
      <c r="DJ1115" s="7"/>
      <c r="DK1115" s="7"/>
      <c r="DL1115" s="7"/>
      <c r="DM1115" s="7"/>
      <c r="DN1115" s="7"/>
      <c r="DO1115" s="7"/>
      <c r="DP1115" s="7"/>
      <c r="DQ1115" s="7"/>
      <c r="DR1115" s="7"/>
      <c r="DS1115" s="7"/>
      <c r="DT1115" s="7"/>
      <c r="DU1115" s="7"/>
      <c r="DV1115" s="7"/>
      <c r="DW1115" s="7"/>
      <c r="DX1115" s="7"/>
      <c r="DY1115" s="7"/>
      <c r="DZ1115" s="7"/>
      <c r="EA1115" s="7"/>
      <c r="EB1115" s="7"/>
      <c r="EC1115" s="7"/>
      <c r="ED1115" s="7"/>
      <c r="EE1115" s="7"/>
      <c r="EF1115" s="7"/>
      <c r="EG1115" s="7"/>
      <c r="EH1115" s="7"/>
      <c r="EI1115" s="7"/>
      <c r="EJ1115" s="7"/>
      <c r="EK1115" s="7"/>
      <c r="EL1115" s="7"/>
      <c r="EM1115" s="7"/>
      <c r="EN1115" s="7"/>
      <c r="EO1115" s="7"/>
      <c r="EP1115" s="7"/>
      <c r="EQ1115" s="7"/>
      <c r="ER1115" s="7"/>
      <c r="ES1115" s="7"/>
      <c r="ET1115" s="7"/>
      <c r="EU1115" s="7"/>
      <c r="EV1115" s="7"/>
      <c r="EW1115" s="7"/>
      <c r="EX1115" s="7"/>
      <c r="EY1115" s="7"/>
      <c r="EZ1115" s="7"/>
      <c r="FA1115" s="7"/>
      <c r="FB1115" s="7"/>
      <c r="FC1115" s="7"/>
      <c r="FD1115" s="7"/>
      <c r="FE1115" s="7"/>
      <c r="FF1115" s="7"/>
      <c r="FG1115" s="7"/>
      <c r="FH1115" s="7"/>
      <c r="FI1115" s="7"/>
      <c r="FJ1115" s="7"/>
      <c r="FK1115" s="7"/>
      <c r="FL1115" s="34"/>
      <c r="FM1115" s="33"/>
      <c r="FN1115" s="34"/>
      <c r="FO1115" s="33"/>
      <c r="FP1115" s="33"/>
      <c r="FQ1115" s="33"/>
      <c r="FR1115" s="33"/>
      <c r="FS1115" s="33"/>
      <c r="FT1115" s="33"/>
      <c r="FU1115" s="33"/>
      <c r="FV1115" s="33"/>
      <c r="FW1115" s="33"/>
      <c r="FX1115" s="33"/>
      <c r="FY1115" s="33"/>
      <c r="FZ1115" s="33"/>
      <c r="GA1115" s="33"/>
      <c r="GB1115" s="33"/>
      <c r="GC1115" s="33"/>
      <c r="GD1115" s="33"/>
      <c r="GE1115" s="33"/>
      <c r="GF1115" s="33"/>
      <c r="GG1115" s="7"/>
      <c r="GH1115" s="7"/>
      <c r="GI1115" s="7"/>
      <c r="GJ1115" s="7"/>
      <c r="GK1115" s="7"/>
      <c r="GL1115" s="7"/>
      <c r="GM1115" s="7"/>
      <c r="GN1115" s="7"/>
      <c r="GO1115" s="7"/>
      <c r="GP1115" s="7"/>
      <c r="GQ1115" s="7"/>
      <c r="GR1115" s="7"/>
      <c r="GS1115" s="7"/>
      <c r="GT1115" s="7"/>
      <c r="GU1115" s="7"/>
      <c r="GV1115" s="7"/>
      <c r="GW1115" s="7"/>
      <c r="GX1115" s="7"/>
      <c r="GY1115" s="7"/>
    </row>
    <row r="1116" spans="1:207" ht="13.8">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c r="CG1116" s="7"/>
      <c r="CH1116" s="7"/>
      <c r="CI1116" s="7"/>
      <c r="CJ1116" s="7"/>
      <c r="CK1116" s="7"/>
      <c r="CL1116" s="7"/>
      <c r="CM1116" s="7"/>
      <c r="CN1116" s="7"/>
      <c r="CO1116" s="7"/>
      <c r="CP1116" s="7"/>
      <c r="CQ1116" s="7"/>
      <c r="CR1116" s="7"/>
      <c r="CS1116" s="7"/>
      <c r="CT1116" s="7"/>
      <c r="CU1116" s="7"/>
      <c r="CV1116" s="7"/>
      <c r="CW1116" s="7"/>
      <c r="CX1116" s="7"/>
      <c r="CY1116" s="7"/>
      <c r="CZ1116" s="7"/>
      <c r="DA1116" s="7"/>
      <c r="DB1116" s="7"/>
      <c r="DC1116" s="7"/>
      <c r="DD1116" s="7"/>
      <c r="DE1116" s="7"/>
      <c r="DF1116" s="7"/>
      <c r="DG1116" s="7"/>
      <c r="DH1116" s="7"/>
      <c r="DI1116" s="7"/>
      <c r="DJ1116" s="7"/>
      <c r="DK1116" s="7"/>
      <c r="DL1116" s="7"/>
      <c r="DM1116" s="7"/>
      <c r="DN1116" s="7"/>
      <c r="DO1116" s="7"/>
      <c r="DP1116" s="7"/>
      <c r="DQ1116" s="7"/>
      <c r="DR1116" s="7"/>
      <c r="DS1116" s="7"/>
      <c r="DT1116" s="7"/>
      <c r="DU1116" s="7"/>
      <c r="DV1116" s="7"/>
      <c r="DW1116" s="7"/>
      <c r="DX1116" s="7"/>
      <c r="DY1116" s="7"/>
      <c r="DZ1116" s="7"/>
      <c r="EA1116" s="7"/>
      <c r="EB1116" s="7"/>
      <c r="EC1116" s="7"/>
      <c r="ED1116" s="7"/>
      <c r="EE1116" s="7"/>
      <c r="EF1116" s="7"/>
      <c r="EG1116" s="7"/>
      <c r="EH1116" s="7"/>
      <c r="EI1116" s="7"/>
      <c r="EJ1116" s="7"/>
      <c r="EK1116" s="7"/>
      <c r="EL1116" s="7"/>
      <c r="EM1116" s="7"/>
      <c r="EN1116" s="7"/>
      <c r="EO1116" s="7"/>
      <c r="EP1116" s="7"/>
      <c r="EQ1116" s="7"/>
      <c r="ER1116" s="7"/>
      <c r="ES1116" s="7"/>
      <c r="ET1116" s="7"/>
      <c r="EU1116" s="7"/>
      <c r="EV1116" s="7"/>
      <c r="EW1116" s="7"/>
      <c r="EX1116" s="7"/>
      <c r="EY1116" s="7"/>
      <c r="EZ1116" s="7"/>
      <c r="FA1116" s="7"/>
      <c r="FB1116" s="7"/>
      <c r="FC1116" s="7"/>
      <c r="FD1116" s="7"/>
      <c r="FE1116" s="7"/>
      <c r="FF1116" s="7"/>
      <c r="FG1116" s="7"/>
      <c r="FH1116" s="7"/>
      <c r="FI1116" s="7"/>
      <c r="FJ1116" s="7"/>
      <c r="FK1116" s="7"/>
      <c r="FL1116" s="34"/>
      <c r="FM1116" s="33"/>
      <c r="FN1116" s="34"/>
      <c r="FO1116" s="33"/>
      <c r="FP1116" s="33"/>
      <c r="FQ1116" s="33"/>
      <c r="FR1116" s="33"/>
      <c r="FS1116" s="33"/>
      <c r="FT1116" s="33"/>
      <c r="FU1116" s="33"/>
      <c r="FV1116" s="33"/>
      <c r="FW1116" s="33"/>
      <c r="FX1116" s="33"/>
      <c r="FY1116" s="33"/>
      <c r="FZ1116" s="33"/>
      <c r="GA1116" s="33"/>
      <c r="GB1116" s="33"/>
      <c r="GC1116" s="33"/>
      <c r="GD1116" s="33"/>
      <c r="GE1116" s="33"/>
      <c r="GF1116" s="33"/>
      <c r="GG1116" s="7"/>
      <c r="GH1116" s="7"/>
      <c r="GI1116" s="7"/>
      <c r="GJ1116" s="7"/>
      <c r="GK1116" s="7"/>
      <c r="GL1116" s="7"/>
      <c r="GM1116" s="7"/>
      <c r="GN1116" s="7"/>
      <c r="GO1116" s="7"/>
      <c r="GP1116" s="7"/>
      <c r="GQ1116" s="7"/>
      <c r="GR1116" s="7"/>
      <c r="GS1116" s="7"/>
      <c r="GT1116" s="7"/>
      <c r="GU1116" s="7"/>
      <c r="GV1116" s="7"/>
      <c r="GW1116" s="7"/>
      <c r="GX1116" s="7"/>
      <c r="GY1116" s="7"/>
    </row>
    <row r="1117" spans="1:207" ht="13.8">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c r="CG1117" s="7"/>
      <c r="CH1117" s="7"/>
      <c r="CI1117" s="7"/>
      <c r="CJ1117" s="7"/>
      <c r="CK1117" s="7"/>
      <c r="CL1117" s="7"/>
      <c r="CM1117" s="7"/>
      <c r="CN1117" s="7"/>
      <c r="CO1117" s="7"/>
      <c r="CP1117" s="7"/>
      <c r="CQ1117" s="7"/>
      <c r="CR1117" s="7"/>
      <c r="CS1117" s="7"/>
      <c r="CT1117" s="7"/>
      <c r="CU1117" s="7"/>
      <c r="CV1117" s="7"/>
      <c r="CW1117" s="7"/>
      <c r="CX1117" s="7"/>
      <c r="CY1117" s="7"/>
      <c r="CZ1117" s="7"/>
      <c r="DA1117" s="7"/>
      <c r="DB1117" s="7"/>
      <c r="DC1117" s="7"/>
      <c r="DD1117" s="7"/>
      <c r="DE1117" s="7"/>
      <c r="DF1117" s="7"/>
      <c r="DG1117" s="7"/>
      <c r="DH1117" s="7"/>
      <c r="DI1117" s="7"/>
      <c r="DJ1117" s="7"/>
      <c r="DK1117" s="7"/>
      <c r="DL1117" s="7"/>
      <c r="DM1117" s="7"/>
      <c r="DN1117" s="7"/>
      <c r="DO1117" s="7"/>
      <c r="DP1117" s="7"/>
      <c r="DQ1117" s="7"/>
      <c r="DR1117" s="7"/>
      <c r="DS1117" s="7"/>
      <c r="DT1117" s="7"/>
      <c r="DU1117" s="7"/>
      <c r="DV1117" s="7"/>
      <c r="DW1117" s="7"/>
      <c r="DX1117" s="7"/>
      <c r="DY1117" s="7"/>
      <c r="DZ1117" s="7"/>
      <c r="EA1117" s="7"/>
      <c r="EB1117" s="7"/>
      <c r="EC1117" s="7"/>
      <c r="ED1117" s="7"/>
      <c r="EE1117" s="7"/>
      <c r="EF1117" s="7"/>
      <c r="EG1117" s="7"/>
      <c r="EH1117" s="7"/>
      <c r="EI1117" s="7"/>
      <c r="EJ1117" s="7"/>
      <c r="EK1117" s="7"/>
      <c r="EL1117" s="7"/>
      <c r="EM1117" s="7"/>
      <c r="EN1117" s="7"/>
      <c r="EO1117" s="7"/>
      <c r="EP1117" s="7"/>
      <c r="EQ1117" s="7"/>
      <c r="ER1117" s="7"/>
      <c r="ES1117" s="7"/>
      <c r="ET1117" s="7"/>
      <c r="EU1117" s="7"/>
      <c r="EV1117" s="7"/>
      <c r="EW1117" s="7"/>
      <c r="EX1117" s="7"/>
      <c r="EY1117" s="7"/>
      <c r="EZ1117" s="7"/>
      <c r="FA1117" s="7"/>
      <c r="FB1117" s="7"/>
      <c r="FC1117" s="7"/>
      <c r="FD1117" s="7"/>
      <c r="FE1117" s="7"/>
      <c r="FF1117" s="7"/>
      <c r="FG1117" s="7"/>
      <c r="FH1117" s="7"/>
      <c r="FI1117" s="7"/>
      <c r="FJ1117" s="7"/>
      <c r="FK1117" s="7"/>
      <c r="FL1117" s="34"/>
      <c r="FM1117" s="33"/>
      <c r="FN1117" s="34"/>
      <c r="FO1117" s="33"/>
      <c r="FP1117" s="33"/>
      <c r="FQ1117" s="33"/>
      <c r="FR1117" s="33"/>
      <c r="FS1117" s="33"/>
      <c r="FT1117" s="33"/>
      <c r="FU1117" s="33"/>
      <c r="FV1117" s="33"/>
      <c r="FW1117" s="33"/>
      <c r="FX1117" s="33"/>
      <c r="FY1117" s="33"/>
      <c r="FZ1117" s="33"/>
      <c r="GA1117" s="33"/>
      <c r="GB1117" s="33"/>
      <c r="GC1117" s="33"/>
      <c r="GD1117" s="33"/>
      <c r="GE1117" s="33"/>
      <c r="GF1117" s="33"/>
      <c r="GG1117" s="7"/>
      <c r="GH1117" s="7"/>
      <c r="GI1117" s="7"/>
      <c r="GJ1117" s="7"/>
      <c r="GK1117" s="7"/>
      <c r="GL1117" s="7"/>
      <c r="GM1117" s="7"/>
      <c r="GN1117" s="7"/>
      <c r="GO1117" s="7"/>
      <c r="GP1117" s="7"/>
      <c r="GQ1117" s="7"/>
      <c r="GR1117" s="7"/>
      <c r="GS1117" s="7"/>
      <c r="GT1117" s="7"/>
      <c r="GU1117" s="7"/>
      <c r="GV1117" s="7"/>
      <c r="GW1117" s="7"/>
      <c r="GX1117" s="7"/>
      <c r="GY1117" s="7"/>
    </row>
    <row r="1118" spans="1:207" ht="13.8">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c r="CG1118" s="7"/>
      <c r="CH1118" s="7"/>
      <c r="CI1118" s="7"/>
      <c r="CJ1118" s="7"/>
      <c r="CK1118" s="7"/>
      <c r="CL1118" s="7"/>
      <c r="CM1118" s="7"/>
      <c r="CN1118" s="7"/>
      <c r="CO1118" s="7"/>
      <c r="CP1118" s="7"/>
      <c r="CQ1118" s="7"/>
      <c r="CR1118" s="7"/>
      <c r="CS1118" s="7"/>
      <c r="CT1118" s="7"/>
      <c r="CU1118" s="7"/>
      <c r="CV1118" s="7"/>
      <c r="CW1118" s="7"/>
      <c r="CX1118" s="7"/>
      <c r="CY1118" s="7"/>
      <c r="CZ1118" s="7"/>
      <c r="DA1118" s="7"/>
      <c r="DB1118" s="7"/>
      <c r="DC1118" s="7"/>
      <c r="DD1118" s="7"/>
      <c r="DE1118" s="7"/>
      <c r="DF1118" s="7"/>
      <c r="DG1118" s="7"/>
      <c r="DH1118" s="7"/>
      <c r="DI1118" s="7"/>
      <c r="DJ1118" s="7"/>
      <c r="DK1118" s="7"/>
      <c r="DL1118" s="7"/>
      <c r="DM1118" s="7"/>
      <c r="DN1118" s="7"/>
      <c r="DO1118" s="7"/>
      <c r="DP1118" s="7"/>
      <c r="DQ1118" s="7"/>
      <c r="DR1118" s="7"/>
      <c r="DS1118" s="7"/>
      <c r="DT1118" s="7"/>
      <c r="DU1118" s="7"/>
      <c r="DV1118" s="7"/>
      <c r="DW1118" s="7"/>
      <c r="DX1118" s="7"/>
      <c r="DY1118" s="7"/>
      <c r="DZ1118" s="7"/>
      <c r="EA1118" s="7"/>
      <c r="EB1118" s="7"/>
      <c r="EC1118" s="7"/>
      <c r="ED1118" s="7"/>
      <c r="EE1118" s="7"/>
      <c r="EF1118" s="7"/>
      <c r="EG1118" s="7"/>
      <c r="EH1118" s="7"/>
      <c r="EI1118" s="7"/>
      <c r="EJ1118" s="7"/>
      <c r="EK1118" s="7"/>
      <c r="EL1118" s="7"/>
      <c r="EM1118" s="7"/>
      <c r="EN1118" s="7"/>
      <c r="EO1118" s="7"/>
      <c r="EP1118" s="7"/>
      <c r="EQ1118" s="7"/>
      <c r="ER1118" s="7"/>
      <c r="ES1118" s="7"/>
      <c r="ET1118" s="7"/>
      <c r="EU1118" s="7"/>
      <c r="EV1118" s="7"/>
      <c r="EW1118" s="7"/>
      <c r="EX1118" s="7"/>
      <c r="EY1118" s="7"/>
      <c r="EZ1118" s="7"/>
      <c r="FA1118" s="7"/>
      <c r="FB1118" s="7"/>
      <c r="FC1118" s="7"/>
      <c r="FD1118" s="7"/>
      <c r="FE1118" s="7"/>
      <c r="FF1118" s="7"/>
      <c r="FG1118" s="7"/>
      <c r="FH1118" s="7"/>
      <c r="FI1118" s="7"/>
      <c r="FJ1118" s="7"/>
      <c r="FK1118" s="7"/>
      <c r="FL1118" s="34"/>
      <c r="FM1118" s="33"/>
      <c r="FN1118" s="34"/>
      <c r="FO1118" s="33"/>
      <c r="FP1118" s="33"/>
      <c r="FQ1118" s="33"/>
      <c r="FR1118" s="33"/>
      <c r="FS1118" s="33"/>
      <c r="FT1118" s="33"/>
      <c r="FU1118" s="33"/>
      <c r="FV1118" s="33"/>
      <c r="FW1118" s="33"/>
      <c r="FX1118" s="33"/>
      <c r="FY1118" s="33"/>
      <c r="FZ1118" s="33"/>
      <c r="GA1118" s="33"/>
      <c r="GB1118" s="33"/>
      <c r="GC1118" s="33"/>
      <c r="GD1118" s="33"/>
      <c r="GE1118" s="33"/>
      <c r="GF1118" s="33"/>
      <c r="GG1118" s="7"/>
      <c r="GH1118" s="7"/>
      <c r="GI1118" s="7"/>
      <c r="GJ1118" s="7"/>
      <c r="GK1118" s="7"/>
      <c r="GL1118" s="7"/>
      <c r="GM1118" s="7"/>
      <c r="GN1118" s="7"/>
      <c r="GO1118" s="7"/>
      <c r="GP1118" s="7"/>
      <c r="GQ1118" s="7"/>
      <c r="GR1118" s="7"/>
      <c r="GS1118" s="7"/>
      <c r="GT1118" s="7"/>
      <c r="GU1118" s="7"/>
      <c r="GV1118" s="7"/>
      <c r="GW1118" s="7"/>
      <c r="GX1118" s="7"/>
      <c r="GY1118" s="7"/>
    </row>
    <row r="1119" spans="1:207" ht="13.8">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c r="CG1119" s="7"/>
      <c r="CH1119" s="7"/>
      <c r="CI1119" s="7"/>
      <c r="CJ1119" s="7"/>
      <c r="CK1119" s="7"/>
      <c r="CL1119" s="7"/>
      <c r="CM1119" s="7"/>
      <c r="CN1119" s="7"/>
      <c r="CO1119" s="7"/>
      <c r="CP1119" s="7"/>
      <c r="CQ1119" s="7"/>
      <c r="CR1119" s="7"/>
      <c r="CS1119" s="7"/>
      <c r="CT1119" s="7"/>
      <c r="CU1119" s="7"/>
      <c r="CV1119" s="7"/>
      <c r="CW1119" s="7"/>
      <c r="CX1119" s="7"/>
      <c r="CY1119" s="7"/>
      <c r="CZ1119" s="7"/>
      <c r="DA1119" s="7"/>
      <c r="DB1119" s="7"/>
      <c r="DC1119" s="7"/>
      <c r="DD1119" s="7"/>
      <c r="DE1119" s="7"/>
      <c r="DF1119" s="7"/>
      <c r="DG1119" s="7"/>
      <c r="DH1119" s="7"/>
      <c r="DI1119" s="7"/>
      <c r="DJ1119" s="7"/>
      <c r="DK1119" s="7"/>
      <c r="DL1119" s="7"/>
      <c r="DM1119" s="7"/>
      <c r="DN1119" s="7"/>
      <c r="DO1119" s="7"/>
      <c r="DP1119" s="7"/>
      <c r="DQ1119" s="7"/>
      <c r="DR1119" s="7"/>
      <c r="DS1119" s="7"/>
      <c r="DT1119" s="7"/>
      <c r="DU1119" s="7"/>
      <c r="DV1119" s="7"/>
      <c r="DW1119" s="7"/>
      <c r="DX1119" s="7"/>
      <c r="DY1119" s="7"/>
      <c r="DZ1119" s="7"/>
      <c r="EA1119" s="7"/>
      <c r="EB1119" s="7"/>
      <c r="EC1119" s="7"/>
      <c r="ED1119" s="7"/>
      <c r="EE1119" s="7"/>
      <c r="EF1119" s="7"/>
      <c r="EG1119" s="7"/>
      <c r="EH1119" s="7"/>
      <c r="EI1119" s="7"/>
      <c r="EJ1119" s="7"/>
      <c r="EK1119" s="7"/>
      <c r="EL1119" s="7"/>
      <c r="EM1119" s="7"/>
      <c r="EN1119" s="7"/>
      <c r="EO1119" s="7"/>
      <c r="EP1119" s="7"/>
      <c r="EQ1119" s="7"/>
      <c r="ER1119" s="7"/>
      <c r="ES1119" s="7"/>
      <c r="ET1119" s="7"/>
      <c r="EU1119" s="7"/>
      <c r="EV1119" s="7"/>
      <c r="EW1119" s="7"/>
      <c r="EX1119" s="7"/>
      <c r="EY1119" s="7"/>
      <c r="EZ1119" s="7"/>
      <c r="FA1119" s="7"/>
      <c r="FB1119" s="7"/>
      <c r="FC1119" s="7"/>
      <c r="FD1119" s="7"/>
      <c r="FE1119" s="7"/>
      <c r="FF1119" s="7"/>
      <c r="FG1119" s="7"/>
      <c r="FH1119" s="7"/>
      <c r="FI1119" s="7"/>
      <c r="FJ1119" s="7"/>
      <c r="FK1119" s="7"/>
      <c r="FL1119" s="34"/>
      <c r="FM1119" s="33"/>
      <c r="FN1119" s="34"/>
      <c r="FO1119" s="33"/>
      <c r="FP1119" s="33"/>
      <c r="FQ1119" s="33"/>
      <c r="FR1119" s="33"/>
      <c r="FS1119" s="33"/>
      <c r="FT1119" s="33"/>
      <c r="FU1119" s="33"/>
      <c r="FV1119" s="33"/>
      <c r="FW1119" s="33"/>
      <c r="FX1119" s="33"/>
      <c r="FY1119" s="33"/>
      <c r="FZ1119" s="33"/>
      <c r="GA1119" s="33"/>
      <c r="GB1119" s="33"/>
      <c r="GC1119" s="33"/>
      <c r="GD1119" s="33"/>
      <c r="GE1119" s="33"/>
      <c r="GF1119" s="33"/>
      <c r="GG1119" s="7"/>
      <c r="GH1119" s="7"/>
      <c r="GI1119" s="7"/>
      <c r="GJ1119" s="7"/>
      <c r="GK1119" s="7"/>
      <c r="GL1119" s="7"/>
      <c r="GM1119" s="7"/>
      <c r="GN1119" s="7"/>
      <c r="GO1119" s="7"/>
      <c r="GP1119" s="7"/>
      <c r="GQ1119" s="7"/>
      <c r="GR1119" s="7"/>
      <c r="GS1119" s="7"/>
      <c r="GT1119" s="7"/>
      <c r="GU1119" s="7"/>
      <c r="GV1119" s="7"/>
      <c r="GW1119" s="7"/>
      <c r="GX1119" s="7"/>
      <c r="GY1119" s="7"/>
    </row>
    <row r="1120" spans="1:207" ht="13.8">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c r="CG1120" s="7"/>
      <c r="CH1120" s="7"/>
      <c r="CI1120" s="7"/>
      <c r="CJ1120" s="7"/>
      <c r="CK1120" s="7"/>
      <c r="CL1120" s="7"/>
      <c r="CM1120" s="7"/>
      <c r="CN1120" s="7"/>
      <c r="CO1120" s="7"/>
      <c r="CP1120" s="7"/>
      <c r="CQ1120" s="7"/>
      <c r="CR1120" s="7"/>
      <c r="CS1120" s="7"/>
      <c r="CT1120" s="7"/>
      <c r="CU1120" s="7"/>
      <c r="CV1120" s="7"/>
      <c r="CW1120" s="7"/>
      <c r="CX1120" s="7"/>
      <c r="CY1120" s="7"/>
      <c r="CZ1120" s="7"/>
      <c r="DA1120" s="7"/>
      <c r="DB1120" s="7"/>
      <c r="DC1120" s="7"/>
      <c r="DD1120" s="7"/>
      <c r="DE1120" s="7"/>
      <c r="DF1120" s="7"/>
      <c r="DG1120" s="7"/>
      <c r="DH1120" s="7"/>
      <c r="DI1120" s="7"/>
      <c r="DJ1120" s="7"/>
      <c r="DK1120" s="7"/>
      <c r="DL1120" s="7"/>
      <c r="DM1120" s="7"/>
      <c r="DN1120" s="7"/>
      <c r="DO1120" s="7"/>
      <c r="DP1120" s="7"/>
      <c r="DQ1120" s="7"/>
      <c r="DR1120" s="7"/>
      <c r="DS1120" s="7"/>
      <c r="DT1120" s="7"/>
      <c r="DU1120" s="7"/>
      <c r="DV1120" s="7"/>
      <c r="DW1120" s="7"/>
      <c r="DX1120" s="7"/>
      <c r="DY1120" s="7"/>
      <c r="DZ1120" s="7"/>
      <c r="EA1120" s="7"/>
      <c r="EB1120" s="7"/>
      <c r="EC1120" s="7"/>
      <c r="ED1120" s="7"/>
      <c r="EE1120" s="7"/>
      <c r="EF1120" s="7"/>
      <c r="EG1120" s="7"/>
      <c r="EH1120" s="7"/>
      <c r="EI1120" s="7"/>
      <c r="EJ1120" s="7"/>
      <c r="EK1120" s="7"/>
      <c r="EL1120" s="7"/>
      <c r="EM1120" s="7"/>
      <c r="EN1120" s="7"/>
      <c r="EO1120" s="7"/>
      <c r="EP1120" s="7"/>
      <c r="EQ1120" s="7"/>
      <c r="ER1120" s="7"/>
      <c r="ES1120" s="7"/>
      <c r="ET1120" s="7"/>
      <c r="EU1120" s="7"/>
      <c r="EV1120" s="7"/>
      <c r="EW1120" s="7"/>
      <c r="EX1120" s="7"/>
      <c r="EY1120" s="7"/>
      <c r="EZ1120" s="7"/>
      <c r="FA1120" s="7"/>
      <c r="FB1120" s="7"/>
      <c r="FC1120" s="7"/>
      <c r="FD1120" s="7"/>
      <c r="FE1120" s="7"/>
      <c r="FF1120" s="7"/>
      <c r="FG1120" s="7"/>
      <c r="FH1120" s="7"/>
      <c r="FI1120" s="7"/>
      <c r="FJ1120" s="7"/>
      <c r="FK1120" s="7"/>
      <c r="FL1120" s="34"/>
      <c r="FM1120" s="33"/>
      <c r="FN1120" s="34"/>
      <c r="FO1120" s="33"/>
      <c r="FP1120" s="33"/>
      <c r="FQ1120" s="33"/>
      <c r="FR1120" s="33"/>
      <c r="FS1120" s="33"/>
      <c r="FT1120" s="33"/>
      <c r="FU1120" s="33"/>
      <c r="FV1120" s="33"/>
      <c r="FW1120" s="33"/>
      <c r="FX1120" s="33"/>
      <c r="FY1120" s="33"/>
      <c r="FZ1120" s="33"/>
      <c r="GA1120" s="33"/>
      <c r="GB1120" s="33"/>
      <c r="GC1120" s="33"/>
      <c r="GD1120" s="33"/>
      <c r="GE1120" s="33"/>
      <c r="GF1120" s="33"/>
      <c r="GG1120" s="7"/>
      <c r="GH1120" s="7"/>
      <c r="GI1120" s="7"/>
      <c r="GJ1120" s="7"/>
      <c r="GK1120" s="7"/>
      <c r="GL1120" s="7"/>
      <c r="GM1120" s="7"/>
      <c r="GN1120" s="7"/>
      <c r="GO1120" s="7"/>
      <c r="GP1120" s="7"/>
      <c r="GQ1120" s="7"/>
      <c r="GR1120" s="7"/>
      <c r="GS1120" s="7"/>
      <c r="GT1120" s="7"/>
      <c r="GU1120" s="7"/>
      <c r="GV1120" s="7"/>
      <c r="GW1120" s="7"/>
      <c r="GX1120" s="7"/>
      <c r="GY1120" s="7"/>
    </row>
    <row r="1121" spans="1:207" ht="13.8">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c r="CG1121" s="7"/>
      <c r="CH1121" s="7"/>
      <c r="CI1121" s="7"/>
      <c r="CJ1121" s="7"/>
      <c r="CK1121" s="7"/>
      <c r="CL1121" s="7"/>
      <c r="CM1121" s="7"/>
      <c r="CN1121" s="7"/>
      <c r="CO1121" s="7"/>
      <c r="CP1121" s="7"/>
      <c r="CQ1121" s="7"/>
      <c r="CR1121" s="7"/>
      <c r="CS1121" s="7"/>
      <c r="CT1121" s="7"/>
      <c r="CU1121" s="7"/>
      <c r="CV1121" s="7"/>
      <c r="CW1121" s="7"/>
      <c r="CX1121" s="7"/>
      <c r="CY1121" s="7"/>
      <c r="CZ1121" s="7"/>
      <c r="DA1121" s="7"/>
      <c r="DB1121" s="7"/>
      <c r="DC1121" s="7"/>
      <c r="DD1121" s="7"/>
      <c r="DE1121" s="7"/>
      <c r="DF1121" s="7"/>
      <c r="DG1121" s="7"/>
      <c r="DH1121" s="7"/>
      <c r="DI1121" s="7"/>
      <c r="DJ1121" s="7"/>
      <c r="DK1121" s="7"/>
      <c r="DL1121" s="7"/>
      <c r="DM1121" s="7"/>
      <c r="DN1121" s="7"/>
      <c r="DO1121" s="7"/>
      <c r="DP1121" s="7"/>
      <c r="DQ1121" s="7"/>
      <c r="DR1121" s="7"/>
      <c r="DS1121" s="7"/>
      <c r="DT1121" s="7"/>
      <c r="DU1121" s="7"/>
      <c r="DV1121" s="7"/>
      <c r="DW1121" s="7"/>
      <c r="DX1121" s="7"/>
      <c r="DY1121" s="7"/>
      <c r="DZ1121" s="7"/>
      <c r="EA1121" s="7"/>
      <c r="EB1121" s="7"/>
      <c r="EC1121" s="7"/>
      <c r="ED1121" s="7"/>
      <c r="EE1121" s="7"/>
      <c r="EF1121" s="7"/>
      <c r="EG1121" s="7"/>
      <c r="EH1121" s="7"/>
      <c r="EI1121" s="7"/>
      <c r="EJ1121" s="7"/>
      <c r="EK1121" s="7"/>
      <c r="EL1121" s="7"/>
      <c r="EM1121" s="7"/>
      <c r="EN1121" s="7"/>
      <c r="EO1121" s="7"/>
      <c r="EP1121" s="7"/>
      <c r="EQ1121" s="7"/>
      <c r="ER1121" s="7"/>
      <c r="ES1121" s="7"/>
      <c r="ET1121" s="7"/>
      <c r="EU1121" s="7"/>
      <c r="EV1121" s="7"/>
      <c r="EW1121" s="7"/>
      <c r="EX1121" s="7"/>
      <c r="EY1121" s="7"/>
      <c r="EZ1121" s="7"/>
      <c r="FA1121" s="7"/>
      <c r="FB1121" s="7"/>
      <c r="FC1121" s="7"/>
      <c r="FD1121" s="7"/>
      <c r="FE1121" s="7"/>
      <c r="FF1121" s="7"/>
      <c r="FG1121" s="7"/>
      <c r="FH1121" s="7"/>
      <c r="FI1121" s="7"/>
      <c r="FJ1121" s="7"/>
      <c r="FK1121" s="7"/>
      <c r="FL1121" s="34"/>
      <c r="FM1121" s="33"/>
      <c r="FN1121" s="34"/>
      <c r="FO1121" s="33"/>
      <c r="FP1121" s="33"/>
      <c r="FQ1121" s="33"/>
      <c r="FR1121" s="33"/>
      <c r="FS1121" s="33"/>
      <c r="FT1121" s="33"/>
      <c r="FU1121" s="33"/>
      <c r="FV1121" s="33"/>
      <c r="FW1121" s="33"/>
      <c r="FX1121" s="33"/>
      <c r="FY1121" s="33"/>
      <c r="FZ1121" s="33"/>
      <c r="GA1121" s="33"/>
      <c r="GB1121" s="33"/>
      <c r="GC1121" s="33"/>
      <c r="GD1121" s="33"/>
      <c r="GE1121" s="33"/>
      <c r="GF1121" s="33"/>
      <c r="GG1121" s="7"/>
      <c r="GH1121" s="7"/>
      <c r="GI1121" s="7"/>
      <c r="GJ1121" s="7"/>
      <c r="GK1121" s="7"/>
      <c r="GL1121" s="7"/>
      <c r="GM1121" s="7"/>
      <c r="GN1121" s="7"/>
      <c r="GO1121" s="7"/>
      <c r="GP1121" s="7"/>
      <c r="GQ1121" s="7"/>
      <c r="GR1121" s="7"/>
      <c r="GS1121" s="7"/>
      <c r="GT1121" s="7"/>
      <c r="GU1121" s="7"/>
      <c r="GV1121" s="7"/>
      <c r="GW1121" s="7"/>
      <c r="GX1121" s="7"/>
      <c r="GY1121" s="7"/>
    </row>
    <row r="1122" spans="1:207" ht="13.8">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c r="CG1122" s="7"/>
      <c r="CH1122" s="7"/>
      <c r="CI1122" s="7"/>
      <c r="CJ1122" s="7"/>
      <c r="CK1122" s="7"/>
      <c r="CL1122" s="7"/>
      <c r="CM1122" s="7"/>
      <c r="CN1122" s="7"/>
      <c r="CO1122" s="7"/>
      <c r="CP1122" s="7"/>
      <c r="CQ1122" s="7"/>
      <c r="CR1122" s="7"/>
      <c r="CS1122" s="7"/>
      <c r="CT1122" s="7"/>
      <c r="CU1122" s="7"/>
      <c r="CV1122" s="7"/>
      <c r="CW1122" s="7"/>
      <c r="CX1122" s="7"/>
      <c r="CY1122" s="7"/>
      <c r="CZ1122" s="7"/>
      <c r="DA1122" s="7"/>
      <c r="DB1122" s="7"/>
      <c r="DC1122" s="7"/>
      <c r="DD1122" s="7"/>
      <c r="DE1122" s="7"/>
      <c r="DF1122" s="7"/>
      <c r="DG1122" s="7"/>
      <c r="DH1122" s="7"/>
      <c r="DI1122" s="7"/>
      <c r="DJ1122" s="7"/>
      <c r="DK1122" s="7"/>
      <c r="DL1122" s="7"/>
      <c r="DM1122" s="7"/>
      <c r="DN1122" s="7"/>
      <c r="DO1122" s="7"/>
      <c r="DP1122" s="7"/>
      <c r="DQ1122" s="7"/>
      <c r="DR1122" s="7"/>
      <c r="DS1122" s="7"/>
      <c r="DT1122" s="7"/>
      <c r="DU1122" s="7"/>
      <c r="DV1122" s="7"/>
      <c r="DW1122" s="7"/>
      <c r="DX1122" s="7"/>
      <c r="DY1122" s="7"/>
      <c r="DZ1122" s="7"/>
      <c r="EA1122" s="7"/>
      <c r="EB1122" s="7"/>
      <c r="EC1122" s="7"/>
      <c r="ED1122" s="7"/>
      <c r="EE1122" s="7"/>
      <c r="EF1122" s="7"/>
      <c r="EG1122" s="7"/>
      <c r="EH1122" s="7"/>
      <c r="EI1122" s="7"/>
      <c r="EJ1122" s="7"/>
      <c r="EK1122" s="7"/>
      <c r="EL1122" s="7"/>
      <c r="EM1122" s="7"/>
      <c r="EN1122" s="7"/>
      <c r="EO1122" s="7"/>
      <c r="EP1122" s="7"/>
      <c r="EQ1122" s="7"/>
      <c r="ER1122" s="7"/>
      <c r="ES1122" s="7"/>
      <c r="ET1122" s="7"/>
      <c r="EU1122" s="7"/>
      <c r="EV1122" s="7"/>
      <c r="EW1122" s="7"/>
      <c r="EX1122" s="7"/>
      <c r="EY1122" s="7"/>
      <c r="EZ1122" s="7"/>
      <c r="FA1122" s="7"/>
      <c r="FB1122" s="7"/>
      <c r="FC1122" s="7"/>
      <c r="FD1122" s="7"/>
      <c r="FE1122" s="7"/>
      <c r="FF1122" s="7"/>
      <c r="FG1122" s="7"/>
      <c r="FH1122" s="7"/>
      <c r="FI1122" s="7"/>
      <c r="FJ1122" s="7"/>
      <c r="FK1122" s="7"/>
      <c r="FL1122" s="34"/>
      <c r="FM1122" s="33"/>
      <c r="FN1122" s="34"/>
      <c r="FO1122" s="33"/>
      <c r="FP1122" s="33"/>
      <c r="FQ1122" s="33"/>
      <c r="FR1122" s="33"/>
      <c r="FS1122" s="33"/>
      <c r="FT1122" s="33"/>
      <c r="FU1122" s="33"/>
      <c r="FV1122" s="33"/>
      <c r="FW1122" s="33"/>
      <c r="FX1122" s="33"/>
      <c r="FY1122" s="33"/>
      <c r="FZ1122" s="33"/>
      <c r="GA1122" s="33"/>
      <c r="GB1122" s="33"/>
      <c r="GC1122" s="33"/>
      <c r="GD1122" s="33"/>
      <c r="GE1122" s="33"/>
      <c r="GF1122" s="33"/>
      <c r="GG1122" s="7"/>
      <c r="GH1122" s="7"/>
      <c r="GI1122" s="7"/>
      <c r="GJ1122" s="7"/>
      <c r="GK1122" s="7"/>
      <c r="GL1122" s="7"/>
      <c r="GM1122" s="7"/>
      <c r="GN1122" s="7"/>
      <c r="GO1122" s="7"/>
      <c r="GP1122" s="7"/>
      <c r="GQ1122" s="7"/>
      <c r="GR1122" s="7"/>
      <c r="GS1122" s="7"/>
      <c r="GT1122" s="7"/>
      <c r="GU1122" s="7"/>
      <c r="GV1122" s="7"/>
      <c r="GW1122" s="7"/>
      <c r="GX1122" s="7"/>
      <c r="GY1122" s="7"/>
    </row>
    <row r="1123" spans="1:207" ht="13.8">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c r="CG1123" s="7"/>
      <c r="CH1123" s="7"/>
      <c r="CI1123" s="7"/>
      <c r="CJ1123" s="7"/>
      <c r="CK1123" s="7"/>
      <c r="CL1123" s="7"/>
      <c r="CM1123" s="7"/>
      <c r="CN1123" s="7"/>
      <c r="CO1123" s="7"/>
      <c r="CP1123" s="7"/>
      <c r="CQ1123" s="7"/>
      <c r="CR1123" s="7"/>
      <c r="CS1123" s="7"/>
      <c r="CT1123" s="7"/>
      <c r="CU1123" s="7"/>
      <c r="CV1123" s="7"/>
      <c r="CW1123" s="7"/>
      <c r="CX1123" s="7"/>
      <c r="CY1123" s="7"/>
      <c r="CZ1123" s="7"/>
      <c r="DA1123" s="7"/>
      <c r="DB1123" s="7"/>
      <c r="DC1123" s="7"/>
      <c r="DD1123" s="7"/>
      <c r="DE1123" s="7"/>
      <c r="DF1123" s="7"/>
      <c r="DG1123" s="7"/>
      <c r="DH1123" s="7"/>
      <c r="DI1123" s="7"/>
      <c r="DJ1123" s="7"/>
      <c r="DK1123" s="7"/>
      <c r="DL1123" s="7"/>
      <c r="DM1123" s="7"/>
      <c r="DN1123" s="7"/>
      <c r="DO1123" s="7"/>
      <c r="DP1123" s="7"/>
      <c r="DQ1123" s="7"/>
      <c r="DR1123" s="7"/>
      <c r="DS1123" s="7"/>
      <c r="DT1123" s="7"/>
      <c r="DU1123" s="7"/>
      <c r="DV1123" s="7"/>
      <c r="DW1123" s="7"/>
      <c r="DX1123" s="7"/>
      <c r="DY1123" s="7"/>
      <c r="DZ1123" s="7"/>
      <c r="EA1123" s="7"/>
      <c r="EB1123" s="7"/>
      <c r="EC1123" s="7"/>
      <c r="ED1123" s="7"/>
      <c r="EE1123" s="7"/>
      <c r="EF1123" s="7"/>
      <c r="EG1123" s="7"/>
      <c r="EH1123" s="7"/>
      <c r="EI1123" s="7"/>
      <c r="EJ1123" s="7"/>
      <c r="EK1123" s="7"/>
      <c r="EL1123" s="7"/>
      <c r="EM1123" s="7"/>
      <c r="EN1123" s="7"/>
      <c r="EO1123" s="7"/>
      <c r="EP1123" s="7"/>
      <c r="EQ1123" s="7"/>
      <c r="ER1123" s="7"/>
      <c r="ES1123" s="7"/>
      <c r="ET1123" s="7"/>
      <c r="EU1123" s="7"/>
      <c r="EV1123" s="7"/>
      <c r="EW1123" s="7"/>
      <c r="EX1123" s="7"/>
      <c r="EY1123" s="7"/>
      <c r="EZ1123" s="7"/>
      <c r="FA1123" s="7"/>
      <c r="FB1123" s="7"/>
      <c r="FC1123" s="7"/>
      <c r="FD1123" s="7"/>
      <c r="FE1123" s="7"/>
      <c r="FF1123" s="7"/>
      <c r="FG1123" s="7"/>
      <c r="FH1123" s="7"/>
      <c r="FI1123" s="7"/>
      <c r="FJ1123" s="7"/>
      <c r="FK1123" s="7"/>
      <c r="FL1123" s="34"/>
      <c r="FM1123" s="33"/>
      <c r="FN1123" s="34"/>
      <c r="FO1123" s="33"/>
      <c r="FP1123" s="33"/>
      <c r="FQ1123" s="33"/>
      <c r="FR1123" s="33"/>
      <c r="FS1123" s="33"/>
      <c r="FT1123" s="33"/>
      <c r="FU1123" s="33"/>
      <c r="FV1123" s="33"/>
      <c r="FW1123" s="33"/>
      <c r="FX1123" s="33"/>
      <c r="FY1123" s="33"/>
      <c r="FZ1123" s="33"/>
      <c r="GA1123" s="33"/>
      <c r="GB1123" s="33"/>
      <c r="GC1123" s="33"/>
      <c r="GD1123" s="33"/>
      <c r="GE1123" s="33"/>
      <c r="GF1123" s="33"/>
      <c r="GG1123" s="7"/>
      <c r="GH1123" s="7"/>
      <c r="GI1123" s="7"/>
      <c r="GJ1123" s="7"/>
      <c r="GK1123" s="7"/>
      <c r="GL1123" s="7"/>
      <c r="GM1123" s="7"/>
      <c r="GN1123" s="7"/>
      <c r="GO1123" s="7"/>
      <c r="GP1123" s="7"/>
      <c r="GQ1123" s="7"/>
      <c r="GR1123" s="7"/>
      <c r="GS1123" s="7"/>
      <c r="GT1123" s="7"/>
      <c r="GU1123" s="7"/>
      <c r="GV1123" s="7"/>
      <c r="GW1123" s="7"/>
      <c r="GX1123" s="7"/>
      <c r="GY1123" s="7"/>
    </row>
    <row r="1124" spans="1:207" ht="13.8">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c r="CG1124" s="7"/>
      <c r="CH1124" s="7"/>
      <c r="CI1124" s="7"/>
      <c r="CJ1124" s="7"/>
      <c r="CK1124" s="7"/>
      <c r="CL1124" s="7"/>
      <c r="CM1124" s="7"/>
      <c r="CN1124" s="7"/>
      <c r="CO1124" s="7"/>
      <c r="CP1124" s="7"/>
      <c r="CQ1124" s="7"/>
      <c r="CR1124" s="7"/>
      <c r="CS1124" s="7"/>
      <c r="CT1124" s="7"/>
      <c r="CU1124" s="7"/>
      <c r="CV1124" s="7"/>
      <c r="CW1124" s="7"/>
      <c r="CX1124" s="7"/>
      <c r="CY1124" s="7"/>
      <c r="CZ1124" s="7"/>
      <c r="DA1124" s="7"/>
      <c r="DB1124" s="7"/>
      <c r="DC1124" s="7"/>
      <c r="DD1124" s="7"/>
      <c r="DE1124" s="7"/>
      <c r="DF1124" s="7"/>
      <c r="DG1124" s="7"/>
      <c r="DH1124" s="7"/>
      <c r="DI1124" s="7"/>
      <c r="DJ1124" s="7"/>
      <c r="DK1124" s="7"/>
      <c r="DL1124" s="7"/>
      <c r="DM1124" s="7"/>
      <c r="DN1124" s="7"/>
      <c r="DO1124" s="7"/>
      <c r="DP1124" s="7"/>
      <c r="DQ1124" s="7"/>
      <c r="DR1124" s="7"/>
      <c r="DS1124" s="7"/>
      <c r="DT1124" s="7"/>
      <c r="DU1124" s="7"/>
      <c r="DV1124" s="7"/>
      <c r="DW1124" s="7"/>
      <c r="DX1124" s="7"/>
      <c r="DY1124" s="7"/>
      <c r="DZ1124" s="7"/>
      <c r="EA1124" s="7"/>
      <c r="EB1124" s="7"/>
      <c r="EC1124" s="7"/>
      <c r="ED1124" s="7"/>
      <c r="EE1124" s="7"/>
      <c r="EF1124" s="7"/>
      <c r="EG1124" s="7"/>
      <c r="EH1124" s="7"/>
      <c r="EI1124" s="7"/>
      <c r="EJ1124" s="7"/>
      <c r="EK1124" s="7"/>
      <c r="EL1124" s="7"/>
      <c r="EM1124" s="7"/>
      <c r="EN1124" s="7"/>
      <c r="EO1124" s="7"/>
      <c r="EP1124" s="7"/>
      <c r="EQ1124" s="7"/>
      <c r="ER1124" s="7"/>
      <c r="ES1124" s="7"/>
      <c r="ET1124" s="7"/>
      <c r="EU1124" s="7"/>
      <c r="EV1124" s="7"/>
      <c r="EW1124" s="7"/>
      <c r="EX1124" s="7"/>
      <c r="EY1124" s="7"/>
      <c r="EZ1124" s="7"/>
      <c r="FA1124" s="7"/>
      <c r="FB1124" s="7"/>
      <c r="FC1124" s="7"/>
      <c r="FD1124" s="7"/>
      <c r="FE1124" s="7"/>
      <c r="FF1124" s="7"/>
      <c r="FG1124" s="7"/>
      <c r="FH1124" s="7"/>
      <c r="FI1124" s="7"/>
      <c r="FJ1124" s="7"/>
      <c r="FK1124" s="7"/>
      <c r="FL1124" s="34"/>
      <c r="FM1124" s="33"/>
      <c r="FN1124" s="34"/>
      <c r="FO1124" s="33"/>
      <c r="FP1124" s="33"/>
      <c r="FQ1124" s="33"/>
      <c r="FR1124" s="33"/>
      <c r="FS1124" s="33"/>
      <c r="FT1124" s="33"/>
      <c r="FU1124" s="33"/>
      <c r="FV1124" s="33"/>
      <c r="FW1124" s="33"/>
      <c r="FX1124" s="33"/>
      <c r="FY1124" s="33"/>
      <c r="FZ1124" s="33"/>
      <c r="GA1124" s="33"/>
      <c r="GB1124" s="33"/>
      <c r="GC1124" s="33"/>
      <c r="GD1124" s="33"/>
      <c r="GE1124" s="33"/>
      <c r="GF1124" s="33"/>
      <c r="GG1124" s="7"/>
      <c r="GH1124" s="7"/>
      <c r="GI1124" s="7"/>
      <c r="GJ1124" s="7"/>
      <c r="GK1124" s="7"/>
      <c r="GL1124" s="7"/>
      <c r="GM1124" s="7"/>
      <c r="GN1124" s="7"/>
      <c r="GO1124" s="7"/>
      <c r="GP1124" s="7"/>
      <c r="GQ1124" s="7"/>
      <c r="GR1124" s="7"/>
      <c r="GS1124" s="7"/>
      <c r="GT1124" s="7"/>
      <c r="GU1124" s="7"/>
      <c r="GV1124" s="7"/>
      <c r="GW1124" s="7"/>
      <c r="GX1124" s="7"/>
      <c r="GY1124" s="7"/>
    </row>
    <row r="1125" spans="1:207" ht="13.8">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c r="CG1125" s="7"/>
      <c r="CH1125" s="7"/>
      <c r="CI1125" s="7"/>
      <c r="CJ1125" s="7"/>
      <c r="CK1125" s="7"/>
      <c r="CL1125" s="7"/>
      <c r="CM1125" s="7"/>
      <c r="CN1125" s="7"/>
      <c r="CO1125" s="7"/>
      <c r="CP1125" s="7"/>
      <c r="CQ1125" s="7"/>
      <c r="CR1125" s="7"/>
      <c r="CS1125" s="7"/>
      <c r="CT1125" s="7"/>
      <c r="CU1125" s="7"/>
      <c r="CV1125" s="7"/>
      <c r="CW1125" s="7"/>
      <c r="CX1125" s="7"/>
      <c r="CY1125" s="7"/>
      <c r="CZ1125" s="7"/>
      <c r="DA1125" s="7"/>
      <c r="DB1125" s="7"/>
      <c r="DC1125" s="7"/>
      <c r="DD1125" s="7"/>
      <c r="DE1125" s="7"/>
      <c r="DF1125" s="7"/>
      <c r="DG1125" s="7"/>
      <c r="DH1125" s="7"/>
      <c r="DI1125" s="7"/>
      <c r="DJ1125" s="7"/>
      <c r="DK1125" s="7"/>
      <c r="DL1125" s="7"/>
      <c r="DM1125" s="7"/>
      <c r="DN1125" s="7"/>
      <c r="DO1125" s="7"/>
      <c r="DP1125" s="7"/>
      <c r="DQ1125" s="7"/>
      <c r="DR1125" s="7"/>
      <c r="DS1125" s="7"/>
      <c r="DT1125" s="7"/>
      <c r="DU1125" s="7"/>
      <c r="DV1125" s="7"/>
      <c r="DW1125" s="7"/>
      <c r="DX1125" s="7"/>
      <c r="DY1125" s="7"/>
      <c r="DZ1125" s="7"/>
      <c r="EA1125" s="7"/>
      <c r="EB1125" s="7"/>
      <c r="EC1125" s="7"/>
      <c r="ED1125" s="7"/>
      <c r="EE1125" s="7"/>
      <c r="EF1125" s="7"/>
      <c r="EG1125" s="7"/>
      <c r="EH1125" s="7"/>
      <c r="EI1125" s="7"/>
      <c r="EJ1125" s="7"/>
      <c r="EK1125" s="7"/>
      <c r="EL1125" s="7"/>
      <c r="EM1125" s="7"/>
      <c r="EN1125" s="7"/>
      <c r="EO1125" s="7"/>
      <c r="EP1125" s="7"/>
      <c r="EQ1125" s="7"/>
      <c r="ER1125" s="7"/>
      <c r="ES1125" s="7"/>
      <c r="ET1125" s="7"/>
      <c r="EU1125" s="7"/>
      <c r="EV1125" s="7"/>
      <c r="EW1125" s="7"/>
      <c r="EX1125" s="7"/>
      <c r="EY1125" s="7"/>
      <c r="EZ1125" s="7"/>
      <c r="FA1125" s="7"/>
      <c r="FB1125" s="7"/>
      <c r="FC1125" s="7"/>
      <c r="FD1125" s="7"/>
      <c r="FE1125" s="7"/>
      <c r="FF1125" s="7"/>
      <c r="FG1125" s="7"/>
      <c r="FH1125" s="7"/>
      <c r="FI1125" s="7"/>
      <c r="FJ1125" s="7"/>
      <c r="FK1125" s="7"/>
      <c r="FL1125" s="34"/>
      <c r="FM1125" s="33"/>
      <c r="FN1125" s="34"/>
      <c r="FO1125" s="33"/>
      <c r="FP1125" s="33"/>
      <c r="FQ1125" s="33"/>
      <c r="FR1125" s="33"/>
      <c r="FS1125" s="33"/>
      <c r="FT1125" s="33"/>
      <c r="FU1125" s="33"/>
      <c r="FV1125" s="33"/>
      <c r="FW1125" s="33"/>
      <c r="FX1125" s="33"/>
      <c r="FY1125" s="33"/>
      <c r="FZ1125" s="33"/>
      <c r="GA1125" s="33"/>
      <c r="GB1125" s="33"/>
      <c r="GC1125" s="33"/>
      <c r="GD1125" s="33"/>
      <c r="GE1125" s="33"/>
      <c r="GF1125" s="33"/>
      <c r="GG1125" s="7"/>
      <c r="GH1125" s="7"/>
      <c r="GI1125" s="7"/>
      <c r="GJ1125" s="7"/>
      <c r="GK1125" s="7"/>
      <c r="GL1125" s="7"/>
      <c r="GM1125" s="7"/>
      <c r="GN1125" s="7"/>
      <c r="GO1125" s="7"/>
      <c r="GP1125" s="7"/>
      <c r="GQ1125" s="7"/>
      <c r="GR1125" s="7"/>
      <c r="GS1125" s="7"/>
      <c r="GT1125" s="7"/>
      <c r="GU1125" s="7"/>
      <c r="GV1125" s="7"/>
      <c r="GW1125" s="7"/>
      <c r="GX1125" s="7"/>
      <c r="GY1125" s="7"/>
    </row>
    <row r="1126" spans="1:207" ht="13.8">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c r="CG1126" s="7"/>
      <c r="CH1126" s="7"/>
      <c r="CI1126" s="7"/>
      <c r="CJ1126" s="7"/>
      <c r="CK1126" s="7"/>
      <c r="CL1126" s="7"/>
      <c r="CM1126" s="7"/>
      <c r="CN1126" s="7"/>
      <c r="CO1126" s="7"/>
      <c r="CP1126" s="7"/>
      <c r="CQ1126" s="7"/>
      <c r="CR1126" s="7"/>
      <c r="CS1126" s="7"/>
      <c r="CT1126" s="7"/>
      <c r="CU1126" s="7"/>
      <c r="CV1126" s="7"/>
      <c r="CW1126" s="7"/>
      <c r="CX1126" s="7"/>
      <c r="CY1126" s="7"/>
      <c r="CZ1126" s="7"/>
      <c r="DA1126" s="7"/>
      <c r="DB1126" s="7"/>
      <c r="DC1126" s="7"/>
      <c r="DD1126" s="7"/>
      <c r="DE1126" s="7"/>
      <c r="DF1126" s="7"/>
      <c r="DG1126" s="7"/>
      <c r="DH1126" s="7"/>
      <c r="DI1126" s="7"/>
      <c r="DJ1126" s="7"/>
      <c r="DK1126" s="7"/>
      <c r="DL1126" s="7"/>
      <c r="DM1126" s="7"/>
      <c r="DN1126" s="7"/>
      <c r="DO1126" s="7"/>
      <c r="DP1126" s="7"/>
      <c r="DQ1126" s="7"/>
      <c r="DR1126" s="7"/>
      <c r="DS1126" s="7"/>
      <c r="DT1126" s="7"/>
      <c r="DU1126" s="7"/>
      <c r="DV1126" s="7"/>
      <c r="DW1126" s="7"/>
      <c r="DX1126" s="7"/>
      <c r="DY1126" s="7"/>
      <c r="DZ1126" s="7"/>
      <c r="EA1126" s="7"/>
      <c r="EB1126" s="7"/>
      <c r="EC1126" s="7"/>
      <c r="ED1126" s="7"/>
      <c r="EE1126" s="7"/>
      <c r="EF1126" s="7"/>
      <c r="EG1126" s="7"/>
      <c r="EH1126" s="7"/>
      <c r="EI1126" s="7"/>
      <c r="EJ1126" s="7"/>
      <c r="EK1126" s="7"/>
      <c r="EL1126" s="7"/>
      <c r="EM1126" s="7"/>
      <c r="EN1126" s="7"/>
      <c r="EO1126" s="7"/>
      <c r="EP1126" s="7"/>
      <c r="EQ1126" s="7"/>
      <c r="ER1126" s="7"/>
      <c r="ES1126" s="7"/>
      <c r="ET1126" s="7"/>
      <c r="EU1126" s="7"/>
      <c r="EV1126" s="7"/>
      <c r="EW1126" s="7"/>
      <c r="EX1126" s="7"/>
      <c r="EY1126" s="7"/>
      <c r="EZ1126" s="7"/>
      <c r="FA1126" s="7"/>
      <c r="FB1126" s="7"/>
      <c r="FC1126" s="7"/>
      <c r="FD1126" s="7"/>
      <c r="FE1126" s="7"/>
      <c r="FF1126" s="7"/>
      <c r="FG1126" s="7"/>
      <c r="FH1126" s="7"/>
      <c r="FI1126" s="7"/>
      <c r="FJ1126" s="7"/>
      <c r="FK1126" s="7"/>
      <c r="FL1126" s="34"/>
      <c r="FM1126" s="33"/>
      <c r="FN1126" s="34"/>
      <c r="FO1126" s="33"/>
      <c r="FP1126" s="33"/>
      <c r="FQ1126" s="33"/>
      <c r="FR1126" s="33"/>
      <c r="FS1126" s="33"/>
      <c r="FT1126" s="33"/>
      <c r="FU1126" s="33"/>
      <c r="FV1126" s="33"/>
      <c r="FW1126" s="33"/>
      <c r="FX1126" s="33"/>
      <c r="FY1126" s="33"/>
      <c r="FZ1126" s="33"/>
      <c r="GA1126" s="33"/>
      <c r="GB1126" s="33"/>
      <c r="GC1126" s="33"/>
      <c r="GD1126" s="33"/>
      <c r="GE1126" s="33"/>
      <c r="GF1126" s="33"/>
      <c r="GG1126" s="7"/>
      <c r="GH1126" s="7"/>
      <c r="GI1126" s="7"/>
      <c r="GJ1126" s="7"/>
      <c r="GK1126" s="7"/>
      <c r="GL1126" s="7"/>
      <c r="GM1126" s="7"/>
      <c r="GN1126" s="7"/>
      <c r="GO1126" s="7"/>
      <c r="GP1126" s="7"/>
      <c r="GQ1126" s="7"/>
      <c r="GR1126" s="7"/>
      <c r="GS1126" s="7"/>
      <c r="GT1126" s="7"/>
      <c r="GU1126" s="7"/>
      <c r="GV1126" s="7"/>
      <c r="GW1126" s="7"/>
      <c r="GX1126" s="7"/>
      <c r="GY1126" s="7"/>
    </row>
    <row r="1127" spans="1:207" ht="13.8">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c r="CG1127" s="7"/>
      <c r="CH1127" s="7"/>
      <c r="CI1127" s="7"/>
      <c r="CJ1127" s="7"/>
      <c r="CK1127" s="7"/>
      <c r="CL1127" s="7"/>
      <c r="CM1127" s="7"/>
      <c r="CN1127" s="7"/>
      <c r="CO1127" s="7"/>
      <c r="CP1127" s="7"/>
      <c r="CQ1127" s="7"/>
      <c r="CR1127" s="7"/>
      <c r="CS1127" s="7"/>
      <c r="CT1127" s="7"/>
      <c r="CU1127" s="7"/>
      <c r="CV1127" s="7"/>
      <c r="CW1127" s="7"/>
      <c r="CX1127" s="7"/>
      <c r="CY1127" s="7"/>
      <c r="CZ1127" s="7"/>
      <c r="DA1127" s="7"/>
      <c r="DB1127" s="7"/>
      <c r="DC1127" s="7"/>
      <c r="DD1127" s="7"/>
      <c r="DE1127" s="7"/>
      <c r="DF1127" s="7"/>
      <c r="DG1127" s="7"/>
      <c r="DH1127" s="7"/>
      <c r="DI1127" s="7"/>
      <c r="DJ1127" s="7"/>
      <c r="DK1127" s="7"/>
      <c r="DL1127" s="7"/>
      <c r="DM1127" s="7"/>
      <c r="DN1127" s="7"/>
      <c r="DO1127" s="7"/>
      <c r="DP1127" s="7"/>
      <c r="DQ1127" s="7"/>
      <c r="DR1127" s="7"/>
      <c r="DS1127" s="7"/>
      <c r="DT1127" s="7"/>
      <c r="DU1127" s="7"/>
      <c r="DV1127" s="7"/>
      <c r="DW1127" s="7"/>
      <c r="DX1127" s="7"/>
      <c r="DY1127" s="7"/>
      <c r="DZ1127" s="7"/>
      <c r="EA1127" s="7"/>
      <c r="EB1127" s="7"/>
      <c r="EC1127" s="7"/>
      <c r="ED1127" s="7"/>
      <c r="EE1127" s="7"/>
      <c r="EF1127" s="7"/>
      <c r="EG1127" s="7"/>
      <c r="EH1127" s="7"/>
      <c r="EI1127" s="7"/>
      <c r="EJ1127" s="7"/>
      <c r="EK1127" s="7"/>
      <c r="EL1127" s="7"/>
      <c r="EM1127" s="7"/>
      <c r="EN1127" s="7"/>
      <c r="EO1127" s="7"/>
      <c r="EP1127" s="7"/>
      <c r="EQ1127" s="7"/>
      <c r="ER1127" s="7"/>
      <c r="ES1127" s="7"/>
      <c r="ET1127" s="7"/>
      <c r="EU1127" s="7"/>
      <c r="EV1127" s="7"/>
      <c r="EW1127" s="7"/>
      <c r="EX1127" s="7"/>
      <c r="EY1127" s="7"/>
      <c r="EZ1127" s="7"/>
      <c r="FA1127" s="7"/>
      <c r="FB1127" s="7"/>
      <c r="FC1127" s="7"/>
      <c r="FD1127" s="7"/>
      <c r="FE1127" s="7"/>
      <c r="FF1127" s="7"/>
      <c r="FG1127" s="7"/>
      <c r="FH1127" s="7"/>
      <c r="FI1127" s="7"/>
      <c r="FJ1127" s="7"/>
      <c r="FK1127" s="7"/>
      <c r="FL1127" s="34"/>
      <c r="FM1127" s="33"/>
      <c r="FN1127" s="34"/>
      <c r="FO1127" s="33"/>
      <c r="FP1127" s="33"/>
      <c r="FQ1127" s="33"/>
      <c r="FR1127" s="33"/>
      <c r="FS1127" s="33"/>
      <c r="FT1127" s="33"/>
      <c r="FU1127" s="33"/>
      <c r="FV1127" s="33"/>
      <c r="FW1127" s="33"/>
      <c r="FX1127" s="33"/>
      <c r="FY1127" s="33"/>
      <c r="FZ1127" s="33"/>
      <c r="GA1127" s="33"/>
      <c r="GB1127" s="33"/>
      <c r="GC1127" s="33"/>
      <c r="GD1127" s="33"/>
      <c r="GE1127" s="33"/>
      <c r="GF1127" s="33"/>
      <c r="GG1127" s="7"/>
      <c r="GH1127" s="7"/>
      <c r="GI1127" s="7"/>
      <c r="GJ1127" s="7"/>
      <c r="GK1127" s="7"/>
      <c r="GL1127" s="7"/>
      <c r="GM1127" s="7"/>
      <c r="GN1127" s="7"/>
      <c r="GO1127" s="7"/>
      <c r="GP1127" s="7"/>
      <c r="GQ1127" s="7"/>
      <c r="GR1127" s="7"/>
      <c r="GS1127" s="7"/>
      <c r="GT1127" s="7"/>
      <c r="GU1127" s="7"/>
      <c r="GV1127" s="7"/>
      <c r="GW1127" s="7"/>
      <c r="GX1127" s="7"/>
      <c r="GY1127" s="7"/>
    </row>
    <row r="1128" spans="1:207" ht="13.8">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c r="CG1128" s="7"/>
      <c r="CH1128" s="7"/>
      <c r="CI1128" s="7"/>
      <c r="CJ1128" s="7"/>
      <c r="CK1128" s="7"/>
      <c r="CL1128" s="7"/>
      <c r="CM1128" s="7"/>
      <c r="CN1128" s="7"/>
      <c r="CO1128" s="7"/>
      <c r="CP1128" s="7"/>
      <c r="CQ1128" s="7"/>
      <c r="CR1128" s="7"/>
      <c r="CS1128" s="7"/>
      <c r="CT1128" s="7"/>
      <c r="CU1128" s="7"/>
      <c r="CV1128" s="7"/>
      <c r="CW1128" s="7"/>
      <c r="CX1128" s="7"/>
      <c r="CY1128" s="7"/>
      <c r="CZ1128" s="7"/>
      <c r="DA1128" s="7"/>
      <c r="DB1128" s="7"/>
      <c r="DC1128" s="7"/>
      <c r="DD1128" s="7"/>
      <c r="DE1128" s="7"/>
      <c r="DF1128" s="7"/>
      <c r="DG1128" s="7"/>
      <c r="DH1128" s="7"/>
      <c r="DI1128" s="7"/>
      <c r="DJ1128" s="7"/>
      <c r="DK1128" s="7"/>
      <c r="DL1128" s="7"/>
      <c r="DM1128" s="7"/>
      <c r="DN1128" s="7"/>
      <c r="DO1128" s="7"/>
      <c r="DP1128" s="7"/>
      <c r="DQ1128" s="7"/>
      <c r="DR1128" s="7"/>
      <c r="DS1128" s="7"/>
      <c r="DT1128" s="7"/>
      <c r="DU1128" s="7"/>
      <c r="DV1128" s="7"/>
      <c r="DW1128" s="7"/>
      <c r="DX1128" s="7"/>
      <c r="DY1128" s="7"/>
      <c r="DZ1128" s="7"/>
      <c r="EA1128" s="7"/>
      <c r="EB1128" s="7"/>
      <c r="EC1128" s="7"/>
      <c r="ED1128" s="7"/>
      <c r="EE1128" s="7"/>
      <c r="EF1128" s="7"/>
      <c r="EG1128" s="7"/>
      <c r="EH1128" s="7"/>
      <c r="EI1128" s="7"/>
      <c r="EJ1128" s="7"/>
      <c r="EK1128" s="7"/>
      <c r="EL1128" s="7"/>
      <c r="EM1128" s="7"/>
      <c r="EN1128" s="7"/>
      <c r="EO1128" s="7"/>
      <c r="EP1128" s="7"/>
      <c r="EQ1128" s="7"/>
      <c r="ER1128" s="7"/>
      <c r="ES1128" s="7"/>
      <c r="ET1128" s="7"/>
      <c r="EU1128" s="7"/>
      <c r="EV1128" s="7"/>
      <c r="EW1128" s="7"/>
      <c r="EX1128" s="7"/>
      <c r="EY1128" s="7"/>
      <c r="EZ1128" s="7"/>
      <c r="FA1128" s="7"/>
      <c r="FB1128" s="7"/>
      <c r="FC1128" s="7"/>
      <c r="FD1128" s="7"/>
      <c r="FE1128" s="7"/>
      <c r="FF1128" s="7"/>
      <c r="FG1128" s="7"/>
      <c r="FH1128" s="7"/>
      <c r="FI1128" s="7"/>
      <c r="FJ1128" s="7"/>
      <c r="FK1128" s="7"/>
      <c r="FL1128" s="34"/>
      <c r="FM1128" s="33"/>
      <c r="FN1128" s="34"/>
      <c r="FO1128" s="33"/>
      <c r="FP1128" s="33"/>
      <c r="FQ1128" s="33"/>
      <c r="FR1128" s="33"/>
      <c r="FS1128" s="33"/>
      <c r="FT1128" s="33"/>
      <c r="FU1128" s="33"/>
      <c r="FV1128" s="33"/>
      <c r="FW1128" s="33"/>
      <c r="FX1128" s="33"/>
      <c r="FY1128" s="33"/>
      <c r="FZ1128" s="33"/>
      <c r="GA1128" s="33"/>
      <c r="GB1128" s="33"/>
      <c r="GC1128" s="33"/>
      <c r="GD1128" s="33"/>
      <c r="GE1128" s="33"/>
      <c r="GF1128" s="33"/>
      <c r="GG1128" s="7"/>
      <c r="GH1128" s="7"/>
      <c r="GI1128" s="7"/>
      <c r="GJ1128" s="7"/>
      <c r="GK1128" s="7"/>
      <c r="GL1128" s="7"/>
      <c r="GM1128" s="7"/>
      <c r="GN1128" s="7"/>
      <c r="GO1128" s="7"/>
      <c r="GP1128" s="7"/>
      <c r="GQ1128" s="7"/>
      <c r="GR1128" s="7"/>
      <c r="GS1128" s="7"/>
      <c r="GT1128" s="7"/>
      <c r="GU1128" s="7"/>
      <c r="GV1128" s="7"/>
      <c r="GW1128" s="7"/>
      <c r="GX1128" s="7"/>
      <c r="GY1128" s="7"/>
    </row>
    <row r="1129" spans="1:207" ht="13.8">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c r="CG1129" s="7"/>
      <c r="CH1129" s="7"/>
      <c r="CI1129" s="7"/>
      <c r="CJ1129" s="7"/>
      <c r="CK1129" s="7"/>
      <c r="CL1129" s="7"/>
      <c r="CM1129" s="7"/>
      <c r="CN1129" s="7"/>
      <c r="CO1129" s="7"/>
      <c r="CP1129" s="7"/>
      <c r="CQ1129" s="7"/>
      <c r="CR1129" s="7"/>
      <c r="CS1129" s="7"/>
      <c r="CT1129" s="7"/>
      <c r="CU1129" s="7"/>
      <c r="CV1129" s="7"/>
      <c r="CW1129" s="7"/>
      <c r="CX1129" s="7"/>
      <c r="CY1129" s="7"/>
      <c r="CZ1129" s="7"/>
      <c r="DA1129" s="7"/>
      <c r="DB1129" s="7"/>
      <c r="DC1129" s="7"/>
      <c r="DD1129" s="7"/>
      <c r="DE1129" s="7"/>
      <c r="DF1129" s="7"/>
      <c r="DG1129" s="7"/>
      <c r="DH1129" s="7"/>
      <c r="DI1129" s="7"/>
      <c r="DJ1129" s="7"/>
      <c r="DK1129" s="7"/>
      <c r="DL1129" s="7"/>
      <c r="DM1129" s="7"/>
      <c r="DN1129" s="7"/>
      <c r="DO1129" s="7"/>
      <c r="DP1129" s="7"/>
      <c r="DQ1129" s="7"/>
      <c r="DR1129" s="7"/>
      <c r="DS1129" s="7"/>
      <c r="DT1129" s="7"/>
      <c r="DU1129" s="7"/>
      <c r="DV1129" s="7"/>
      <c r="DW1129" s="7"/>
      <c r="DX1129" s="7"/>
      <c r="DY1129" s="7"/>
      <c r="DZ1129" s="7"/>
      <c r="EA1129" s="7"/>
      <c r="EB1129" s="7"/>
      <c r="EC1129" s="7"/>
      <c r="ED1129" s="7"/>
      <c r="EE1129" s="7"/>
      <c r="EF1129" s="7"/>
      <c r="EG1129" s="7"/>
      <c r="EH1129" s="7"/>
      <c r="EI1129" s="7"/>
      <c r="EJ1129" s="7"/>
      <c r="EK1129" s="7"/>
      <c r="EL1129" s="7"/>
      <c r="EM1129" s="7"/>
      <c r="EN1129" s="7"/>
      <c r="EO1129" s="7"/>
      <c r="EP1129" s="7"/>
      <c r="EQ1129" s="7"/>
      <c r="ER1129" s="7"/>
      <c r="ES1129" s="7"/>
      <c r="ET1129" s="7"/>
      <c r="EU1129" s="7"/>
      <c r="EV1129" s="7"/>
      <c r="EW1129" s="7"/>
      <c r="EX1129" s="7"/>
      <c r="EY1129" s="7"/>
      <c r="EZ1129" s="7"/>
      <c r="FA1129" s="7"/>
      <c r="FB1129" s="7"/>
      <c r="FC1129" s="7"/>
      <c r="FD1129" s="7"/>
      <c r="FE1129" s="7"/>
      <c r="FF1129" s="7"/>
      <c r="FG1129" s="7"/>
      <c r="FH1129" s="7"/>
      <c r="FI1129" s="7"/>
      <c r="FJ1129" s="7"/>
      <c r="FK1129" s="7"/>
      <c r="FL1129" s="34"/>
      <c r="FM1129" s="33"/>
      <c r="FN1129" s="34"/>
      <c r="FO1129" s="33"/>
      <c r="FP1129" s="33"/>
      <c r="FQ1129" s="33"/>
      <c r="FR1129" s="33"/>
      <c r="FS1129" s="33"/>
      <c r="FT1129" s="33"/>
      <c r="FU1129" s="33"/>
      <c r="FV1129" s="33"/>
      <c r="FW1129" s="33"/>
      <c r="FX1129" s="33"/>
      <c r="FY1129" s="33"/>
      <c r="FZ1129" s="33"/>
      <c r="GA1129" s="33"/>
      <c r="GB1129" s="33"/>
      <c r="GC1129" s="33"/>
      <c r="GD1129" s="33"/>
      <c r="GE1129" s="33"/>
      <c r="GF1129" s="33"/>
      <c r="GG1129" s="7"/>
      <c r="GH1129" s="7"/>
      <c r="GI1129" s="7"/>
      <c r="GJ1129" s="7"/>
      <c r="GK1129" s="7"/>
      <c r="GL1129" s="7"/>
      <c r="GM1129" s="7"/>
      <c r="GN1129" s="7"/>
      <c r="GO1129" s="7"/>
      <c r="GP1129" s="7"/>
      <c r="GQ1129" s="7"/>
      <c r="GR1129" s="7"/>
      <c r="GS1129" s="7"/>
      <c r="GT1129" s="7"/>
      <c r="GU1129" s="7"/>
      <c r="GV1129" s="7"/>
      <c r="GW1129" s="7"/>
      <c r="GX1129" s="7"/>
      <c r="GY1129" s="7"/>
    </row>
    <row r="1130" spans="1:207" ht="13.8">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c r="CG1130" s="7"/>
      <c r="CH1130" s="7"/>
      <c r="CI1130" s="7"/>
      <c r="CJ1130" s="7"/>
      <c r="CK1130" s="7"/>
      <c r="CL1130" s="7"/>
      <c r="CM1130" s="7"/>
      <c r="CN1130" s="7"/>
      <c r="CO1130" s="7"/>
      <c r="CP1130" s="7"/>
      <c r="CQ1130" s="7"/>
      <c r="CR1130" s="7"/>
      <c r="CS1130" s="7"/>
      <c r="CT1130" s="7"/>
      <c r="CU1130" s="7"/>
      <c r="CV1130" s="7"/>
      <c r="CW1130" s="7"/>
      <c r="CX1130" s="7"/>
      <c r="CY1130" s="7"/>
      <c r="CZ1130" s="7"/>
      <c r="DA1130" s="7"/>
      <c r="DB1130" s="7"/>
      <c r="DC1130" s="7"/>
      <c r="DD1130" s="7"/>
      <c r="DE1130" s="7"/>
      <c r="DF1130" s="7"/>
      <c r="DG1130" s="7"/>
      <c r="DH1130" s="7"/>
      <c r="DI1130" s="7"/>
      <c r="DJ1130" s="7"/>
      <c r="DK1130" s="7"/>
      <c r="DL1130" s="7"/>
      <c r="DM1130" s="7"/>
      <c r="DN1130" s="7"/>
      <c r="DO1130" s="7"/>
      <c r="DP1130" s="7"/>
      <c r="DQ1130" s="7"/>
      <c r="DR1130" s="7"/>
      <c r="DS1130" s="7"/>
      <c r="DT1130" s="7"/>
      <c r="DU1130" s="7"/>
      <c r="DV1130" s="7"/>
      <c r="DW1130" s="7"/>
      <c r="DX1130" s="7"/>
      <c r="DY1130" s="7"/>
      <c r="DZ1130" s="7"/>
      <c r="EA1130" s="7"/>
      <c r="EB1130" s="7"/>
      <c r="EC1130" s="7"/>
      <c r="ED1130" s="7"/>
      <c r="EE1130" s="7"/>
      <c r="EF1130" s="7"/>
      <c r="EG1130" s="7"/>
      <c r="EH1130" s="7"/>
      <c r="EI1130" s="7"/>
      <c r="EJ1130" s="7"/>
      <c r="EK1130" s="7"/>
      <c r="EL1130" s="7"/>
      <c r="EM1130" s="7"/>
      <c r="EN1130" s="7"/>
      <c r="EO1130" s="7"/>
      <c r="EP1130" s="7"/>
      <c r="EQ1130" s="7"/>
      <c r="ER1130" s="7"/>
      <c r="ES1130" s="7"/>
      <c r="ET1130" s="7"/>
      <c r="EU1130" s="7"/>
      <c r="EV1130" s="7"/>
      <c r="EW1130" s="7"/>
      <c r="EX1130" s="7"/>
      <c r="EY1130" s="7"/>
      <c r="EZ1130" s="7"/>
      <c r="FA1130" s="7"/>
      <c r="FB1130" s="7"/>
      <c r="FC1130" s="7"/>
      <c r="FD1130" s="7"/>
      <c r="FE1130" s="7"/>
      <c r="FF1130" s="7"/>
      <c r="FG1130" s="7"/>
      <c r="FH1130" s="7"/>
      <c r="FI1130" s="7"/>
      <c r="FJ1130" s="7"/>
      <c r="FK1130" s="7"/>
      <c r="FL1130" s="34"/>
      <c r="FM1130" s="33"/>
      <c r="FN1130" s="34"/>
      <c r="FO1130" s="33"/>
      <c r="FP1130" s="33"/>
      <c r="FQ1130" s="33"/>
      <c r="FR1130" s="33"/>
      <c r="FS1130" s="33"/>
      <c r="FT1130" s="33"/>
      <c r="FU1130" s="33"/>
      <c r="FV1130" s="33"/>
      <c r="FW1130" s="33"/>
      <c r="FX1130" s="33"/>
      <c r="FY1130" s="33"/>
      <c r="FZ1130" s="33"/>
      <c r="GA1130" s="33"/>
      <c r="GB1130" s="33"/>
      <c r="GC1130" s="33"/>
      <c r="GD1130" s="33"/>
      <c r="GE1130" s="33"/>
      <c r="GF1130" s="33"/>
      <c r="GG1130" s="7"/>
      <c r="GH1130" s="7"/>
      <c r="GI1130" s="7"/>
      <c r="GJ1130" s="7"/>
      <c r="GK1130" s="7"/>
      <c r="GL1130" s="7"/>
      <c r="GM1130" s="7"/>
      <c r="GN1130" s="7"/>
      <c r="GO1130" s="7"/>
      <c r="GP1130" s="7"/>
      <c r="GQ1130" s="7"/>
      <c r="GR1130" s="7"/>
      <c r="GS1130" s="7"/>
      <c r="GT1130" s="7"/>
      <c r="GU1130" s="7"/>
      <c r="GV1130" s="7"/>
      <c r="GW1130" s="7"/>
      <c r="GX1130" s="7"/>
      <c r="GY1130" s="7"/>
    </row>
    <row r="1131" spans="1:207" ht="13.8">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c r="CG1131" s="7"/>
      <c r="CH1131" s="7"/>
      <c r="CI1131" s="7"/>
      <c r="CJ1131" s="7"/>
      <c r="CK1131" s="7"/>
      <c r="CL1131" s="7"/>
      <c r="CM1131" s="7"/>
      <c r="CN1131" s="7"/>
      <c r="CO1131" s="7"/>
      <c r="CP1131" s="7"/>
      <c r="CQ1131" s="7"/>
      <c r="CR1131" s="7"/>
      <c r="CS1131" s="7"/>
      <c r="CT1131" s="7"/>
      <c r="CU1131" s="7"/>
      <c r="CV1131" s="7"/>
      <c r="CW1131" s="7"/>
      <c r="CX1131" s="7"/>
      <c r="CY1131" s="7"/>
      <c r="CZ1131" s="7"/>
      <c r="DA1131" s="7"/>
      <c r="DB1131" s="7"/>
      <c r="DC1131" s="7"/>
      <c r="DD1131" s="7"/>
      <c r="DE1131" s="7"/>
      <c r="DF1131" s="7"/>
      <c r="DG1131" s="7"/>
      <c r="DH1131" s="7"/>
      <c r="DI1131" s="7"/>
      <c r="DJ1131" s="7"/>
      <c r="DK1131" s="7"/>
      <c r="DL1131" s="7"/>
      <c r="DM1131" s="7"/>
      <c r="DN1131" s="7"/>
      <c r="DO1131" s="7"/>
      <c r="DP1131" s="7"/>
      <c r="DQ1131" s="7"/>
      <c r="DR1131" s="7"/>
      <c r="DS1131" s="7"/>
      <c r="DT1131" s="7"/>
      <c r="DU1131" s="7"/>
      <c r="DV1131" s="7"/>
      <c r="DW1131" s="7"/>
      <c r="DX1131" s="7"/>
      <c r="DY1131" s="7"/>
      <c r="DZ1131" s="7"/>
      <c r="EA1131" s="7"/>
      <c r="EB1131" s="7"/>
      <c r="EC1131" s="7"/>
      <c r="ED1131" s="7"/>
      <c r="EE1131" s="7"/>
      <c r="EF1131" s="7"/>
      <c r="EG1131" s="7"/>
      <c r="EH1131" s="7"/>
      <c r="EI1131" s="7"/>
      <c r="EJ1131" s="7"/>
      <c r="EK1131" s="7"/>
      <c r="EL1131" s="7"/>
      <c r="EM1131" s="7"/>
      <c r="EN1131" s="7"/>
      <c r="EO1131" s="7"/>
      <c r="EP1131" s="7"/>
      <c r="EQ1131" s="7"/>
      <c r="ER1131" s="7"/>
      <c r="ES1131" s="7"/>
      <c r="ET1131" s="7"/>
      <c r="EU1131" s="7"/>
      <c r="EV1131" s="7"/>
      <c r="EW1131" s="7"/>
      <c r="EX1131" s="7"/>
      <c r="EY1131" s="7"/>
      <c r="EZ1131" s="7"/>
      <c r="FA1131" s="7"/>
      <c r="FB1131" s="7"/>
      <c r="FC1131" s="7"/>
      <c r="FD1131" s="7"/>
      <c r="FE1131" s="7"/>
      <c r="FF1131" s="7"/>
      <c r="FG1131" s="7"/>
      <c r="FH1131" s="7"/>
      <c r="FI1131" s="7"/>
      <c r="FJ1131" s="7"/>
      <c r="FK1131" s="7"/>
      <c r="FL1131" s="34"/>
      <c r="FM1131" s="33"/>
      <c r="FN1131" s="34"/>
      <c r="FO1131" s="33"/>
      <c r="FP1131" s="33"/>
      <c r="FQ1131" s="33"/>
      <c r="FR1131" s="33"/>
      <c r="FS1131" s="33"/>
      <c r="FT1131" s="33"/>
      <c r="FU1131" s="33"/>
      <c r="FV1131" s="33"/>
      <c r="FW1131" s="33"/>
      <c r="FX1131" s="33"/>
      <c r="FY1131" s="33"/>
      <c r="FZ1131" s="33"/>
      <c r="GA1131" s="33"/>
      <c r="GB1131" s="33"/>
      <c r="GC1131" s="33"/>
      <c r="GD1131" s="33"/>
      <c r="GE1131" s="33"/>
      <c r="GF1131" s="33"/>
      <c r="GG1131" s="7"/>
      <c r="GH1131" s="7"/>
      <c r="GI1131" s="7"/>
      <c r="GJ1131" s="7"/>
      <c r="GK1131" s="7"/>
      <c r="GL1131" s="7"/>
      <c r="GM1131" s="7"/>
      <c r="GN1131" s="7"/>
      <c r="GO1131" s="7"/>
      <c r="GP1131" s="7"/>
      <c r="GQ1131" s="7"/>
      <c r="GR1131" s="7"/>
      <c r="GS1131" s="7"/>
      <c r="GT1131" s="7"/>
      <c r="GU1131" s="7"/>
      <c r="GV1131" s="7"/>
      <c r="GW1131" s="7"/>
      <c r="GX1131" s="7"/>
      <c r="GY1131" s="7"/>
    </row>
    <row r="1132" spans="1:207" ht="13.8">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c r="CG1132" s="7"/>
      <c r="CH1132" s="7"/>
      <c r="CI1132" s="7"/>
      <c r="CJ1132" s="7"/>
      <c r="CK1132" s="7"/>
      <c r="CL1132" s="7"/>
      <c r="CM1132" s="7"/>
      <c r="CN1132" s="7"/>
      <c r="CO1132" s="7"/>
      <c r="CP1132" s="7"/>
      <c r="CQ1132" s="7"/>
      <c r="CR1132" s="7"/>
      <c r="CS1132" s="7"/>
      <c r="CT1132" s="7"/>
      <c r="CU1132" s="7"/>
      <c r="CV1132" s="7"/>
      <c r="CW1132" s="7"/>
      <c r="CX1132" s="7"/>
      <c r="CY1132" s="7"/>
      <c r="CZ1132" s="7"/>
      <c r="DA1132" s="7"/>
      <c r="DB1132" s="7"/>
      <c r="DC1132" s="7"/>
      <c r="DD1132" s="7"/>
      <c r="DE1132" s="7"/>
      <c r="DF1132" s="7"/>
      <c r="DG1132" s="7"/>
      <c r="DH1132" s="7"/>
      <c r="DI1132" s="7"/>
      <c r="DJ1132" s="7"/>
      <c r="DK1132" s="7"/>
      <c r="DL1132" s="7"/>
      <c r="DM1132" s="7"/>
      <c r="DN1132" s="7"/>
      <c r="DO1132" s="7"/>
      <c r="DP1132" s="7"/>
      <c r="DQ1132" s="7"/>
      <c r="DR1132" s="7"/>
      <c r="DS1132" s="7"/>
      <c r="DT1132" s="7"/>
      <c r="DU1132" s="7"/>
      <c r="DV1132" s="7"/>
      <c r="DW1132" s="7"/>
      <c r="DX1132" s="7"/>
      <c r="DY1132" s="7"/>
      <c r="DZ1132" s="7"/>
      <c r="EA1132" s="7"/>
      <c r="EB1132" s="7"/>
      <c r="EC1132" s="7"/>
      <c r="ED1132" s="7"/>
      <c r="EE1132" s="7"/>
      <c r="EF1132" s="7"/>
      <c r="EG1132" s="7"/>
      <c r="EH1132" s="7"/>
      <c r="EI1132" s="7"/>
      <c r="EJ1132" s="7"/>
      <c r="EK1132" s="7"/>
      <c r="EL1132" s="7"/>
      <c r="EM1132" s="7"/>
      <c r="EN1132" s="7"/>
      <c r="EO1132" s="7"/>
      <c r="EP1132" s="7"/>
      <c r="EQ1132" s="7"/>
      <c r="ER1132" s="7"/>
      <c r="ES1132" s="7"/>
      <c r="ET1132" s="7"/>
      <c r="EU1132" s="7"/>
      <c r="EV1132" s="7"/>
      <c r="EW1132" s="7"/>
      <c r="EX1132" s="7"/>
      <c r="EY1132" s="7"/>
      <c r="EZ1132" s="7"/>
      <c r="FA1132" s="7"/>
      <c r="FB1132" s="7"/>
      <c r="FC1132" s="7"/>
      <c r="FD1132" s="7"/>
      <c r="FE1132" s="7"/>
      <c r="FF1132" s="7"/>
      <c r="FG1132" s="7"/>
      <c r="FH1132" s="7"/>
      <c r="FI1132" s="7"/>
      <c r="FJ1132" s="7"/>
      <c r="FK1132" s="7"/>
      <c r="FL1132" s="34"/>
      <c r="FM1132" s="33"/>
      <c r="FN1132" s="34"/>
      <c r="FO1132" s="33"/>
      <c r="FP1132" s="33"/>
      <c r="FQ1132" s="33"/>
      <c r="FR1132" s="33"/>
      <c r="FS1132" s="33"/>
      <c r="FT1132" s="33"/>
      <c r="FU1132" s="33"/>
      <c r="FV1132" s="33"/>
      <c r="FW1132" s="33"/>
      <c r="FX1132" s="33"/>
      <c r="FY1132" s="33"/>
      <c r="FZ1132" s="33"/>
      <c r="GA1132" s="33"/>
      <c r="GB1132" s="33"/>
      <c r="GC1132" s="33"/>
      <c r="GD1132" s="33"/>
      <c r="GE1132" s="33"/>
      <c r="GF1132" s="33"/>
      <c r="GG1132" s="7"/>
      <c r="GH1132" s="7"/>
      <c r="GI1132" s="7"/>
      <c r="GJ1132" s="7"/>
      <c r="GK1132" s="7"/>
      <c r="GL1132" s="7"/>
      <c r="GM1132" s="7"/>
      <c r="GN1132" s="7"/>
      <c r="GO1132" s="7"/>
      <c r="GP1132" s="7"/>
      <c r="GQ1132" s="7"/>
      <c r="GR1132" s="7"/>
      <c r="GS1132" s="7"/>
      <c r="GT1132" s="7"/>
      <c r="GU1132" s="7"/>
      <c r="GV1132" s="7"/>
      <c r="GW1132" s="7"/>
      <c r="GX1132" s="7"/>
      <c r="GY1132" s="7"/>
    </row>
    <row r="1133" spans="1:207" ht="13.8">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c r="CG1133" s="7"/>
      <c r="CH1133" s="7"/>
      <c r="CI1133" s="7"/>
      <c r="CJ1133" s="7"/>
      <c r="CK1133" s="7"/>
      <c r="CL1133" s="7"/>
      <c r="CM1133" s="7"/>
      <c r="CN1133" s="7"/>
      <c r="CO1133" s="7"/>
      <c r="CP1133" s="7"/>
      <c r="CQ1133" s="7"/>
      <c r="CR1133" s="7"/>
      <c r="CS1133" s="7"/>
      <c r="CT1133" s="7"/>
      <c r="CU1133" s="7"/>
      <c r="CV1133" s="7"/>
      <c r="CW1133" s="7"/>
      <c r="CX1133" s="7"/>
      <c r="CY1133" s="7"/>
      <c r="CZ1133" s="7"/>
      <c r="DA1133" s="7"/>
      <c r="DB1133" s="7"/>
      <c r="DC1133" s="7"/>
      <c r="DD1133" s="7"/>
      <c r="DE1133" s="7"/>
      <c r="DF1133" s="7"/>
      <c r="DG1133" s="7"/>
      <c r="DH1133" s="7"/>
      <c r="DI1133" s="7"/>
      <c r="DJ1133" s="7"/>
      <c r="DK1133" s="7"/>
      <c r="DL1133" s="7"/>
      <c r="DM1133" s="7"/>
      <c r="DN1133" s="7"/>
      <c r="DO1133" s="7"/>
      <c r="DP1133" s="7"/>
      <c r="DQ1133" s="7"/>
      <c r="DR1133" s="7"/>
      <c r="DS1133" s="7"/>
      <c r="DT1133" s="7"/>
      <c r="DU1133" s="7"/>
      <c r="DV1133" s="7"/>
      <c r="DW1133" s="7"/>
      <c r="DX1133" s="7"/>
      <c r="DY1133" s="7"/>
      <c r="DZ1133" s="7"/>
      <c r="EA1133" s="7"/>
      <c r="EB1133" s="7"/>
      <c r="EC1133" s="7"/>
      <c r="ED1133" s="7"/>
      <c r="EE1133" s="7"/>
      <c r="EF1133" s="7"/>
      <c r="EG1133" s="7"/>
      <c r="EH1133" s="7"/>
      <c r="EI1133" s="7"/>
      <c r="EJ1133" s="7"/>
      <c r="EK1133" s="7"/>
      <c r="EL1133" s="7"/>
      <c r="EM1133" s="7"/>
      <c r="EN1133" s="7"/>
      <c r="EO1133" s="7"/>
      <c r="EP1133" s="7"/>
      <c r="EQ1133" s="7"/>
      <c r="ER1133" s="7"/>
      <c r="ES1133" s="7"/>
      <c r="ET1133" s="7"/>
      <c r="EU1133" s="7"/>
      <c r="EV1133" s="7"/>
      <c r="EW1133" s="7"/>
      <c r="EX1133" s="7"/>
      <c r="EY1133" s="7"/>
      <c r="EZ1133" s="7"/>
      <c r="FA1133" s="7"/>
      <c r="FB1133" s="7"/>
      <c r="FC1133" s="7"/>
      <c r="FD1133" s="7"/>
      <c r="FE1133" s="7"/>
      <c r="FF1133" s="7"/>
      <c r="FG1133" s="7"/>
      <c r="FH1133" s="7"/>
      <c r="FI1133" s="7"/>
      <c r="FJ1133" s="7"/>
      <c r="FK1133" s="7"/>
      <c r="FL1133" s="34"/>
      <c r="FM1133" s="33"/>
      <c r="FN1133" s="34"/>
      <c r="FO1133" s="33"/>
      <c r="FP1133" s="33"/>
      <c r="FQ1133" s="33"/>
      <c r="FR1133" s="33"/>
      <c r="FS1133" s="33"/>
      <c r="FT1133" s="33"/>
      <c r="FU1133" s="33"/>
      <c r="FV1133" s="33"/>
      <c r="FW1133" s="33"/>
      <c r="FX1133" s="33"/>
      <c r="FY1133" s="33"/>
      <c r="FZ1133" s="33"/>
      <c r="GA1133" s="33"/>
      <c r="GB1133" s="33"/>
      <c r="GC1133" s="33"/>
      <c r="GD1133" s="33"/>
      <c r="GE1133" s="33"/>
      <c r="GF1133" s="33"/>
      <c r="GG1133" s="7"/>
      <c r="GH1133" s="7"/>
      <c r="GI1133" s="7"/>
      <c r="GJ1133" s="7"/>
      <c r="GK1133" s="7"/>
      <c r="GL1133" s="7"/>
      <c r="GM1133" s="7"/>
      <c r="GN1133" s="7"/>
      <c r="GO1133" s="7"/>
      <c r="GP1133" s="7"/>
      <c r="GQ1133" s="7"/>
      <c r="GR1133" s="7"/>
      <c r="GS1133" s="7"/>
      <c r="GT1133" s="7"/>
      <c r="GU1133" s="7"/>
      <c r="GV1133" s="7"/>
      <c r="GW1133" s="7"/>
      <c r="GX1133" s="7"/>
      <c r="GY1133" s="7"/>
    </row>
    <row r="1134" spans="1:207" ht="13.8">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c r="CG1134" s="7"/>
      <c r="CH1134" s="7"/>
      <c r="CI1134" s="7"/>
      <c r="CJ1134" s="7"/>
      <c r="CK1134" s="7"/>
      <c r="CL1134" s="7"/>
      <c r="CM1134" s="7"/>
      <c r="CN1134" s="7"/>
      <c r="CO1134" s="7"/>
      <c r="CP1134" s="7"/>
      <c r="CQ1134" s="7"/>
      <c r="CR1134" s="7"/>
      <c r="CS1134" s="7"/>
      <c r="CT1134" s="7"/>
      <c r="CU1134" s="7"/>
      <c r="CV1134" s="7"/>
      <c r="CW1134" s="7"/>
      <c r="CX1134" s="7"/>
      <c r="CY1134" s="7"/>
      <c r="CZ1134" s="7"/>
      <c r="DA1134" s="7"/>
      <c r="DB1134" s="7"/>
      <c r="DC1134" s="7"/>
      <c r="DD1134" s="7"/>
      <c r="DE1134" s="7"/>
      <c r="DF1134" s="7"/>
      <c r="DG1134" s="7"/>
      <c r="DH1134" s="7"/>
      <c r="DI1134" s="7"/>
      <c r="DJ1134" s="7"/>
      <c r="DK1134" s="7"/>
      <c r="DL1134" s="7"/>
      <c r="DM1134" s="7"/>
      <c r="DN1134" s="7"/>
      <c r="DO1134" s="7"/>
      <c r="DP1134" s="7"/>
      <c r="DQ1134" s="7"/>
      <c r="DR1134" s="7"/>
      <c r="DS1134" s="7"/>
      <c r="DT1134" s="7"/>
      <c r="DU1134" s="7"/>
      <c r="DV1134" s="7"/>
      <c r="DW1134" s="7"/>
      <c r="DX1134" s="7"/>
      <c r="DY1134" s="7"/>
      <c r="DZ1134" s="7"/>
      <c r="EA1134" s="7"/>
      <c r="EB1134" s="7"/>
      <c r="EC1134" s="7"/>
      <c r="ED1134" s="7"/>
      <c r="EE1134" s="7"/>
      <c r="EF1134" s="7"/>
      <c r="EG1134" s="7"/>
      <c r="EH1134" s="7"/>
      <c r="EI1134" s="7"/>
      <c r="EJ1134" s="7"/>
      <c r="EK1134" s="7"/>
      <c r="EL1134" s="7"/>
      <c r="EM1134" s="7"/>
      <c r="EN1134" s="7"/>
      <c r="EO1134" s="7"/>
      <c r="EP1134" s="7"/>
      <c r="EQ1134" s="7"/>
      <c r="ER1134" s="7"/>
      <c r="ES1134" s="7"/>
      <c r="ET1134" s="7"/>
      <c r="EU1134" s="7"/>
      <c r="EV1134" s="7"/>
      <c r="EW1134" s="7"/>
      <c r="EX1134" s="7"/>
      <c r="EY1134" s="7"/>
      <c r="EZ1134" s="7"/>
      <c r="FA1134" s="7"/>
      <c r="FB1134" s="7"/>
      <c r="FC1134" s="7"/>
      <c r="FD1134" s="7"/>
      <c r="FE1134" s="7"/>
      <c r="FF1134" s="7"/>
      <c r="FG1134" s="7"/>
      <c r="FH1134" s="7"/>
      <c r="FI1134" s="7"/>
      <c r="FJ1134" s="7"/>
      <c r="FK1134" s="7"/>
      <c r="FL1134" s="34"/>
      <c r="FM1134" s="33"/>
      <c r="FN1134" s="34"/>
      <c r="FO1134" s="33"/>
      <c r="FP1134" s="33"/>
      <c r="FQ1134" s="33"/>
      <c r="FR1134" s="33"/>
      <c r="FS1134" s="33"/>
      <c r="FT1134" s="33"/>
      <c r="FU1134" s="33"/>
      <c r="FV1134" s="33"/>
      <c r="FW1134" s="33"/>
      <c r="FX1134" s="33"/>
      <c r="FY1134" s="33"/>
      <c r="FZ1134" s="33"/>
      <c r="GA1134" s="33"/>
      <c r="GB1134" s="33"/>
      <c r="GC1134" s="33"/>
      <c r="GD1134" s="33"/>
      <c r="GE1134" s="33"/>
      <c r="GF1134" s="33"/>
      <c r="GG1134" s="7"/>
      <c r="GH1134" s="7"/>
      <c r="GI1134" s="7"/>
      <c r="GJ1134" s="7"/>
      <c r="GK1134" s="7"/>
      <c r="GL1134" s="7"/>
      <c r="GM1134" s="7"/>
      <c r="GN1134" s="7"/>
      <c r="GO1134" s="7"/>
      <c r="GP1134" s="7"/>
      <c r="GQ1134" s="7"/>
      <c r="GR1134" s="7"/>
      <c r="GS1134" s="7"/>
      <c r="GT1134" s="7"/>
      <c r="GU1134" s="7"/>
      <c r="GV1134" s="7"/>
      <c r="GW1134" s="7"/>
      <c r="GX1134" s="7"/>
      <c r="GY1134" s="7"/>
    </row>
    <row r="1135" spans="1:207" ht="13.8">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c r="CG1135" s="7"/>
      <c r="CH1135" s="7"/>
      <c r="CI1135" s="7"/>
      <c r="CJ1135" s="7"/>
      <c r="CK1135" s="7"/>
      <c r="CL1135" s="7"/>
      <c r="CM1135" s="7"/>
      <c r="CN1135" s="7"/>
      <c r="CO1135" s="7"/>
      <c r="CP1135" s="7"/>
      <c r="CQ1135" s="7"/>
      <c r="CR1135" s="7"/>
      <c r="CS1135" s="7"/>
      <c r="CT1135" s="7"/>
      <c r="CU1135" s="7"/>
      <c r="CV1135" s="7"/>
      <c r="CW1135" s="7"/>
      <c r="CX1135" s="7"/>
      <c r="CY1135" s="7"/>
      <c r="CZ1135" s="7"/>
      <c r="DA1135" s="7"/>
      <c r="DB1135" s="7"/>
      <c r="DC1135" s="7"/>
      <c r="DD1135" s="7"/>
      <c r="DE1135" s="7"/>
      <c r="DF1135" s="7"/>
      <c r="DG1135" s="7"/>
      <c r="DH1135" s="7"/>
      <c r="DI1135" s="7"/>
      <c r="DJ1135" s="7"/>
      <c r="DK1135" s="7"/>
      <c r="DL1135" s="7"/>
      <c r="DM1135" s="7"/>
      <c r="DN1135" s="7"/>
      <c r="DO1135" s="7"/>
      <c r="DP1135" s="7"/>
      <c r="DQ1135" s="7"/>
      <c r="DR1135" s="7"/>
      <c r="DS1135" s="7"/>
      <c r="DT1135" s="7"/>
      <c r="DU1135" s="7"/>
      <c r="DV1135" s="7"/>
      <c r="DW1135" s="7"/>
      <c r="DX1135" s="7"/>
      <c r="DY1135" s="7"/>
      <c r="DZ1135" s="7"/>
      <c r="EA1135" s="7"/>
      <c r="EB1135" s="7"/>
      <c r="EC1135" s="7"/>
      <c r="ED1135" s="7"/>
      <c r="EE1135" s="7"/>
      <c r="EF1135" s="7"/>
      <c r="EG1135" s="7"/>
      <c r="EH1135" s="7"/>
      <c r="EI1135" s="7"/>
      <c r="EJ1135" s="7"/>
      <c r="EK1135" s="7"/>
      <c r="EL1135" s="7"/>
      <c r="EM1135" s="7"/>
      <c r="EN1135" s="7"/>
      <c r="EO1135" s="7"/>
      <c r="EP1135" s="7"/>
      <c r="EQ1135" s="7"/>
      <c r="ER1135" s="7"/>
      <c r="ES1135" s="7"/>
      <c r="ET1135" s="7"/>
      <c r="EU1135" s="7"/>
      <c r="EV1135" s="7"/>
      <c r="EW1135" s="7"/>
      <c r="EX1135" s="7"/>
      <c r="EY1135" s="7"/>
      <c r="EZ1135" s="7"/>
      <c r="FA1135" s="7"/>
      <c r="FB1135" s="7"/>
      <c r="FC1135" s="7"/>
      <c r="FD1135" s="7"/>
      <c r="FE1135" s="7"/>
      <c r="FF1135" s="7"/>
      <c r="FG1135" s="7"/>
      <c r="FH1135" s="7"/>
      <c r="FI1135" s="7"/>
      <c r="FJ1135" s="7"/>
      <c r="FK1135" s="7"/>
      <c r="FL1135" s="34"/>
      <c r="FM1135" s="33"/>
      <c r="FN1135" s="34"/>
      <c r="FO1135" s="33"/>
      <c r="FP1135" s="33"/>
      <c r="FQ1135" s="33"/>
      <c r="FR1135" s="33"/>
      <c r="FS1135" s="33"/>
      <c r="FT1135" s="33"/>
      <c r="FU1135" s="33"/>
      <c r="FV1135" s="33"/>
      <c r="FW1135" s="33"/>
      <c r="FX1135" s="33"/>
      <c r="FY1135" s="33"/>
      <c r="FZ1135" s="33"/>
      <c r="GA1135" s="33"/>
      <c r="GB1135" s="33"/>
      <c r="GC1135" s="33"/>
      <c r="GD1135" s="33"/>
      <c r="GE1135" s="33"/>
      <c r="GF1135" s="33"/>
      <c r="GG1135" s="7"/>
      <c r="GH1135" s="7"/>
      <c r="GI1135" s="7"/>
      <c r="GJ1135" s="7"/>
      <c r="GK1135" s="7"/>
      <c r="GL1135" s="7"/>
      <c r="GM1135" s="7"/>
      <c r="GN1135" s="7"/>
      <c r="GO1135" s="7"/>
      <c r="GP1135" s="7"/>
      <c r="GQ1135" s="7"/>
      <c r="GR1135" s="7"/>
      <c r="GS1135" s="7"/>
      <c r="GT1135" s="7"/>
      <c r="GU1135" s="7"/>
      <c r="GV1135" s="7"/>
      <c r="GW1135" s="7"/>
      <c r="GX1135" s="7"/>
      <c r="GY1135" s="7"/>
    </row>
    <row r="1136" spans="1:207" ht="13.8">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c r="CG1136" s="7"/>
      <c r="CH1136" s="7"/>
      <c r="CI1136" s="7"/>
      <c r="CJ1136" s="7"/>
      <c r="CK1136" s="7"/>
      <c r="CL1136" s="7"/>
      <c r="CM1136" s="7"/>
      <c r="CN1136" s="7"/>
      <c r="CO1136" s="7"/>
      <c r="CP1136" s="7"/>
      <c r="CQ1136" s="7"/>
      <c r="CR1136" s="7"/>
      <c r="CS1136" s="7"/>
      <c r="CT1136" s="7"/>
      <c r="CU1136" s="7"/>
      <c r="CV1136" s="7"/>
      <c r="CW1136" s="7"/>
      <c r="CX1136" s="7"/>
      <c r="CY1136" s="7"/>
      <c r="CZ1136" s="7"/>
      <c r="DA1136" s="7"/>
      <c r="DB1136" s="7"/>
      <c r="DC1136" s="7"/>
      <c r="DD1136" s="7"/>
      <c r="DE1136" s="7"/>
      <c r="DF1136" s="7"/>
      <c r="DG1136" s="7"/>
      <c r="DH1136" s="7"/>
      <c r="DI1136" s="7"/>
      <c r="DJ1136" s="7"/>
      <c r="DK1136" s="7"/>
      <c r="DL1136" s="7"/>
      <c r="DM1136" s="7"/>
      <c r="DN1136" s="7"/>
      <c r="DO1136" s="7"/>
      <c r="DP1136" s="7"/>
      <c r="DQ1136" s="7"/>
      <c r="DR1136" s="7"/>
      <c r="DS1136" s="7"/>
      <c r="DT1136" s="7"/>
      <c r="DU1136" s="7"/>
      <c r="DV1136" s="7"/>
      <c r="DW1136" s="7"/>
      <c r="DX1136" s="7"/>
      <c r="DY1136" s="7"/>
      <c r="DZ1136" s="7"/>
      <c r="EA1136" s="7"/>
      <c r="EB1136" s="7"/>
      <c r="EC1136" s="7"/>
      <c r="ED1136" s="7"/>
      <c r="EE1136" s="7"/>
      <c r="EF1136" s="7"/>
      <c r="EG1136" s="7"/>
      <c r="EH1136" s="7"/>
      <c r="EI1136" s="7"/>
      <c r="EJ1136" s="7"/>
      <c r="EK1136" s="7"/>
      <c r="EL1136" s="7"/>
      <c r="EM1136" s="7"/>
      <c r="EN1136" s="7"/>
      <c r="EO1136" s="7"/>
      <c r="EP1136" s="7"/>
      <c r="EQ1136" s="7"/>
      <c r="ER1136" s="7"/>
      <c r="ES1136" s="7"/>
      <c r="ET1136" s="7"/>
      <c r="EU1136" s="7"/>
      <c r="EV1136" s="7"/>
      <c r="EW1136" s="7"/>
      <c r="EX1136" s="7"/>
      <c r="EY1136" s="7"/>
      <c r="EZ1136" s="7"/>
      <c r="FA1136" s="7"/>
      <c r="FB1136" s="7"/>
      <c r="FC1136" s="7"/>
      <c r="FD1136" s="7"/>
      <c r="FE1136" s="7"/>
      <c r="FF1136" s="7"/>
      <c r="FG1136" s="7"/>
      <c r="FH1136" s="7"/>
      <c r="FI1136" s="7"/>
      <c r="FJ1136" s="7"/>
      <c r="FK1136" s="7"/>
      <c r="FL1136" s="34"/>
      <c r="FM1136" s="33"/>
      <c r="FN1136" s="34"/>
      <c r="FO1136" s="33"/>
      <c r="FP1136" s="33"/>
      <c r="FQ1136" s="33"/>
      <c r="FR1136" s="33"/>
      <c r="FS1136" s="33"/>
      <c r="FT1136" s="33"/>
      <c r="FU1136" s="33"/>
      <c r="FV1136" s="33"/>
      <c r="FW1136" s="33"/>
      <c r="FX1136" s="33"/>
      <c r="FY1136" s="33"/>
      <c r="FZ1136" s="33"/>
      <c r="GA1136" s="33"/>
      <c r="GB1136" s="33"/>
      <c r="GC1136" s="33"/>
      <c r="GD1136" s="33"/>
      <c r="GE1136" s="33"/>
      <c r="GF1136" s="33"/>
      <c r="GG1136" s="7"/>
      <c r="GH1136" s="7"/>
      <c r="GI1136" s="7"/>
      <c r="GJ1136" s="7"/>
      <c r="GK1136" s="7"/>
      <c r="GL1136" s="7"/>
      <c r="GM1136" s="7"/>
      <c r="GN1136" s="7"/>
      <c r="GO1136" s="7"/>
      <c r="GP1136" s="7"/>
      <c r="GQ1136" s="7"/>
      <c r="GR1136" s="7"/>
      <c r="GS1136" s="7"/>
      <c r="GT1136" s="7"/>
      <c r="GU1136" s="7"/>
      <c r="GV1136" s="7"/>
      <c r="GW1136" s="7"/>
      <c r="GX1136" s="7"/>
      <c r="GY1136" s="7"/>
    </row>
    <row r="1137" spans="1:207" ht="13.8">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c r="CG1137" s="7"/>
      <c r="CH1137" s="7"/>
      <c r="CI1137" s="7"/>
      <c r="CJ1137" s="7"/>
      <c r="CK1137" s="7"/>
      <c r="CL1137" s="7"/>
      <c r="CM1137" s="7"/>
      <c r="CN1137" s="7"/>
      <c r="CO1137" s="7"/>
      <c r="CP1137" s="7"/>
      <c r="CQ1137" s="7"/>
      <c r="CR1137" s="7"/>
      <c r="CS1137" s="7"/>
      <c r="CT1137" s="7"/>
      <c r="CU1137" s="7"/>
      <c r="CV1137" s="7"/>
      <c r="CW1137" s="7"/>
      <c r="CX1137" s="7"/>
      <c r="CY1137" s="7"/>
      <c r="CZ1137" s="7"/>
      <c r="DA1137" s="7"/>
      <c r="DB1137" s="7"/>
      <c r="DC1137" s="7"/>
      <c r="DD1137" s="7"/>
      <c r="DE1137" s="7"/>
      <c r="DF1137" s="7"/>
      <c r="DG1137" s="7"/>
      <c r="DH1137" s="7"/>
      <c r="DI1137" s="7"/>
      <c r="DJ1137" s="7"/>
      <c r="DK1137" s="7"/>
      <c r="DL1137" s="7"/>
      <c r="DM1137" s="7"/>
      <c r="DN1137" s="7"/>
      <c r="DO1137" s="7"/>
      <c r="DP1137" s="7"/>
      <c r="DQ1137" s="7"/>
      <c r="DR1137" s="7"/>
      <c r="DS1137" s="7"/>
      <c r="DT1137" s="7"/>
      <c r="DU1137" s="7"/>
      <c r="DV1137" s="7"/>
      <c r="DW1137" s="7"/>
      <c r="DX1137" s="7"/>
      <c r="DY1137" s="7"/>
      <c r="DZ1137" s="7"/>
      <c r="EA1137" s="7"/>
      <c r="EB1137" s="7"/>
      <c r="EC1137" s="7"/>
      <c r="ED1137" s="7"/>
      <c r="EE1137" s="7"/>
      <c r="EF1137" s="7"/>
      <c r="EG1137" s="7"/>
      <c r="EH1137" s="7"/>
      <c r="EI1137" s="7"/>
      <c r="EJ1137" s="7"/>
      <c r="EK1137" s="7"/>
      <c r="EL1137" s="7"/>
      <c r="EM1137" s="7"/>
      <c r="EN1137" s="7"/>
      <c r="EO1137" s="7"/>
      <c r="EP1137" s="7"/>
      <c r="EQ1137" s="7"/>
      <c r="ER1137" s="7"/>
      <c r="ES1137" s="7"/>
      <c r="ET1137" s="7"/>
      <c r="EU1137" s="7"/>
      <c r="EV1137" s="7"/>
      <c r="EW1137" s="7"/>
      <c r="EX1137" s="7"/>
      <c r="EY1137" s="7"/>
      <c r="EZ1137" s="7"/>
      <c r="FA1137" s="7"/>
      <c r="FB1137" s="7"/>
      <c r="FC1137" s="7"/>
      <c r="FD1137" s="7"/>
      <c r="FE1137" s="7"/>
      <c r="FF1137" s="7"/>
      <c r="FG1137" s="7"/>
      <c r="FH1137" s="7"/>
      <c r="FI1137" s="7"/>
      <c r="FJ1137" s="7"/>
      <c r="FK1137" s="7"/>
      <c r="FL1137" s="34"/>
      <c r="FM1137" s="33"/>
      <c r="FN1137" s="34"/>
      <c r="FO1137" s="33"/>
      <c r="FP1137" s="33"/>
      <c r="FQ1137" s="33"/>
      <c r="FR1137" s="33"/>
      <c r="FS1137" s="33"/>
      <c r="FT1137" s="33"/>
      <c r="FU1137" s="33"/>
      <c r="FV1137" s="33"/>
      <c r="FW1137" s="33"/>
      <c r="FX1137" s="33"/>
      <c r="FY1137" s="33"/>
      <c r="FZ1137" s="33"/>
      <c r="GA1137" s="33"/>
      <c r="GB1137" s="33"/>
      <c r="GC1137" s="33"/>
      <c r="GD1137" s="33"/>
      <c r="GE1137" s="33"/>
      <c r="GF1137" s="33"/>
      <c r="GG1137" s="7"/>
      <c r="GH1137" s="7"/>
      <c r="GI1137" s="7"/>
      <c r="GJ1137" s="7"/>
      <c r="GK1137" s="7"/>
      <c r="GL1137" s="7"/>
      <c r="GM1137" s="7"/>
      <c r="GN1137" s="7"/>
      <c r="GO1137" s="7"/>
      <c r="GP1137" s="7"/>
      <c r="GQ1137" s="7"/>
      <c r="GR1137" s="7"/>
      <c r="GS1137" s="7"/>
      <c r="GT1137" s="7"/>
      <c r="GU1137" s="7"/>
      <c r="GV1137" s="7"/>
      <c r="GW1137" s="7"/>
      <c r="GX1137" s="7"/>
      <c r="GY1137" s="7"/>
    </row>
    <row r="1138" spans="1:207" ht="13.8">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c r="CG1138" s="7"/>
      <c r="CH1138" s="7"/>
      <c r="CI1138" s="7"/>
      <c r="CJ1138" s="7"/>
      <c r="CK1138" s="7"/>
      <c r="CL1138" s="7"/>
      <c r="CM1138" s="7"/>
      <c r="CN1138" s="7"/>
      <c r="CO1138" s="7"/>
      <c r="CP1138" s="7"/>
      <c r="CQ1138" s="7"/>
      <c r="CR1138" s="7"/>
      <c r="CS1138" s="7"/>
      <c r="CT1138" s="7"/>
      <c r="CU1138" s="7"/>
      <c r="CV1138" s="7"/>
      <c r="CW1138" s="7"/>
      <c r="CX1138" s="7"/>
      <c r="CY1138" s="7"/>
      <c r="CZ1138" s="7"/>
      <c r="DA1138" s="7"/>
      <c r="DB1138" s="7"/>
      <c r="DC1138" s="7"/>
      <c r="DD1138" s="7"/>
      <c r="DE1138" s="7"/>
      <c r="DF1138" s="7"/>
      <c r="DG1138" s="7"/>
      <c r="DH1138" s="7"/>
      <c r="DI1138" s="7"/>
      <c r="DJ1138" s="7"/>
      <c r="DK1138" s="7"/>
      <c r="DL1138" s="7"/>
      <c r="DM1138" s="7"/>
      <c r="DN1138" s="7"/>
      <c r="DO1138" s="7"/>
      <c r="DP1138" s="7"/>
      <c r="DQ1138" s="7"/>
      <c r="DR1138" s="7"/>
      <c r="DS1138" s="7"/>
      <c r="DT1138" s="7"/>
      <c r="DU1138" s="7"/>
      <c r="DV1138" s="7"/>
      <c r="DW1138" s="7"/>
      <c r="DX1138" s="7"/>
      <c r="DY1138" s="7"/>
      <c r="DZ1138" s="7"/>
      <c r="EA1138" s="7"/>
      <c r="EB1138" s="7"/>
      <c r="EC1138" s="7"/>
      <c r="ED1138" s="7"/>
      <c r="EE1138" s="7"/>
      <c r="EF1138" s="7"/>
      <c r="EG1138" s="7"/>
      <c r="EH1138" s="7"/>
      <c r="EI1138" s="7"/>
      <c r="EJ1138" s="7"/>
      <c r="EK1138" s="7"/>
      <c r="EL1138" s="7"/>
      <c r="EM1138" s="7"/>
      <c r="EN1138" s="7"/>
      <c r="EO1138" s="7"/>
      <c r="EP1138" s="7"/>
      <c r="EQ1138" s="7"/>
      <c r="ER1138" s="7"/>
      <c r="ES1138" s="7"/>
      <c r="ET1138" s="7"/>
      <c r="EU1138" s="7"/>
      <c r="EV1138" s="7"/>
      <c r="EW1138" s="7"/>
      <c r="EX1138" s="7"/>
      <c r="EY1138" s="7"/>
      <c r="EZ1138" s="7"/>
      <c r="FA1138" s="7"/>
      <c r="FB1138" s="7"/>
      <c r="FC1138" s="7"/>
      <c r="FD1138" s="7"/>
      <c r="FE1138" s="7"/>
      <c r="FF1138" s="7"/>
      <c r="FG1138" s="7"/>
      <c r="FH1138" s="7"/>
      <c r="FI1138" s="7"/>
      <c r="FJ1138" s="7"/>
      <c r="FK1138" s="7"/>
      <c r="FL1138" s="34"/>
      <c r="FM1138" s="33"/>
      <c r="FN1138" s="34"/>
      <c r="FO1138" s="33"/>
      <c r="FP1138" s="33"/>
      <c r="FQ1138" s="33"/>
      <c r="FR1138" s="33"/>
      <c r="FS1138" s="33"/>
      <c r="FT1138" s="33"/>
      <c r="FU1138" s="33"/>
      <c r="FV1138" s="33"/>
      <c r="FW1138" s="33"/>
      <c r="FX1138" s="33"/>
      <c r="FY1138" s="33"/>
      <c r="FZ1138" s="33"/>
      <c r="GA1138" s="33"/>
      <c r="GB1138" s="33"/>
      <c r="GC1138" s="33"/>
      <c r="GD1138" s="33"/>
      <c r="GE1138" s="33"/>
      <c r="GF1138" s="33"/>
      <c r="GG1138" s="7"/>
      <c r="GH1138" s="7"/>
      <c r="GI1138" s="7"/>
      <c r="GJ1138" s="7"/>
      <c r="GK1138" s="7"/>
      <c r="GL1138" s="7"/>
      <c r="GM1138" s="7"/>
      <c r="GN1138" s="7"/>
      <c r="GO1138" s="7"/>
      <c r="GP1138" s="7"/>
      <c r="GQ1138" s="7"/>
      <c r="GR1138" s="7"/>
      <c r="GS1138" s="7"/>
      <c r="GT1138" s="7"/>
      <c r="GU1138" s="7"/>
      <c r="GV1138" s="7"/>
      <c r="GW1138" s="7"/>
      <c r="GX1138" s="7"/>
      <c r="GY1138" s="7"/>
    </row>
    <row r="1139" spans="1:207" ht="13.8">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c r="CG1139" s="7"/>
      <c r="CH1139" s="7"/>
      <c r="CI1139" s="7"/>
      <c r="CJ1139" s="7"/>
      <c r="CK1139" s="7"/>
      <c r="CL1139" s="7"/>
      <c r="CM1139" s="7"/>
      <c r="CN1139" s="7"/>
      <c r="CO1139" s="7"/>
      <c r="CP1139" s="7"/>
      <c r="CQ1139" s="7"/>
      <c r="CR1139" s="7"/>
      <c r="CS1139" s="7"/>
      <c r="CT1139" s="7"/>
      <c r="CU1139" s="7"/>
      <c r="CV1139" s="7"/>
      <c r="CW1139" s="7"/>
      <c r="CX1139" s="7"/>
      <c r="CY1139" s="7"/>
      <c r="CZ1139" s="7"/>
      <c r="DA1139" s="7"/>
      <c r="DB1139" s="7"/>
      <c r="DC1139" s="7"/>
      <c r="DD1139" s="7"/>
      <c r="DE1139" s="7"/>
      <c r="DF1139" s="7"/>
      <c r="DG1139" s="7"/>
      <c r="DH1139" s="7"/>
      <c r="DI1139" s="7"/>
      <c r="DJ1139" s="7"/>
      <c r="DK1139" s="7"/>
      <c r="DL1139" s="7"/>
      <c r="DM1139" s="7"/>
      <c r="DN1139" s="7"/>
      <c r="DO1139" s="7"/>
      <c r="DP1139" s="7"/>
      <c r="DQ1139" s="7"/>
      <c r="DR1139" s="7"/>
      <c r="DS1139" s="7"/>
      <c r="DT1139" s="7"/>
      <c r="DU1139" s="7"/>
      <c r="DV1139" s="7"/>
      <c r="DW1139" s="7"/>
      <c r="DX1139" s="7"/>
      <c r="DY1139" s="7"/>
      <c r="DZ1139" s="7"/>
      <c r="EA1139" s="7"/>
      <c r="EB1139" s="7"/>
      <c r="EC1139" s="7"/>
      <c r="ED1139" s="7"/>
      <c r="EE1139" s="7"/>
      <c r="EF1139" s="7"/>
      <c r="EG1139" s="7"/>
      <c r="EH1139" s="7"/>
      <c r="EI1139" s="7"/>
      <c r="EJ1139" s="7"/>
      <c r="EK1139" s="7"/>
      <c r="EL1139" s="7"/>
      <c r="EM1139" s="7"/>
      <c r="EN1139" s="7"/>
      <c r="EO1139" s="7"/>
      <c r="EP1139" s="7"/>
      <c r="EQ1139" s="7"/>
      <c r="ER1139" s="7"/>
      <c r="ES1139" s="7"/>
      <c r="ET1139" s="7"/>
      <c r="EU1139" s="7"/>
      <c r="EV1139" s="7"/>
      <c r="EW1139" s="7"/>
      <c r="EX1139" s="7"/>
      <c r="EY1139" s="7"/>
      <c r="EZ1139" s="7"/>
      <c r="FA1139" s="7"/>
      <c r="FB1139" s="7"/>
      <c r="FC1139" s="7"/>
      <c r="FD1139" s="7"/>
      <c r="FE1139" s="7"/>
      <c r="FF1139" s="7"/>
      <c r="FG1139" s="7"/>
      <c r="FH1139" s="7"/>
      <c r="FI1139" s="7"/>
      <c r="FJ1139" s="7"/>
      <c r="FK1139" s="7"/>
      <c r="FL1139" s="34"/>
      <c r="FM1139" s="33"/>
      <c r="FN1139" s="34"/>
      <c r="FO1139" s="33"/>
      <c r="FP1139" s="33"/>
      <c r="FQ1139" s="33"/>
      <c r="FR1139" s="33"/>
      <c r="FS1139" s="33"/>
      <c r="FT1139" s="33"/>
      <c r="FU1139" s="33"/>
      <c r="FV1139" s="33"/>
      <c r="FW1139" s="33"/>
      <c r="FX1139" s="33"/>
      <c r="FY1139" s="33"/>
      <c r="FZ1139" s="33"/>
      <c r="GA1139" s="33"/>
      <c r="GB1139" s="33"/>
      <c r="GC1139" s="33"/>
      <c r="GD1139" s="33"/>
      <c r="GE1139" s="33"/>
      <c r="GF1139" s="33"/>
      <c r="GG1139" s="7"/>
      <c r="GH1139" s="7"/>
      <c r="GI1139" s="7"/>
      <c r="GJ1139" s="7"/>
      <c r="GK1139" s="7"/>
      <c r="GL1139" s="7"/>
      <c r="GM1139" s="7"/>
      <c r="GN1139" s="7"/>
      <c r="GO1139" s="7"/>
      <c r="GP1139" s="7"/>
      <c r="GQ1139" s="7"/>
      <c r="GR1139" s="7"/>
      <c r="GS1139" s="7"/>
      <c r="GT1139" s="7"/>
      <c r="GU1139" s="7"/>
      <c r="GV1139" s="7"/>
      <c r="GW1139" s="7"/>
      <c r="GX1139" s="7"/>
      <c r="GY1139" s="7"/>
    </row>
    <row r="1140" spans="1:207" ht="13.8">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c r="CG1140" s="7"/>
      <c r="CH1140" s="7"/>
      <c r="CI1140" s="7"/>
      <c r="CJ1140" s="7"/>
      <c r="CK1140" s="7"/>
      <c r="CL1140" s="7"/>
      <c r="CM1140" s="7"/>
      <c r="CN1140" s="7"/>
      <c r="CO1140" s="7"/>
      <c r="CP1140" s="7"/>
      <c r="CQ1140" s="7"/>
      <c r="CR1140" s="7"/>
      <c r="CS1140" s="7"/>
      <c r="CT1140" s="7"/>
      <c r="CU1140" s="7"/>
      <c r="CV1140" s="7"/>
      <c r="CW1140" s="7"/>
      <c r="CX1140" s="7"/>
      <c r="CY1140" s="7"/>
      <c r="CZ1140" s="7"/>
      <c r="DA1140" s="7"/>
      <c r="DB1140" s="7"/>
      <c r="DC1140" s="7"/>
      <c r="DD1140" s="7"/>
      <c r="DE1140" s="7"/>
      <c r="DF1140" s="7"/>
      <c r="DG1140" s="7"/>
      <c r="DH1140" s="7"/>
      <c r="DI1140" s="7"/>
      <c r="DJ1140" s="7"/>
      <c r="DK1140" s="7"/>
      <c r="DL1140" s="7"/>
      <c r="DM1140" s="7"/>
      <c r="DN1140" s="7"/>
      <c r="DO1140" s="7"/>
      <c r="DP1140" s="7"/>
      <c r="DQ1140" s="7"/>
      <c r="DR1140" s="7"/>
      <c r="DS1140" s="7"/>
      <c r="DT1140" s="7"/>
      <c r="DU1140" s="7"/>
      <c r="DV1140" s="7"/>
      <c r="DW1140" s="7"/>
      <c r="DX1140" s="7"/>
      <c r="DY1140" s="7"/>
      <c r="DZ1140" s="7"/>
      <c r="EA1140" s="7"/>
      <c r="EB1140" s="7"/>
      <c r="EC1140" s="7"/>
      <c r="ED1140" s="7"/>
      <c r="EE1140" s="7"/>
      <c r="EF1140" s="7"/>
      <c r="EG1140" s="7"/>
      <c r="EH1140" s="7"/>
      <c r="EI1140" s="7"/>
      <c r="EJ1140" s="7"/>
      <c r="EK1140" s="7"/>
      <c r="EL1140" s="7"/>
      <c r="EM1140" s="7"/>
      <c r="EN1140" s="7"/>
      <c r="EO1140" s="7"/>
      <c r="EP1140" s="7"/>
      <c r="EQ1140" s="7"/>
      <c r="ER1140" s="7"/>
      <c r="ES1140" s="7"/>
      <c r="ET1140" s="7"/>
      <c r="EU1140" s="7"/>
      <c r="EV1140" s="7"/>
      <c r="EW1140" s="7"/>
      <c r="EX1140" s="7"/>
      <c r="EY1140" s="7"/>
      <c r="EZ1140" s="7"/>
      <c r="FA1140" s="7"/>
      <c r="FB1140" s="7"/>
      <c r="FC1140" s="7"/>
      <c r="FD1140" s="7"/>
      <c r="FE1140" s="7"/>
      <c r="FF1140" s="7"/>
      <c r="FG1140" s="7"/>
      <c r="FH1140" s="7"/>
      <c r="FI1140" s="7"/>
      <c r="FJ1140" s="7"/>
      <c r="FK1140" s="7"/>
      <c r="FL1140" s="34"/>
      <c r="FM1140" s="33"/>
      <c r="FN1140" s="34"/>
      <c r="FO1140" s="33"/>
      <c r="FP1140" s="33"/>
      <c r="FQ1140" s="33"/>
      <c r="FR1140" s="33"/>
      <c r="FS1140" s="33"/>
      <c r="FT1140" s="33"/>
      <c r="FU1140" s="33"/>
      <c r="FV1140" s="33"/>
      <c r="FW1140" s="33"/>
      <c r="FX1140" s="33"/>
      <c r="FY1140" s="33"/>
      <c r="FZ1140" s="33"/>
      <c r="GA1140" s="33"/>
      <c r="GB1140" s="33"/>
      <c r="GC1140" s="33"/>
      <c r="GD1140" s="33"/>
      <c r="GE1140" s="33"/>
      <c r="GF1140" s="33"/>
      <c r="GG1140" s="7"/>
      <c r="GH1140" s="7"/>
      <c r="GI1140" s="7"/>
      <c r="GJ1140" s="7"/>
      <c r="GK1140" s="7"/>
      <c r="GL1140" s="7"/>
      <c r="GM1140" s="7"/>
      <c r="GN1140" s="7"/>
      <c r="GO1140" s="7"/>
      <c r="GP1140" s="7"/>
      <c r="GQ1140" s="7"/>
      <c r="GR1140" s="7"/>
      <c r="GS1140" s="7"/>
      <c r="GT1140" s="7"/>
      <c r="GU1140" s="7"/>
      <c r="GV1140" s="7"/>
      <c r="GW1140" s="7"/>
      <c r="GX1140" s="7"/>
      <c r="GY1140" s="7"/>
    </row>
    <row r="1141" spans="1:207" ht="13.8">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c r="CG1141" s="7"/>
      <c r="CH1141" s="7"/>
      <c r="CI1141" s="7"/>
      <c r="CJ1141" s="7"/>
      <c r="CK1141" s="7"/>
      <c r="CL1141" s="7"/>
      <c r="CM1141" s="7"/>
      <c r="CN1141" s="7"/>
      <c r="CO1141" s="7"/>
      <c r="CP1141" s="7"/>
      <c r="CQ1141" s="7"/>
      <c r="CR1141" s="7"/>
      <c r="CS1141" s="7"/>
      <c r="CT1141" s="7"/>
      <c r="CU1141" s="7"/>
      <c r="CV1141" s="7"/>
      <c r="CW1141" s="7"/>
      <c r="CX1141" s="7"/>
      <c r="CY1141" s="7"/>
      <c r="CZ1141" s="7"/>
      <c r="DA1141" s="7"/>
      <c r="DB1141" s="7"/>
      <c r="DC1141" s="7"/>
      <c r="DD1141" s="7"/>
      <c r="DE1141" s="7"/>
      <c r="DF1141" s="7"/>
      <c r="DG1141" s="7"/>
      <c r="DH1141" s="7"/>
      <c r="DI1141" s="7"/>
      <c r="DJ1141" s="7"/>
      <c r="DK1141" s="7"/>
      <c r="DL1141" s="7"/>
      <c r="DM1141" s="7"/>
      <c r="DN1141" s="7"/>
      <c r="DO1141" s="7"/>
      <c r="DP1141" s="7"/>
      <c r="DQ1141" s="7"/>
      <c r="DR1141" s="7"/>
      <c r="DS1141" s="7"/>
      <c r="DT1141" s="7"/>
      <c r="DU1141" s="7"/>
      <c r="DV1141" s="7"/>
      <c r="DW1141" s="7"/>
      <c r="DX1141" s="7"/>
      <c r="DY1141" s="7"/>
      <c r="DZ1141" s="7"/>
      <c r="EA1141" s="7"/>
      <c r="EB1141" s="7"/>
      <c r="EC1141" s="7"/>
      <c r="ED1141" s="7"/>
      <c r="EE1141" s="7"/>
      <c r="EF1141" s="7"/>
      <c r="EG1141" s="7"/>
      <c r="EH1141" s="7"/>
      <c r="EI1141" s="7"/>
      <c r="EJ1141" s="7"/>
      <c r="EK1141" s="7"/>
      <c r="EL1141" s="7"/>
      <c r="EM1141" s="7"/>
      <c r="EN1141" s="7"/>
      <c r="EO1141" s="7"/>
      <c r="EP1141" s="7"/>
      <c r="EQ1141" s="7"/>
      <c r="ER1141" s="7"/>
      <c r="ES1141" s="7"/>
      <c r="ET1141" s="7"/>
      <c r="EU1141" s="7"/>
      <c r="EV1141" s="7"/>
      <c r="EW1141" s="7"/>
      <c r="EX1141" s="7"/>
      <c r="EY1141" s="7"/>
      <c r="EZ1141" s="7"/>
      <c r="FA1141" s="7"/>
      <c r="FB1141" s="7"/>
      <c r="FC1141" s="7"/>
      <c r="FD1141" s="7"/>
      <c r="FE1141" s="7"/>
      <c r="FF1141" s="7"/>
      <c r="FG1141" s="7"/>
      <c r="FH1141" s="7"/>
      <c r="FI1141" s="7"/>
      <c r="FJ1141" s="7"/>
      <c r="FK1141" s="7"/>
      <c r="FL1141" s="34"/>
      <c r="FM1141" s="33"/>
      <c r="FN1141" s="34"/>
      <c r="FO1141" s="33"/>
      <c r="FP1141" s="33"/>
      <c r="FQ1141" s="33"/>
      <c r="FR1141" s="33"/>
      <c r="FS1141" s="33"/>
      <c r="FT1141" s="33"/>
      <c r="FU1141" s="33"/>
      <c r="FV1141" s="33"/>
      <c r="FW1141" s="33"/>
      <c r="FX1141" s="33"/>
      <c r="FY1141" s="33"/>
      <c r="FZ1141" s="33"/>
      <c r="GA1141" s="33"/>
      <c r="GB1141" s="33"/>
      <c r="GC1141" s="33"/>
      <c r="GD1141" s="33"/>
      <c r="GE1141" s="33"/>
      <c r="GF1141" s="33"/>
      <c r="GG1141" s="7"/>
      <c r="GH1141" s="7"/>
      <c r="GI1141" s="7"/>
      <c r="GJ1141" s="7"/>
      <c r="GK1141" s="7"/>
      <c r="GL1141" s="7"/>
      <c r="GM1141" s="7"/>
      <c r="GN1141" s="7"/>
      <c r="GO1141" s="7"/>
      <c r="GP1141" s="7"/>
      <c r="GQ1141" s="7"/>
      <c r="GR1141" s="7"/>
      <c r="GS1141" s="7"/>
      <c r="GT1141" s="7"/>
      <c r="GU1141" s="7"/>
      <c r="GV1141" s="7"/>
      <c r="GW1141" s="7"/>
      <c r="GX1141" s="7"/>
      <c r="GY1141" s="7"/>
    </row>
    <row r="1142" spans="1:207" ht="13.8">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c r="CG1142" s="7"/>
      <c r="CH1142" s="7"/>
      <c r="CI1142" s="7"/>
      <c r="CJ1142" s="7"/>
      <c r="CK1142" s="7"/>
      <c r="CL1142" s="7"/>
      <c r="CM1142" s="7"/>
      <c r="CN1142" s="7"/>
      <c r="CO1142" s="7"/>
      <c r="CP1142" s="7"/>
      <c r="CQ1142" s="7"/>
      <c r="CR1142" s="7"/>
      <c r="CS1142" s="7"/>
      <c r="CT1142" s="7"/>
      <c r="CU1142" s="7"/>
      <c r="CV1142" s="7"/>
      <c r="CW1142" s="7"/>
      <c r="CX1142" s="7"/>
      <c r="CY1142" s="7"/>
      <c r="CZ1142" s="7"/>
      <c r="DA1142" s="7"/>
      <c r="DB1142" s="7"/>
      <c r="DC1142" s="7"/>
      <c r="DD1142" s="7"/>
      <c r="DE1142" s="7"/>
      <c r="DF1142" s="7"/>
      <c r="DG1142" s="7"/>
      <c r="DH1142" s="7"/>
      <c r="DI1142" s="7"/>
      <c r="DJ1142" s="7"/>
      <c r="DK1142" s="7"/>
      <c r="DL1142" s="7"/>
      <c r="DM1142" s="7"/>
      <c r="DN1142" s="7"/>
      <c r="DO1142" s="7"/>
      <c r="DP1142" s="7"/>
      <c r="DQ1142" s="7"/>
      <c r="DR1142" s="7"/>
      <c r="DS1142" s="7"/>
      <c r="DT1142" s="7"/>
      <c r="DU1142" s="7"/>
      <c r="DV1142" s="7"/>
      <c r="DW1142" s="7"/>
      <c r="DX1142" s="7"/>
      <c r="DY1142" s="7"/>
      <c r="DZ1142" s="7"/>
      <c r="EA1142" s="7"/>
      <c r="EB1142" s="7"/>
      <c r="EC1142" s="7"/>
      <c r="ED1142" s="7"/>
      <c r="EE1142" s="7"/>
      <c r="EF1142" s="7"/>
      <c r="EG1142" s="7"/>
      <c r="EH1142" s="7"/>
      <c r="EI1142" s="7"/>
      <c r="EJ1142" s="7"/>
      <c r="EK1142" s="7"/>
      <c r="EL1142" s="7"/>
      <c r="EM1142" s="7"/>
      <c r="EN1142" s="7"/>
      <c r="EO1142" s="7"/>
      <c r="EP1142" s="7"/>
      <c r="EQ1142" s="7"/>
      <c r="ER1142" s="7"/>
      <c r="ES1142" s="7"/>
      <c r="ET1142" s="7"/>
      <c r="EU1142" s="7"/>
      <c r="EV1142" s="7"/>
      <c r="EW1142" s="7"/>
      <c r="EX1142" s="7"/>
      <c r="EY1142" s="7"/>
      <c r="EZ1142" s="7"/>
      <c r="FA1142" s="7"/>
      <c r="FB1142" s="7"/>
      <c r="FC1142" s="7"/>
      <c r="FD1142" s="7"/>
      <c r="FE1142" s="7"/>
      <c r="FF1142" s="7"/>
      <c r="FG1142" s="7"/>
      <c r="FH1142" s="7"/>
      <c r="FI1142" s="7"/>
      <c r="FJ1142" s="7"/>
      <c r="FK1142" s="7"/>
      <c r="FL1142" s="34"/>
      <c r="FM1142" s="33"/>
      <c r="FN1142" s="34"/>
      <c r="FO1142" s="33"/>
      <c r="FP1142" s="33"/>
      <c r="FQ1142" s="33"/>
      <c r="FR1142" s="33"/>
      <c r="FS1142" s="33"/>
      <c r="FT1142" s="33"/>
      <c r="FU1142" s="33"/>
      <c r="FV1142" s="33"/>
      <c r="FW1142" s="33"/>
      <c r="FX1142" s="33"/>
      <c r="FY1142" s="33"/>
      <c r="FZ1142" s="33"/>
      <c r="GA1142" s="33"/>
      <c r="GB1142" s="33"/>
      <c r="GC1142" s="33"/>
      <c r="GD1142" s="33"/>
      <c r="GE1142" s="33"/>
      <c r="GF1142" s="33"/>
      <c r="GG1142" s="7"/>
      <c r="GH1142" s="7"/>
      <c r="GI1142" s="7"/>
      <c r="GJ1142" s="7"/>
      <c r="GK1142" s="7"/>
      <c r="GL1142" s="7"/>
      <c r="GM1142" s="7"/>
      <c r="GN1142" s="7"/>
      <c r="GO1142" s="7"/>
      <c r="GP1142" s="7"/>
      <c r="GQ1142" s="7"/>
      <c r="GR1142" s="7"/>
      <c r="GS1142" s="7"/>
      <c r="GT1142" s="7"/>
      <c r="GU1142" s="7"/>
      <c r="GV1142" s="7"/>
      <c r="GW1142" s="7"/>
      <c r="GX1142" s="7"/>
      <c r="GY1142" s="7"/>
    </row>
    <row r="1143" spans="1:207" ht="13.8">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c r="CG1143" s="7"/>
      <c r="CH1143" s="7"/>
      <c r="CI1143" s="7"/>
      <c r="CJ1143" s="7"/>
      <c r="CK1143" s="7"/>
      <c r="CL1143" s="7"/>
      <c r="CM1143" s="7"/>
      <c r="CN1143" s="7"/>
      <c r="CO1143" s="7"/>
      <c r="CP1143" s="7"/>
      <c r="CQ1143" s="7"/>
      <c r="CR1143" s="7"/>
      <c r="CS1143" s="7"/>
      <c r="CT1143" s="7"/>
      <c r="CU1143" s="7"/>
      <c r="CV1143" s="7"/>
      <c r="CW1143" s="7"/>
      <c r="CX1143" s="7"/>
      <c r="CY1143" s="7"/>
      <c r="CZ1143" s="7"/>
      <c r="DA1143" s="7"/>
      <c r="DB1143" s="7"/>
      <c r="DC1143" s="7"/>
      <c r="DD1143" s="7"/>
      <c r="DE1143" s="7"/>
      <c r="DF1143" s="7"/>
      <c r="DG1143" s="7"/>
      <c r="DH1143" s="7"/>
      <c r="DI1143" s="7"/>
      <c r="DJ1143" s="7"/>
      <c r="DK1143" s="7"/>
      <c r="DL1143" s="7"/>
      <c r="DM1143" s="7"/>
      <c r="DN1143" s="7"/>
      <c r="DO1143" s="7"/>
      <c r="DP1143" s="7"/>
      <c r="DQ1143" s="7"/>
      <c r="DR1143" s="7"/>
      <c r="DS1143" s="7"/>
      <c r="DT1143" s="7"/>
      <c r="DU1143" s="7"/>
      <c r="DV1143" s="7"/>
      <c r="DW1143" s="7"/>
      <c r="DX1143" s="7"/>
      <c r="DY1143" s="7"/>
      <c r="DZ1143" s="7"/>
      <c r="EA1143" s="7"/>
      <c r="EB1143" s="7"/>
      <c r="EC1143" s="7"/>
      <c r="ED1143" s="7"/>
      <c r="EE1143" s="7"/>
      <c r="EF1143" s="7"/>
      <c r="EG1143" s="7"/>
      <c r="EH1143" s="7"/>
      <c r="EI1143" s="7"/>
      <c r="EJ1143" s="7"/>
      <c r="EK1143" s="7"/>
      <c r="EL1143" s="7"/>
      <c r="EM1143" s="7"/>
      <c r="EN1143" s="7"/>
      <c r="EO1143" s="7"/>
      <c r="EP1143" s="7"/>
      <c r="EQ1143" s="7"/>
      <c r="ER1143" s="7"/>
      <c r="ES1143" s="7"/>
      <c r="ET1143" s="7"/>
      <c r="EU1143" s="7"/>
      <c r="EV1143" s="7"/>
      <c r="EW1143" s="7"/>
      <c r="EX1143" s="7"/>
      <c r="EY1143" s="7"/>
      <c r="EZ1143" s="7"/>
      <c r="FA1143" s="7"/>
      <c r="FB1143" s="7"/>
      <c r="FC1143" s="7"/>
      <c r="FD1143" s="7"/>
      <c r="FE1143" s="7"/>
      <c r="FF1143" s="7"/>
      <c r="FG1143" s="7"/>
      <c r="FH1143" s="7"/>
      <c r="FI1143" s="7"/>
      <c r="FJ1143" s="7"/>
      <c r="FK1143" s="7"/>
      <c r="FL1143" s="34"/>
      <c r="FM1143" s="33"/>
      <c r="FN1143" s="34"/>
      <c r="FO1143" s="33"/>
      <c r="FP1143" s="33"/>
      <c r="FQ1143" s="33"/>
      <c r="FR1143" s="33"/>
      <c r="FS1143" s="33"/>
      <c r="FT1143" s="33"/>
      <c r="FU1143" s="33"/>
      <c r="FV1143" s="33"/>
      <c r="FW1143" s="33"/>
      <c r="FX1143" s="33"/>
      <c r="FY1143" s="33"/>
      <c r="FZ1143" s="33"/>
      <c r="GA1143" s="33"/>
      <c r="GB1143" s="33"/>
      <c r="GC1143" s="33"/>
      <c r="GD1143" s="33"/>
      <c r="GE1143" s="33"/>
      <c r="GF1143" s="33"/>
      <c r="GG1143" s="7"/>
      <c r="GH1143" s="7"/>
      <c r="GI1143" s="7"/>
      <c r="GJ1143" s="7"/>
      <c r="GK1143" s="7"/>
      <c r="GL1143" s="7"/>
      <c r="GM1143" s="7"/>
      <c r="GN1143" s="7"/>
      <c r="GO1143" s="7"/>
      <c r="GP1143" s="7"/>
      <c r="GQ1143" s="7"/>
      <c r="GR1143" s="7"/>
      <c r="GS1143" s="7"/>
      <c r="GT1143" s="7"/>
      <c r="GU1143" s="7"/>
      <c r="GV1143" s="7"/>
      <c r="GW1143" s="7"/>
      <c r="GX1143" s="7"/>
      <c r="GY1143" s="7"/>
    </row>
    <row r="1144" spans="1:207" ht="13.8">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c r="CG1144" s="7"/>
      <c r="CH1144" s="7"/>
      <c r="CI1144" s="7"/>
      <c r="CJ1144" s="7"/>
      <c r="CK1144" s="7"/>
      <c r="CL1144" s="7"/>
      <c r="CM1144" s="7"/>
      <c r="CN1144" s="7"/>
      <c r="CO1144" s="7"/>
      <c r="CP1144" s="7"/>
      <c r="CQ1144" s="7"/>
      <c r="CR1144" s="7"/>
      <c r="CS1144" s="7"/>
      <c r="CT1144" s="7"/>
      <c r="CU1144" s="7"/>
      <c r="CV1144" s="7"/>
      <c r="CW1144" s="7"/>
      <c r="CX1144" s="7"/>
      <c r="CY1144" s="7"/>
      <c r="CZ1144" s="7"/>
      <c r="DA1144" s="7"/>
      <c r="DB1144" s="7"/>
      <c r="DC1144" s="7"/>
      <c r="DD1144" s="7"/>
      <c r="DE1144" s="7"/>
      <c r="DF1144" s="7"/>
      <c r="DG1144" s="7"/>
      <c r="DH1144" s="7"/>
      <c r="DI1144" s="7"/>
      <c r="DJ1144" s="7"/>
      <c r="DK1144" s="7"/>
      <c r="DL1144" s="7"/>
      <c r="DM1144" s="7"/>
      <c r="DN1144" s="7"/>
      <c r="DO1144" s="7"/>
      <c r="DP1144" s="7"/>
      <c r="DQ1144" s="7"/>
      <c r="DR1144" s="7"/>
      <c r="DS1144" s="7"/>
      <c r="DT1144" s="7"/>
      <c r="DU1144" s="7"/>
      <c r="DV1144" s="7"/>
      <c r="DW1144" s="7"/>
      <c r="DX1144" s="7"/>
      <c r="DY1144" s="7"/>
      <c r="DZ1144" s="7"/>
      <c r="EA1144" s="7"/>
      <c r="EB1144" s="7"/>
      <c r="EC1144" s="7"/>
      <c r="ED1144" s="7"/>
      <c r="EE1144" s="7"/>
      <c r="EF1144" s="7"/>
      <c r="EG1144" s="7"/>
      <c r="EH1144" s="7"/>
      <c r="EI1144" s="7"/>
      <c r="EJ1144" s="7"/>
      <c r="EK1144" s="7"/>
      <c r="EL1144" s="7"/>
      <c r="EM1144" s="7"/>
      <c r="EN1144" s="7"/>
      <c r="EO1144" s="7"/>
      <c r="EP1144" s="7"/>
      <c r="EQ1144" s="7"/>
      <c r="ER1144" s="7"/>
      <c r="ES1144" s="7"/>
      <c r="ET1144" s="7"/>
      <c r="EU1144" s="7"/>
      <c r="EV1144" s="7"/>
      <c r="EW1144" s="7"/>
      <c r="EX1144" s="7"/>
      <c r="EY1144" s="7"/>
      <c r="EZ1144" s="7"/>
      <c r="FA1144" s="7"/>
      <c r="FB1144" s="7"/>
      <c r="FC1144" s="7"/>
      <c r="FD1144" s="7"/>
      <c r="FE1144" s="7"/>
      <c r="FF1144" s="7"/>
      <c r="FG1144" s="7"/>
      <c r="FH1144" s="7"/>
      <c r="FI1144" s="7"/>
      <c r="FJ1144" s="7"/>
      <c r="FK1144" s="7"/>
      <c r="FL1144" s="34"/>
      <c r="FM1144" s="33"/>
      <c r="FN1144" s="34"/>
      <c r="FO1144" s="33"/>
      <c r="FP1144" s="33"/>
      <c r="FQ1144" s="33"/>
      <c r="FR1144" s="33"/>
      <c r="FS1144" s="33"/>
      <c r="FT1144" s="33"/>
      <c r="FU1144" s="33"/>
      <c r="FV1144" s="33"/>
      <c r="FW1144" s="33"/>
      <c r="FX1144" s="33"/>
      <c r="FY1144" s="33"/>
      <c r="FZ1144" s="33"/>
      <c r="GA1144" s="33"/>
      <c r="GB1144" s="33"/>
      <c r="GC1144" s="33"/>
      <c r="GD1144" s="33"/>
      <c r="GE1144" s="33"/>
      <c r="GF1144" s="33"/>
      <c r="GG1144" s="7"/>
      <c r="GH1144" s="7"/>
      <c r="GI1144" s="7"/>
      <c r="GJ1144" s="7"/>
      <c r="GK1144" s="7"/>
      <c r="GL1144" s="7"/>
      <c r="GM1144" s="7"/>
      <c r="GN1144" s="7"/>
      <c r="GO1144" s="7"/>
      <c r="GP1144" s="7"/>
      <c r="GQ1144" s="7"/>
      <c r="GR1144" s="7"/>
      <c r="GS1144" s="7"/>
      <c r="GT1144" s="7"/>
      <c r="GU1144" s="7"/>
      <c r="GV1144" s="7"/>
      <c r="GW1144" s="7"/>
      <c r="GX1144" s="7"/>
      <c r="GY1144" s="7"/>
    </row>
    <row r="1145" spans="1:207" ht="13.8">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c r="CG1145" s="7"/>
      <c r="CH1145" s="7"/>
      <c r="CI1145" s="7"/>
      <c r="CJ1145" s="7"/>
      <c r="CK1145" s="7"/>
      <c r="CL1145" s="7"/>
      <c r="CM1145" s="7"/>
      <c r="CN1145" s="7"/>
      <c r="CO1145" s="7"/>
      <c r="CP1145" s="7"/>
      <c r="CQ1145" s="7"/>
      <c r="CR1145" s="7"/>
      <c r="CS1145" s="7"/>
      <c r="CT1145" s="7"/>
      <c r="CU1145" s="7"/>
      <c r="CV1145" s="7"/>
      <c r="CW1145" s="7"/>
      <c r="CX1145" s="7"/>
      <c r="CY1145" s="7"/>
      <c r="CZ1145" s="7"/>
      <c r="DA1145" s="7"/>
      <c r="DB1145" s="7"/>
      <c r="DC1145" s="7"/>
      <c r="DD1145" s="7"/>
      <c r="DE1145" s="7"/>
      <c r="DF1145" s="7"/>
      <c r="DG1145" s="7"/>
      <c r="DH1145" s="7"/>
      <c r="DI1145" s="7"/>
      <c r="DJ1145" s="7"/>
      <c r="DK1145" s="7"/>
      <c r="DL1145" s="7"/>
      <c r="DM1145" s="7"/>
      <c r="DN1145" s="7"/>
      <c r="DO1145" s="7"/>
      <c r="DP1145" s="7"/>
      <c r="DQ1145" s="7"/>
      <c r="DR1145" s="7"/>
      <c r="DS1145" s="7"/>
      <c r="DT1145" s="7"/>
      <c r="DU1145" s="7"/>
      <c r="DV1145" s="7"/>
      <c r="DW1145" s="7"/>
      <c r="DX1145" s="7"/>
      <c r="DY1145" s="7"/>
      <c r="DZ1145" s="7"/>
      <c r="EA1145" s="7"/>
      <c r="EB1145" s="7"/>
      <c r="EC1145" s="7"/>
      <c r="ED1145" s="7"/>
      <c r="EE1145" s="7"/>
      <c r="EF1145" s="7"/>
      <c r="EG1145" s="7"/>
      <c r="EH1145" s="7"/>
      <c r="EI1145" s="7"/>
      <c r="EJ1145" s="7"/>
      <c r="EK1145" s="7"/>
      <c r="EL1145" s="7"/>
      <c r="EM1145" s="7"/>
      <c r="EN1145" s="7"/>
      <c r="EO1145" s="7"/>
      <c r="EP1145" s="7"/>
      <c r="EQ1145" s="7"/>
      <c r="ER1145" s="7"/>
      <c r="ES1145" s="7"/>
      <c r="ET1145" s="7"/>
      <c r="EU1145" s="7"/>
      <c r="EV1145" s="7"/>
      <c r="EW1145" s="7"/>
      <c r="EX1145" s="7"/>
      <c r="EY1145" s="7"/>
      <c r="EZ1145" s="7"/>
      <c r="FA1145" s="7"/>
      <c r="FB1145" s="7"/>
      <c r="FC1145" s="7"/>
      <c r="FD1145" s="7"/>
      <c r="FE1145" s="7"/>
      <c r="FF1145" s="7"/>
      <c r="FG1145" s="7"/>
      <c r="FH1145" s="7"/>
      <c r="FI1145" s="7"/>
      <c r="FJ1145" s="7"/>
      <c r="FK1145" s="7"/>
      <c r="FL1145" s="34"/>
      <c r="FM1145" s="33"/>
      <c r="FN1145" s="34"/>
      <c r="FO1145" s="33"/>
      <c r="FP1145" s="33"/>
      <c r="FQ1145" s="33"/>
      <c r="FR1145" s="33"/>
      <c r="FS1145" s="33"/>
      <c r="FT1145" s="33"/>
      <c r="FU1145" s="33"/>
      <c r="FV1145" s="33"/>
      <c r="FW1145" s="33"/>
      <c r="FX1145" s="33"/>
      <c r="FY1145" s="33"/>
      <c r="FZ1145" s="33"/>
      <c r="GA1145" s="33"/>
      <c r="GB1145" s="33"/>
      <c r="GC1145" s="33"/>
      <c r="GD1145" s="33"/>
      <c r="GE1145" s="33"/>
      <c r="GF1145" s="33"/>
      <c r="GG1145" s="7"/>
      <c r="GH1145" s="7"/>
      <c r="GI1145" s="7"/>
      <c r="GJ1145" s="7"/>
      <c r="GK1145" s="7"/>
      <c r="GL1145" s="7"/>
      <c r="GM1145" s="7"/>
      <c r="GN1145" s="7"/>
      <c r="GO1145" s="7"/>
      <c r="GP1145" s="7"/>
      <c r="GQ1145" s="7"/>
      <c r="GR1145" s="7"/>
      <c r="GS1145" s="7"/>
      <c r="GT1145" s="7"/>
      <c r="GU1145" s="7"/>
      <c r="GV1145" s="7"/>
      <c r="GW1145" s="7"/>
      <c r="GX1145" s="7"/>
      <c r="GY1145" s="7"/>
    </row>
    <row r="1146" spans="1:207" ht="13.8">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c r="CG1146" s="7"/>
      <c r="CH1146" s="7"/>
      <c r="CI1146" s="7"/>
      <c r="CJ1146" s="7"/>
      <c r="CK1146" s="7"/>
      <c r="CL1146" s="7"/>
      <c r="CM1146" s="7"/>
      <c r="CN1146" s="7"/>
      <c r="CO1146" s="7"/>
      <c r="CP1146" s="7"/>
      <c r="CQ1146" s="7"/>
      <c r="CR1146" s="7"/>
      <c r="CS1146" s="7"/>
      <c r="CT1146" s="7"/>
      <c r="CU1146" s="7"/>
      <c r="CV1146" s="7"/>
      <c r="CW1146" s="7"/>
      <c r="CX1146" s="7"/>
      <c r="CY1146" s="7"/>
      <c r="CZ1146" s="7"/>
      <c r="DA1146" s="7"/>
      <c r="DB1146" s="7"/>
      <c r="DC1146" s="7"/>
      <c r="DD1146" s="7"/>
      <c r="DE1146" s="7"/>
      <c r="DF1146" s="7"/>
      <c r="DG1146" s="7"/>
      <c r="DH1146" s="7"/>
      <c r="DI1146" s="7"/>
      <c r="DJ1146" s="7"/>
      <c r="DK1146" s="7"/>
      <c r="DL1146" s="7"/>
      <c r="DM1146" s="7"/>
      <c r="DN1146" s="7"/>
      <c r="DO1146" s="7"/>
      <c r="DP1146" s="7"/>
      <c r="DQ1146" s="7"/>
      <c r="DR1146" s="7"/>
      <c r="DS1146" s="7"/>
      <c r="DT1146" s="7"/>
      <c r="DU1146" s="7"/>
      <c r="DV1146" s="7"/>
      <c r="DW1146" s="7"/>
      <c r="DX1146" s="7"/>
      <c r="DY1146" s="7"/>
      <c r="DZ1146" s="7"/>
      <c r="EA1146" s="7"/>
      <c r="EB1146" s="7"/>
      <c r="EC1146" s="7"/>
      <c r="ED1146" s="7"/>
      <c r="EE1146" s="7"/>
      <c r="EF1146" s="7"/>
      <c r="EG1146" s="7"/>
      <c r="EH1146" s="7"/>
      <c r="EI1146" s="7"/>
      <c r="EJ1146" s="7"/>
      <c r="EK1146" s="7"/>
      <c r="EL1146" s="7"/>
      <c r="EM1146" s="7"/>
      <c r="EN1146" s="7"/>
      <c r="EO1146" s="7"/>
      <c r="EP1146" s="7"/>
      <c r="EQ1146" s="7"/>
      <c r="ER1146" s="7"/>
      <c r="ES1146" s="7"/>
      <c r="ET1146" s="7"/>
      <c r="EU1146" s="7"/>
      <c r="EV1146" s="7"/>
      <c r="EW1146" s="7"/>
      <c r="EX1146" s="7"/>
      <c r="EY1146" s="7"/>
      <c r="EZ1146" s="7"/>
      <c r="FA1146" s="7"/>
      <c r="FB1146" s="7"/>
      <c r="FC1146" s="7"/>
      <c r="FD1146" s="7"/>
      <c r="FE1146" s="7"/>
      <c r="FF1146" s="7"/>
      <c r="FG1146" s="7"/>
      <c r="FH1146" s="7"/>
      <c r="FI1146" s="7"/>
      <c r="FJ1146" s="7"/>
      <c r="FK1146" s="7"/>
      <c r="FL1146" s="34"/>
      <c r="FM1146" s="33"/>
      <c r="FN1146" s="34"/>
      <c r="FO1146" s="33"/>
      <c r="FP1146" s="33"/>
      <c r="FQ1146" s="33"/>
      <c r="FR1146" s="33"/>
      <c r="FS1146" s="33"/>
      <c r="FT1146" s="33"/>
      <c r="FU1146" s="33"/>
      <c r="FV1146" s="33"/>
      <c r="FW1146" s="33"/>
      <c r="FX1146" s="33"/>
      <c r="FY1146" s="33"/>
      <c r="FZ1146" s="33"/>
      <c r="GA1146" s="33"/>
      <c r="GB1146" s="33"/>
      <c r="GC1146" s="33"/>
      <c r="GD1146" s="33"/>
      <c r="GE1146" s="33"/>
      <c r="GF1146" s="33"/>
      <c r="GG1146" s="7"/>
      <c r="GH1146" s="7"/>
      <c r="GI1146" s="7"/>
      <c r="GJ1146" s="7"/>
      <c r="GK1146" s="7"/>
      <c r="GL1146" s="7"/>
      <c r="GM1146" s="7"/>
      <c r="GN1146" s="7"/>
      <c r="GO1146" s="7"/>
      <c r="GP1146" s="7"/>
      <c r="GQ1146" s="7"/>
      <c r="GR1146" s="7"/>
      <c r="GS1146" s="7"/>
      <c r="GT1146" s="7"/>
      <c r="GU1146" s="7"/>
      <c r="GV1146" s="7"/>
      <c r="GW1146" s="7"/>
      <c r="GX1146" s="7"/>
      <c r="GY1146" s="7"/>
    </row>
    <row r="1147" spans="1:207" ht="13.8">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c r="CG1147" s="7"/>
      <c r="CH1147" s="7"/>
      <c r="CI1147" s="7"/>
      <c r="CJ1147" s="7"/>
      <c r="CK1147" s="7"/>
      <c r="CL1147" s="7"/>
      <c r="CM1147" s="7"/>
      <c r="CN1147" s="7"/>
      <c r="CO1147" s="7"/>
      <c r="CP1147" s="7"/>
      <c r="CQ1147" s="7"/>
      <c r="CR1147" s="7"/>
      <c r="CS1147" s="7"/>
      <c r="CT1147" s="7"/>
      <c r="CU1147" s="7"/>
      <c r="CV1147" s="7"/>
      <c r="CW1147" s="7"/>
      <c r="CX1147" s="7"/>
      <c r="CY1147" s="7"/>
      <c r="CZ1147" s="7"/>
      <c r="DA1147" s="7"/>
      <c r="DB1147" s="7"/>
      <c r="DC1147" s="7"/>
      <c r="DD1147" s="7"/>
      <c r="DE1147" s="7"/>
      <c r="DF1147" s="7"/>
      <c r="DG1147" s="7"/>
      <c r="DH1147" s="7"/>
      <c r="DI1147" s="7"/>
      <c r="DJ1147" s="7"/>
      <c r="DK1147" s="7"/>
      <c r="DL1147" s="7"/>
      <c r="DM1147" s="7"/>
      <c r="DN1147" s="7"/>
      <c r="DO1147" s="7"/>
      <c r="DP1147" s="7"/>
      <c r="DQ1147" s="7"/>
      <c r="DR1147" s="7"/>
      <c r="DS1147" s="7"/>
      <c r="DT1147" s="7"/>
      <c r="DU1147" s="7"/>
      <c r="DV1147" s="7"/>
      <c r="DW1147" s="7"/>
      <c r="DX1147" s="7"/>
      <c r="DY1147" s="7"/>
      <c r="DZ1147" s="7"/>
      <c r="EA1147" s="7"/>
      <c r="EB1147" s="7"/>
      <c r="EC1147" s="7"/>
      <c r="ED1147" s="7"/>
      <c r="EE1147" s="7"/>
      <c r="EF1147" s="7"/>
      <c r="EG1147" s="7"/>
      <c r="EH1147" s="7"/>
      <c r="EI1147" s="7"/>
      <c r="EJ1147" s="7"/>
      <c r="EK1147" s="7"/>
      <c r="EL1147" s="7"/>
      <c r="EM1147" s="7"/>
      <c r="EN1147" s="7"/>
      <c r="EO1147" s="7"/>
      <c r="EP1147" s="7"/>
      <c r="EQ1147" s="7"/>
      <c r="ER1147" s="7"/>
      <c r="ES1147" s="7"/>
      <c r="ET1147" s="7"/>
      <c r="EU1147" s="7"/>
      <c r="EV1147" s="7"/>
      <c r="EW1147" s="7"/>
      <c r="EX1147" s="7"/>
      <c r="EY1147" s="7"/>
      <c r="EZ1147" s="7"/>
      <c r="FA1147" s="7"/>
      <c r="FB1147" s="7"/>
      <c r="FC1147" s="7"/>
      <c r="FD1147" s="7"/>
      <c r="FE1147" s="7"/>
      <c r="FF1147" s="7"/>
      <c r="FG1147" s="7"/>
      <c r="FH1147" s="7"/>
      <c r="FI1147" s="7"/>
      <c r="FJ1147" s="7"/>
      <c r="FK1147" s="7"/>
      <c r="FL1147" s="34"/>
      <c r="FM1147" s="33"/>
      <c r="FN1147" s="34"/>
      <c r="FO1147" s="33"/>
      <c r="FP1147" s="33"/>
      <c r="FQ1147" s="33"/>
      <c r="FR1147" s="33"/>
      <c r="FS1147" s="33"/>
      <c r="FT1147" s="33"/>
      <c r="FU1147" s="33"/>
      <c r="FV1147" s="33"/>
      <c r="FW1147" s="33"/>
      <c r="FX1147" s="33"/>
      <c r="FY1147" s="33"/>
      <c r="FZ1147" s="33"/>
      <c r="GA1147" s="33"/>
      <c r="GB1147" s="33"/>
      <c r="GC1147" s="33"/>
      <c r="GD1147" s="33"/>
      <c r="GE1147" s="33"/>
      <c r="GF1147" s="33"/>
      <c r="GG1147" s="7"/>
      <c r="GH1147" s="7"/>
      <c r="GI1147" s="7"/>
      <c r="GJ1147" s="7"/>
      <c r="GK1147" s="7"/>
      <c r="GL1147" s="7"/>
      <c r="GM1147" s="7"/>
      <c r="GN1147" s="7"/>
      <c r="GO1147" s="7"/>
      <c r="GP1147" s="7"/>
      <c r="GQ1147" s="7"/>
      <c r="GR1147" s="7"/>
      <c r="GS1147" s="7"/>
      <c r="GT1147" s="7"/>
      <c r="GU1147" s="7"/>
      <c r="GV1147" s="7"/>
      <c r="GW1147" s="7"/>
      <c r="GX1147" s="7"/>
      <c r="GY1147" s="7"/>
    </row>
    <row r="1148" spans="1:207" ht="13.8">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c r="CG1148" s="7"/>
      <c r="CH1148" s="7"/>
      <c r="CI1148" s="7"/>
      <c r="CJ1148" s="7"/>
      <c r="CK1148" s="7"/>
      <c r="CL1148" s="7"/>
      <c r="CM1148" s="7"/>
      <c r="CN1148" s="7"/>
      <c r="CO1148" s="7"/>
      <c r="CP1148" s="7"/>
      <c r="CQ1148" s="7"/>
      <c r="CR1148" s="7"/>
      <c r="CS1148" s="7"/>
      <c r="CT1148" s="7"/>
      <c r="CU1148" s="7"/>
      <c r="CV1148" s="7"/>
      <c r="CW1148" s="7"/>
      <c r="CX1148" s="7"/>
      <c r="CY1148" s="7"/>
      <c r="CZ1148" s="7"/>
      <c r="DA1148" s="7"/>
      <c r="DB1148" s="7"/>
      <c r="DC1148" s="7"/>
      <c r="DD1148" s="7"/>
      <c r="DE1148" s="7"/>
      <c r="DF1148" s="7"/>
      <c r="DG1148" s="7"/>
      <c r="DH1148" s="7"/>
      <c r="DI1148" s="7"/>
      <c r="DJ1148" s="7"/>
      <c r="DK1148" s="7"/>
      <c r="DL1148" s="7"/>
      <c r="DM1148" s="7"/>
      <c r="DN1148" s="7"/>
      <c r="DO1148" s="7"/>
      <c r="DP1148" s="7"/>
      <c r="DQ1148" s="7"/>
      <c r="DR1148" s="7"/>
      <c r="DS1148" s="7"/>
      <c r="DT1148" s="7"/>
      <c r="DU1148" s="7"/>
      <c r="DV1148" s="7"/>
      <c r="DW1148" s="7"/>
      <c r="DX1148" s="7"/>
      <c r="DY1148" s="7"/>
      <c r="DZ1148" s="7"/>
      <c r="EA1148" s="7"/>
      <c r="EB1148" s="7"/>
      <c r="EC1148" s="7"/>
      <c r="ED1148" s="7"/>
      <c r="EE1148" s="7"/>
      <c r="EF1148" s="7"/>
      <c r="EG1148" s="7"/>
      <c r="EH1148" s="7"/>
      <c r="EI1148" s="7"/>
      <c r="EJ1148" s="7"/>
      <c r="EK1148" s="7"/>
      <c r="EL1148" s="7"/>
      <c r="EM1148" s="7"/>
      <c r="EN1148" s="7"/>
      <c r="EO1148" s="7"/>
      <c r="EP1148" s="7"/>
      <c r="EQ1148" s="7"/>
      <c r="ER1148" s="7"/>
      <c r="ES1148" s="7"/>
      <c r="ET1148" s="7"/>
      <c r="EU1148" s="7"/>
      <c r="EV1148" s="7"/>
      <c r="EW1148" s="7"/>
      <c r="EX1148" s="7"/>
      <c r="EY1148" s="7"/>
      <c r="EZ1148" s="7"/>
      <c r="FA1148" s="7"/>
      <c r="FB1148" s="7"/>
      <c r="FC1148" s="7"/>
      <c r="FD1148" s="7"/>
      <c r="FE1148" s="7"/>
      <c r="FF1148" s="7"/>
      <c r="FG1148" s="7"/>
      <c r="FH1148" s="7"/>
      <c r="FI1148" s="7"/>
      <c r="FJ1148" s="7"/>
      <c r="FK1148" s="7"/>
      <c r="FL1148" s="34"/>
      <c r="FM1148" s="33"/>
      <c r="FN1148" s="34"/>
      <c r="FO1148" s="33"/>
      <c r="FP1148" s="33"/>
      <c r="FQ1148" s="33"/>
      <c r="FR1148" s="33"/>
      <c r="FS1148" s="33"/>
      <c r="FT1148" s="33"/>
      <c r="FU1148" s="33"/>
      <c r="FV1148" s="33"/>
      <c r="FW1148" s="33"/>
      <c r="FX1148" s="33"/>
      <c r="FY1148" s="33"/>
      <c r="FZ1148" s="33"/>
      <c r="GA1148" s="33"/>
      <c r="GB1148" s="33"/>
      <c r="GC1148" s="33"/>
      <c r="GD1148" s="33"/>
      <c r="GE1148" s="33"/>
      <c r="GF1148" s="33"/>
      <c r="GG1148" s="7"/>
      <c r="GH1148" s="7"/>
      <c r="GI1148" s="7"/>
      <c r="GJ1148" s="7"/>
      <c r="GK1148" s="7"/>
      <c r="GL1148" s="7"/>
      <c r="GM1148" s="7"/>
      <c r="GN1148" s="7"/>
      <c r="GO1148" s="7"/>
      <c r="GP1148" s="7"/>
      <c r="GQ1148" s="7"/>
      <c r="GR1148" s="7"/>
      <c r="GS1148" s="7"/>
      <c r="GT1148" s="7"/>
      <c r="GU1148" s="7"/>
      <c r="GV1148" s="7"/>
      <c r="GW1148" s="7"/>
      <c r="GX1148" s="7"/>
      <c r="GY1148" s="7"/>
    </row>
    <row r="1149" spans="1:207" ht="13.8">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c r="CG1149" s="7"/>
      <c r="CH1149" s="7"/>
      <c r="CI1149" s="7"/>
      <c r="CJ1149" s="7"/>
      <c r="CK1149" s="7"/>
      <c r="CL1149" s="7"/>
      <c r="CM1149" s="7"/>
      <c r="CN1149" s="7"/>
      <c r="CO1149" s="7"/>
      <c r="CP1149" s="7"/>
      <c r="CQ1149" s="7"/>
      <c r="CR1149" s="7"/>
      <c r="CS1149" s="7"/>
      <c r="CT1149" s="7"/>
      <c r="CU1149" s="7"/>
      <c r="CV1149" s="7"/>
      <c r="CW1149" s="7"/>
      <c r="CX1149" s="7"/>
      <c r="CY1149" s="7"/>
      <c r="CZ1149" s="7"/>
      <c r="DA1149" s="7"/>
      <c r="DB1149" s="7"/>
      <c r="DC1149" s="7"/>
      <c r="DD1149" s="7"/>
      <c r="DE1149" s="7"/>
      <c r="DF1149" s="7"/>
      <c r="DG1149" s="7"/>
      <c r="DH1149" s="7"/>
      <c r="DI1149" s="7"/>
      <c r="DJ1149" s="7"/>
      <c r="DK1149" s="7"/>
      <c r="DL1149" s="7"/>
      <c r="DM1149" s="7"/>
      <c r="DN1149" s="7"/>
      <c r="DO1149" s="7"/>
      <c r="DP1149" s="7"/>
      <c r="DQ1149" s="7"/>
      <c r="DR1149" s="7"/>
      <c r="DS1149" s="7"/>
      <c r="DT1149" s="7"/>
      <c r="DU1149" s="7"/>
      <c r="DV1149" s="7"/>
      <c r="DW1149" s="7"/>
      <c r="DX1149" s="7"/>
      <c r="DY1149" s="7"/>
      <c r="DZ1149" s="7"/>
      <c r="EA1149" s="7"/>
      <c r="EB1149" s="7"/>
      <c r="EC1149" s="7"/>
      <c r="ED1149" s="7"/>
      <c r="EE1149" s="7"/>
      <c r="EF1149" s="7"/>
      <c r="EG1149" s="7"/>
      <c r="EH1149" s="7"/>
      <c r="EI1149" s="7"/>
      <c r="EJ1149" s="7"/>
      <c r="EK1149" s="7"/>
      <c r="EL1149" s="7"/>
      <c r="EM1149" s="7"/>
      <c r="EN1149" s="7"/>
      <c r="EO1149" s="7"/>
      <c r="EP1149" s="7"/>
      <c r="EQ1149" s="7"/>
      <c r="ER1149" s="7"/>
      <c r="ES1149" s="7"/>
      <c r="ET1149" s="7"/>
      <c r="EU1149" s="7"/>
      <c r="EV1149" s="7"/>
      <c r="EW1149" s="7"/>
      <c r="EX1149" s="7"/>
      <c r="EY1149" s="7"/>
      <c r="EZ1149" s="7"/>
      <c r="FA1149" s="7"/>
      <c r="FB1149" s="7"/>
      <c r="FC1149" s="7"/>
      <c r="FD1149" s="7"/>
      <c r="FE1149" s="7"/>
      <c r="FF1149" s="7"/>
      <c r="FG1149" s="7"/>
      <c r="FH1149" s="7"/>
      <c r="FI1149" s="7"/>
      <c r="FJ1149" s="7"/>
      <c r="FK1149" s="7"/>
      <c r="FL1149" s="34"/>
      <c r="FM1149" s="33"/>
      <c r="FN1149" s="34"/>
      <c r="FO1149" s="33"/>
      <c r="FP1149" s="33"/>
      <c r="FQ1149" s="33"/>
      <c r="FR1149" s="33"/>
      <c r="FS1149" s="33"/>
      <c r="FT1149" s="33"/>
      <c r="FU1149" s="33"/>
      <c r="FV1149" s="33"/>
      <c r="FW1149" s="33"/>
      <c r="FX1149" s="33"/>
      <c r="FY1149" s="33"/>
      <c r="FZ1149" s="33"/>
      <c r="GA1149" s="33"/>
      <c r="GB1149" s="33"/>
      <c r="GC1149" s="33"/>
      <c r="GD1149" s="33"/>
      <c r="GE1149" s="33"/>
      <c r="GF1149" s="33"/>
      <c r="GG1149" s="7"/>
      <c r="GH1149" s="7"/>
      <c r="GI1149" s="7"/>
      <c r="GJ1149" s="7"/>
      <c r="GK1149" s="7"/>
      <c r="GL1149" s="7"/>
      <c r="GM1149" s="7"/>
      <c r="GN1149" s="7"/>
      <c r="GO1149" s="7"/>
      <c r="GP1149" s="7"/>
      <c r="GQ1149" s="7"/>
      <c r="GR1149" s="7"/>
      <c r="GS1149" s="7"/>
      <c r="GT1149" s="7"/>
      <c r="GU1149" s="7"/>
      <c r="GV1149" s="7"/>
      <c r="GW1149" s="7"/>
      <c r="GX1149" s="7"/>
      <c r="GY1149" s="7"/>
    </row>
    <row r="1150" spans="1:207" ht="13.8">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c r="CG1150" s="7"/>
      <c r="CH1150" s="7"/>
      <c r="CI1150" s="7"/>
      <c r="CJ1150" s="7"/>
      <c r="CK1150" s="7"/>
      <c r="CL1150" s="7"/>
      <c r="CM1150" s="7"/>
      <c r="CN1150" s="7"/>
      <c r="CO1150" s="7"/>
      <c r="CP1150" s="7"/>
      <c r="CQ1150" s="7"/>
      <c r="CR1150" s="7"/>
      <c r="CS1150" s="7"/>
      <c r="CT1150" s="7"/>
      <c r="CU1150" s="7"/>
      <c r="CV1150" s="7"/>
      <c r="CW1150" s="7"/>
      <c r="CX1150" s="7"/>
      <c r="CY1150" s="7"/>
      <c r="CZ1150" s="7"/>
      <c r="DA1150" s="7"/>
      <c r="DB1150" s="7"/>
      <c r="DC1150" s="7"/>
      <c r="DD1150" s="7"/>
      <c r="DE1150" s="7"/>
      <c r="DF1150" s="7"/>
      <c r="DG1150" s="7"/>
      <c r="DH1150" s="7"/>
      <c r="DI1150" s="7"/>
      <c r="DJ1150" s="7"/>
      <c r="DK1150" s="7"/>
      <c r="DL1150" s="7"/>
      <c r="DM1150" s="7"/>
      <c r="DN1150" s="7"/>
      <c r="DO1150" s="7"/>
      <c r="DP1150" s="7"/>
      <c r="DQ1150" s="7"/>
      <c r="DR1150" s="7"/>
      <c r="DS1150" s="7"/>
      <c r="DT1150" s="7"/>
      <c r="DU1150" s="7"/>
      <c r="DV1150" s="7"/>
      <c r="DW1150" s="7"/>
      <c r="DX1150" s="7"/>
      <c r="DY1150" s="7"/>
      <c r="DZ1150" s="7"/>
      <c r="EA1150" s="7"/>
      <c r="EB1150" s="7"/>
      <c r="EC1150" s="7"/>
      <c r="ED1150" s="7"/>
      <c r="EE1150" s="7"/>
      <c r="EF1150" s="7"/>
      <c r="EG1150" s="7"/>
      <c r="EH1150" s="7"/>
      <c r="EI1150" s="7"/>
      <c r="EJ1150" s="7"/>
      <c r="EK1150" s="7"/>
      <c r="EL1150" s="7"/>
      <c r="EM1150" s="7"/>
      <c r="EN1150" s="7"/>
      <c r="EO1150" s="7"/>
      <c r="EP1150" s="7"/>
      <c r="EQ1150" s="7"/>
      <c r="ER1150" s="7"/>
      <c r="ES1150" s="7"/>
      <c r="ET1150" s="7"/>
      <c r="EU1150" s="7"/>
      <c r="EV1150" s="7"/>
      <c r="EW1150" s="7"/>
      <c r="EX1150" s="7"/>
      <c r="EY1150" s="7"/>
      <c r="EZ1150" s="7"/>
      <c r="FA1150" s="7"/>
      <c r="FB1150" s="7"/>
      <c r="FC1150" s="7"/>
      <c r="FD1150" s="7"/>
      <c r="FE1150" s="7"/>
      <c r="FF1150" s="7"/>
      <c r="FG1150" s="7"/>
      <c r="FH1150" s="7"/>
      <c r="FI1150" s="7"/>
      <c r="FJ1150" s="7"/>
      <c r="FK1150" s="7"/>
      <c r="FL1150" s="34"/>
      <c r="FM1150" s="33"/>
      <c r="FN1150" s="34"/>
      <c r="FO1150" s="33"/>
      <c r="FP1150" s="33"/>
      <c r="FQ1150" s="33"/>
      <c r="FR1150" s="33"/>
      <c r="FS1150" s="33"/>
      <c r="FT1150" s="33"/>
      <c r="FU1150" s="33"/>
      <c r="FV1150" s="33"/>
      <c r="FW1150" s="33"/>
      <c r="FX1150" s="33"/>
      <c r="FY1150" s="33"/>
      <c r="FZ1150" s="33"/>
      <c r="GA1150" s="33"/>
      <c r="GB1150" s="33"/>
      <c r="GC1150" s="33"/>
      <c r="GD1150" s="33"/>
      <c r="GE1150" s="33"/>
      <c r="GF1150" s="33"/>
      <c r="GG1150" s="7"/>
      <c r="GH1150" s="7"/>
      <c r="GI1150" s="7"/>
      <c r="GJ1150" s="7"/>
      <c r="GK1150" s="7"/>
      <c r="GL1150" s="7"/>
      <c r="GM1150" s="7"/>
      <c r="GN1150" s="7"/>
      <c r="GO1150" s="7"/>
      <c r="GP1150" s="7"/>
      <c r="GQ1150" s="7"/>
      <c r="GR1150" s="7"/>
      <c r="GS1150" s="7"/>
      <c r="GT1150" s="7"/>
      <c r="GU1150" s="7"/>
      <c r="GV1150" s="7"/>
      <c r="GW1150" s="7"/>
      <c r="GX1150" s="7"/>
      <c r="GY1150" s="7"/>
    </row>
    <row r="1151" spans="1:207" ht="13.8">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c r="CG1151" s="7"/>
      <c r="CH1151" s="7"/>
      <c r="CI1151" s="7"/>
      <c r="CJ1151" s="7"/>
      <c r="CK1151" s="7"/>
      <c r="CL1151" s="7"/>
      <c r="CM1151" s="7"/>
      <c r="CN1151" s="7"/>
      <c r="CO1151" s="7"/>
      <c r="CP1151" s="7"/>
      <c r="CQ1151" s="7"/>
      <c r="CR1151" s="7"/>
      <c r="CS1151" s="7"/>
      <c r="CT1151" s="7"/>
      <c r="CU1151" s="7"/>
      <c r="CV1151" s="7"/>
      <c r="CW1151" s="7"/>
      <c r="CX1151" s="7"/>
      <c r="CY1151" s="7"/>
      <c r="CZ1151" s="7"/>
      <c r="DA1151" s="7"/>
      <c r="DB1151" s="7"/>
      <c r="DC1151" s="7"/>
      <c r="DD1151" s="7"/>
      <c r="DE1151" s="7"/>
      <c r="DF1151" s="7"/>
      <c r="DG1151" s="7"/>
      <c r="DH1151" s="7"/>
      <c r="DI1151" s="7"/>
      <c r="DJ1151" s="7"/>
      <c r="DK1151" s="7"/>
      <c r="DL1151" s="7"/>
      <c r="DM1151" s="7"/>
      <c r="DN1151" s="7"/>
      <c r="DO1151" s="7"/>
      <c r="DP1151" s="7"/>
      <c r="DQ1151" s="7"/>
      <c r="DR1151" s="7"/>
      <c r="DS1151" s="7"/>
      <c r="DT1151" s="7"/>
      <c r="DU1151" s="7"/>
      <c r="DV1151" s="7"/>
      <c r="DW1151" s="7"/>
      <c r="DX1151" s="7"/>
      <c r="DY1151" s="7"/>
      <c r="DZ1151" s="7"/>
      <c r="EA1151" s="7"/>
      <c r="EB1151" s="7"/>
      <c r="EC1151" s="7"/>
      <c r="ED1151" s="7"/>
      <c r="EE1151" s="7"/>
      <c r="EF1151" s="7"/>
      <c r="EG1151" s="7"/>
      <c r="EH1151" s="7"/>
      <c r="EI1151" s="7"/>
      <c r="EJ1151" s="7"/>
      <c r="EK1151" s="7"/>
      <c r="EL1151" s="7"/>
      <c r="EM1151" s="7"/>
      <c r="EN1151" s="7"/>
      <c r="EO1151" s="7"/>
      <c r="EP1151" s="7"/>
      <c r="EQ1151" s="7"/>
      <c r="ER1151" s="7"/>
      <c r="ES1151" s="7"/>
      <c r="ET1151" s="7"/>
      <c r="EU1151" s="7"/>
      <c r="EV1151" s="7"/>
      <c r="EW1151" s="7"/>
      <c r="EX1151" s="7"/>
      <c r="EY1151" s="7"/>
      <c r="EZ1151" s="7"/>
      <c r="FA1151" s="7"/>
      <c r="FB1151" s="7"/>
      <c r="FC1151" s="7"/>
      <c r="FD1151" s="7"/>
      <c r="FE1151" s="7"/>
      <c r="FF1151" s="7"/>
      <c r="FG1151" s="7"/>
      <c r="FH1151" s="7"/>
      <c r="FI1151" s="7"/>
      <c r="FJ1151" s="7"/>
      <c r="FK1151" s="7"/>
      <c r="FL1151" s="34"/>
      <c r="FM1151" s="33"/>
      <c r="FN1151" s="34"/>
      <c r="FO1151" s="33"/>
      <c r="FP1151" s="33"/>
      <c r="FQ1151" s="33"/>
      <c r="FR1151" s="33"/>
      <c r="FS1151" s="33"/>
      <c r="FT1151" s="33"/>
      <c r="FU1151" s="33"/>
      <c r="FV1151" s="33"/>
      <c r="FW1151" s="33"/>
      <c r="FX1151" s="33"/>
      <c r="FY1151" s="33"/>
      <c r="FZ1151" s="33"/>
      <c r="GA1151" s="33"/>
      <c r="GB1151" s="33"/>
      <c r="GC1151" s="33"/>
      <c r="GD1151" s="33"/>
      <c r="GE1151" s="33"/>
      <c r="GF1151" s="33"/>
      <c r="GG1151" s="7"/>
      <c r="GH1151" s="7"/>
      <c r="GI1151" s="7"/>
      <c r="GJ1151" s="7"/>
      <c r="GK1151" s="7"/>
      <c r="GL1151" s="7"/>
      <c r="GM1151" s="7"/>
      <c r="GN1151" s="7"/>
      <c r="GO1151" s="7"/>
      <c r="GP1151" s="7"/>
      <c r="GQ1151" s="7"/>
      <c r="GR1151" s="7"/>
      <c r="GS1151" s="7"/>
      <c r="GT1151" s="7"/>
      <c r="GU1151" s="7"/>
      <c r="GV1151" s="7"/>
      <c r="GW1151" s="7"/>
      <c r="GX1151" s="7"/>
      <c r="GY1151" s="7"/>
    </row>
    <row r="1152" spans="1:207" ht="13.8">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c r="CO1152" s="7"/>
      <c r="CP1152" s="7"/>
      <c r="CQ1152" s="7"/>
      <c r="CR1152" s="7"/>
      <c r="CS1152" s="7"/>
      <c r="CT1152" s="7"/>
      <c r="CU1152" s="7"/>
      <c r="CV1152" s="7"/>
      <c r="CW1152" s="7"/>
      <c r="CX1152" s="7"/>
      <c r="CY1152" s="7"/>
      <c r="CZ1152" s="7"/>
      <c r="DA1152" s="7"/>
      <c r="DB1152" s="7"/>
      <c r="DC1152" s="7"/>
      <c r="DD1152" s="7"/>
      <c r="DE1152" s="7"/>
      <c r="DF1152" s="7"/>
      <c r="DG1152" s="7"/>
      <c r="DH1152" s="7"/>
      <c r="DI1152" s="7"/>
      <c r="DJ1152" s="7"/>
      <c r="DK1152" s="7"/>
      <c r="DL1152" s="7"/>
      <c r="DM1152" s="7"/>
      <c r="DN1152" s="7"/>
      <c r="DO1152" s="7"/>
      <c r="DP1152" s="7"/>
      <c r="DQ1152" s="7"/>
      <c r="DR1152" s="7"/>
      <c r="DS1152" s="7"/>
      <c r="DT1152" s="7"/>
      <c r="DU1152" s="7"/>
      <c r="DV1152" s="7"/>
      <c r="DW1152" s="7"/>
      <c r="DX1152" s="7"/>
      <c r="DY1152" s="7"/>
      <c r="DZ1152" s="7"/>
      <c r="EA1152" s="7"/>
      <c r="EB1152" s="7"/>
      <c r="EC1152" s="7"/>
      <c r="ED1152" s="7"/>
      <c r="EE1152" s="7"/>
      <c r="EF1152" s="7"/>
      <c r="EG1152" s="7"/>
      <c r="EH1152" s="7"/>
      <c r="EI1152" s="7"/>
      <c r="EJ1152" s="7"/>
      <c r="EK1152" s="7"/>
      <c r="EL1152" s="7"/>
      <c r="EM1152" s="7"/>
      <c r="EN1152" s="7"/>
      <c r="EO1152" s="7"/>
      <c r="EP1152" s="7"/>
      <c r="EQ1152" s="7"/>
      <c r="ER1152" s="7"/>
      <c r="ES1152" s="7"/>
      <c r="ET1152" s="7"/>
      <c r="EU1152" s="7"/>
      <c r="EV1152" s="7"/>
      <c r="EW1152" s="7"/>
      <c r="EX1152" s="7"/>
      <c r="EY1152" s="7"/>
      <c r="EZ1152" s="7"/>
      <c r="FA1152" s="7"/>
      <c r="FB1152" s="7"/>
      <c r="FC1152" s="7"/>
      <c r="FD1152" s="7"/>
      <c r="FE1152" s="7"/>
      <c r="FF1152" s="7"/>
      <c r="FG1152" s="7"/>
      <c r="FH1152" s="7"/>
      <c r="FI1152" s="7"/>
      <c r="FJ1152" s="7"/>
      <c r="FK1152" s="7"/>
      <c r="FL1152" s="34"/>
      <c r="FM1152" s="33"/>
      <c r="FN1152" s="34"/>
      <c r="FO1152" s="33"/>
      <c r="FP1152" s="33"/>
      <c r="FQ1152" s="33"/>
      <c r="FR1152" s="33"/>
      <c r="FS1152" s="33"/>
      <c r="FT1152" s="33"/>
      <c r="FU1152" s="33"/>
      <c r="FV1152" s="33"/>
      <c r="FW1152" s="33"/>
      <c r="FX1152" s="33"/>
      <c r="FY1152" s="33"/>
      <c r="FZ1152" s="33"/>
      <c r="GA1152" s="33"/>
      <c r="GB1152" s="33"/>
      <c r="GC1152" s="33"/>
      <c r="GD1152" s="33"/>
      <c r="GE1152" s="33"/>
      <c r="GF1152" s="33"/>
      <c r="GG1152" s="7"/>
      <c r="GH1152" s="7"/>
      <c r="GI1152" s="7"/>
      <c r="GJ1152" s="7"/>
      <c r="GK1152" s="7"/>
      <c r="GL1152" s="7"/>
      <c r="GM1152" s="7"/>
      <c r="GN1152" s="7"/>
      <c r="GO1152" s="7"/>
      <c r="GP1152" s="7"/>
      <c r="GQ1152" s="7"/>
      <c r="GR1152" s="7"/>
      <c r="GS1152" s="7"/>
      <c r="GT1152" s="7"/>
      <c r="GU1152" s="7"/>
      <c r="GV1152" s="7"/>
      <c r="GW1152" s="7"/>
      <c r="GX1152" s="7"/>
      <c r="GY1152" s="7"/>
    </row>
    <row r="1153" spans="1:207" ht="13.8">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c r="CO1153" s="7"/>
      <c r="CP1153" s="7"/>
      <c r="CQ1153" s="7"/>
      <c r="CR1153" s="7"/>
      <c r="CS1153" s="7"/>
      <c r="CT1153" s="7"/>
      <c r="CU1153" s="7"/>
      <c r="CV1153" s="7"/>
      <c r="CW1153" s="7"/>
      <c r="CX1153" s="7"/>
      <c r="CY1153" s="7"/>
      <c r="CZ1153" s="7"/>
      <c r="DA1153" s="7"/>
      <c r="DB1153" s="7"/>
      <c r="DC1153" s="7"/>
      <c r="DD1153" s="7"/>
      <c r="DE1153" s="7"/>
      <c r="DF1153" s="7"/>
      <c r="DG1153" s="7"/>
      <c r="DH1153" s="7"/>
      <c r="DI1153" s="7"/>
      <c r="DJ1153" s="7"/>
      <c r="DK1153" s="7"/>
      <c r="DL1153" s="7"/>
      <c r="DM1153" s="7"/>
      <c r="DN1153" s="7"/>
      <c r="DO1153" s="7"/>
      <c r="DP1153" s="7"/>
      <c r="DQ1153" s="7"/>
      <c r="DR1153" s="7"/>
      <c r="DS1153" s="7"/>
      <c r="DT1153" s="7"/>
      <c r="DU1153" s="7"/>
      <c r="DV1153" s="7"/>
      <c r="DW1153" s="7"/>
      <c r="DX1153" s="7"/>
      <c r="DY1153" s="7"/>
      <c r="DZ1153" s="7"/>
      <c r="EA1153" s="7"/>
      <c r="EB1153" s="7"/>
      <c r="EC1153" s="7"/>
      <c r="ED1153" s="7"/>
      <c r="EE1153" s="7"/>
      <c r="EF1153" s="7"/>
      <c r="EG1153" s="7"/>
      <c r="EH1153" s="7"/>
      <c r="EI1153" s="7"/>
      <c r="EJ1153" s="7"/>
      <c r="EK1153" s="7"/>
      <c r="EL1153" s="7"/>
      <c r="EM1153" s="7"/>
      <c r="EN1153" s="7"/>
      <c r="EO1153" s="7"/>
      <c r="EP1153" s="7"/>
      <c r="EQ1153" s="7"/>
      <c r="ER1153" s="7"/>
      <c r="ES1153" s="7"/>
      <c r="ET1153" s="7"/>
      <c r="EU1153" s="7"/>
      <c r="EV1153" s="7"/>
      <c r="EW1153" s="7"/>
      <c r="EX1153" s="7"/>
      <c r="EY1153" s="7"/>
      <c r="EZ1153" s="7"/>
      <c r="FA1153" s="7"/>
      <c r="FB1153" s="7"/>
      <c r="FC1153" s="7"/>
      <c r="FD1153" s="7"/>
      <c r="FE1153" s="7"/>
      <c r="FF1153" s="7"/>
      <c r="FG1153" s="7"/>
      <c r="FH1153" s="7"/>
      <c r="FI1153" s="7"/>
      <c r="FJ1153" s="7"/>
      <c r="FK1153" s="7"/>
      <c r="FL1153" s="34"/>
      <c r="FM1153" s="33"/>
      <c r="FN1153" s="34"/>
      <c r="FO1153" s="33"/>
      <c r="FP1153" s="33"/>
      <c r="FQ1153" s="33"/>
      <c r="FR1153" s="33"/>
      <c r="FS1153" s="33"/>
      <c r="FT1153" s="33"/>
      <c r="FU1153" s="33"/>
      <c r="FV1153" s="33"/>
      <c r="FW1153" s="33"/>
      <c r="FX1153" s="33"/>
      <c r="FY1153" s="33"/>
      <c r="FZ1153" s="33"/>
      <c r="GA1153" s="33"/>
      <c r="GB1153" s="33"/>
      <c r="GC1153" s="33"/>
      <c r="GD1153" s="33"/>
      <c r="GE1153" s="33"/>
      <c r="GF1153" s="33"/>
      <c r="GG1153" s="7"/>
      <c r="GH1153" s="7"/>
      <c r="GI1153" s="7"/>
      <c r="GJ1153" s="7"/>
      <c r="GK1153" s="7"/>
      <c r="GL1153" s="7"/>
      <c r="GM1153" s="7"/>
      <c r="GN1153" s="7"/>
      <c r="GO1153" s="7"/>
      <c r="GP1153" s="7"/>
      <c r="GQ1153" s="7"/>
      <c r="GR1153" s="7"/>
      <c r="GS1153" s="7"/>
      <c r="GT1153" s="7"/>
      <c r="GU1153" s="7"/>
      <c r="GV1153" s="7"/>
      <c r="GW1153" s="7"/>
      <c r="GX1153" s="7"/>
      <c r="GY1153" s="7"/>
    </row>
    <row r="1154" spans="1:207" ht="13.8">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c r="CG1154" s="7"/>
      <c r="CH1154" s="7"/>
      <c r="CI1154" s="7"/>
      <c r="CJ1154" s="7"/>
      <c r="CK1154" s="7"/>
      <c r="CL1154" s="7"/>
      <c r="CM1154" s="7"/>
      <c r="CN1154" s="7"/>
      <c r="CO1154" s="7"/>
      <c r="CP1154" s="7"/>
      <c r="CQ1154" s="7"/>
      <c r="CR1154" s="7"/>
      <c r="CS1154" s="7"/>
      <c r="CT1154" s="7"/>
      <c r="CU1154" s="7"/>
      <c r="CV1154" s="7"/>
      <c r="CW1154" s="7"/>
      <c r="CX1154" s="7"/>
      <c r="CY1154" s="7"/>
      <c r="CZ1154" s="7"/>
      <c r="DA1154" s="7"/>
      <c r="DB1154" s="7"/>
      <c r="DC1154" s="7"/>
      <c r="DD1154" s="7"/>
      <c r="DE1154" s="7"/>
      <c r="DF1154" s="7"/>
      <c r="DG1154" s="7"/>
      <c r="DH1154" s="7"/>
      <c r="DI1154" s="7"/>
      <c r="DJ1154" s="7"/>
      <c r="DK1154" s="7"/>
      <c r="DL1154" s="7"/>
      <c r="DM1154" s="7"/>
      <c r="DN1154" s="7"/>
      <c r="DO1154" s="7"/>
      <c r="DP1154" s="7"/>
      <c r="DQ1154" s="7"/>
      <c r="DR1154" s="7"/>
      <c r="DS1154" s="7"/>
      <c r="DT1154" s="7"/>
      <c r="DU1154" s="7"/>
      <c r="DV1154" s="7"/>
      <c r="DW1154" s="7"/>
      <c r="DX1154" s="7"/>
      <c r="DY1154" s="7"/>
      <c r="DZ1154" s="7"/>
      <c r="EA1154" s="7"/>
      <c r="EB1154" s="7"/>
      <c r="EC1154" s="7"/>
      <c r="ED1154" s="7"/>
      <c r="EE1154" s="7"/>
      <c r="EF1154" s="7"/>
      <c r="EG1154" s="7"/>
      <c r="EH1154" s="7"/>
      <c r="EI1154" s="7"/>
      <c r="EJ1154" s="7"/>
      <c r="EK1154" s="7"/>
      <c r="EL1154" s="7"/>
      <c r="EM1154" s="7"/>
      <c r="EN1154" s="7"/>
      <c r="EO1154" s="7"/>
      <c r="EP1154" s="7"/>
      <c r="EQ1154" s="7"/>
      <c r="ER1154" s="7"/>
      <c r="ES1154" s="7"/>
      <c r="ET1154" s="7"/>
      <c r="EU1154" s="7"/>
      <c r="EV1154" s="7"/>
      <c r="EW1154" s="7"/>
      <c r="EX1154" s="7"/>
      <c r="EY1154" s="7"/>
      <c r="EZ1154" s="7"/>
      <c r="FA1154" s="7"/>
      <c r="FB1154" s="7"/>
      <c r="FC1154" s="7"/>
      <c r="FD1154" s="7"/>
      <c r="FE1154" s="7"/>
      <c r="FF1154" s="7"/>
      <c r="FG1154" s="7"/>
      <c r="FH1154" s="7"/>
      <c r="FI1154" s="7"/>
      <c r="FJ1154" s="7"/>
      <c r="FK1154" s="7"/>
      <c r="FL1154" s="34"/>
      <c r="FM1154" s="33"/>
      <c r="FN1154" s="34"/>
      <c r="FO1154" s="33"/>
      <c r="FP1154" s="33"/>
      <c r="FQ1154" s="33"/>
      <c r="FR1154" s="33"/>
      <c r="FS1154" s="33"/>
      <c r="FT1154" s="33"/>
      <c r="FU1154" s="33"/>
      <c r="FV1154" s="33"/>
      <c r="FW1154" s="33"/>
      <c r="FX1154" s="33"/>
      <c r="FY1154" s="33"/>
      <c r="FZ1154" s="33"/>
      <c r="GA1154" s="33"/>
      <c r="GB1154" s="33"/>
      <c r="GC1154" s="33"/>
      <c r="GD1154" s="33"/>
      <c r="GE1154" s="33"/>
      <c r="GF1154" s="33"/>
      <c r="GG1154" s="7"/>
      <c r="GH1154" s="7"/>
      <c r="GI1154" s="7"/>
      <c r="GJ1154" s="7"/>
      <c r="GK1154" s="7"/>
      <c r="GL1154" s="7"/>
      <c r="GM1154" s="7"/>
      <c r="GN1154" s="7"/>
      <c r="GO1154" s="7"/>
      <c r="GP1154" s="7"/>
      <c r="GQ1154" s="7"/>
      <c r="GR1154" s="7"/>
      <c r="GS1154" s="7"/>
      <c r="GT1154" s="7"/>
      <c r="GU1154" s="7"/>
      <c r="GV1154" s="7"/>
      <c r="GW1154" s="7"/>
      <c r="GX1154" s="7"/>
      <c r="GY1154" s="7"/>
    </row>
    <row r="1155" spans="1:207" ht="13.8">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c r="CG1155" s="7"/>
      <c r="CH1155" s="7"/>
      <c r="CI1155" s="7"/>
      <c r="CJ1155" s="7"/>
      <c r="CK1155" s="7"/>
      <c r="CL1155" s="7"/>
      <c r="CM1155" s="7"/>
      <c r="CN1155" s="7"/>
      <c r="CO1155" s="7"/>
      <c r="CP1155" s="7"/>
      <c r="CQ1155" s="7"/>
      <c r="CR1155" s="7"/>
      <c r="CS1155" s="7"/>
      <c r="CT1155" s="7"/>
      <c r="CU1155" s="7"/>
      <c r="CV1155" s="7"/>
      <c r="CW1155" s="7"/>
      <c r="CX1155" s="7"/>
      <c r="CY1155" s="7"/>
      <c r="CZ1155" s="7"/>
      <c r="DA1155" s="7"/>
      <c r="DB1155" s="7"/>
      <c r="DC1155" s="7"/>
      <c r="DD1155" s="7"/>
      <c r="DE1155" s="7"/>
      <c r="DF1155" s="7"/>
      <c r="DG1155" s="7"/>
      <c r="DH1155" s="7"/>
      <c r="DI1155" s="7"/>
      <c r="DJ1155" s="7"/>
      <c r="DK1155" s="7"/>
      <c r="DL1155" s="7"/>
      <c r="DM1155" s="7"/>
      <c r="DN1155" s="7"/>
      <c r="DO1155" s="7"/>
      <c r="DP1155" s="7"/>
      <c r="DQ1155" s="7"/>
      <c r="DR1155" s="7"/>
      <c r="DS1155" s="7"/>
      <c r="DT1155" s="7"/>
      <c r="DU1155" s="7"/>
      <c r="DV1155" s="7"/>
      <c r="DW1155" s="7"/>
      <c r="DX1155" s="7"/>
      <c r="DY1155" s="7"/>
      <c r="DZ1155" s="7"/>
      <c r="EA1155" s="7"/>
      <c r="EB1155" s="7"/>
      <c r="EC1155" s="7"/>
      <c r="ED1155" s="7"/>
      <c r="EE1155" s="7"/>
      <c r="EF1155" s="7"/>
      <c r="EG1155" s="7"/>
      <c r="EH1155" s="7"/>
      <c r="EI1155" s="7"/>
      <c r="EJ1155" s="7"/>
      <c r="EK1155" s="7"/>
      <c r="EL1155" s="7"/>
      <c r="EM1155" s="7"/>
      <c r="EN1155" s="7"/>
      <c r="EO1155" s="7"/>
      <c r="EP1155" s="7"/>
      <c r="EQ1155" s="7"/>
      <c r="ER1155" s="7"/>
      <c r="ES1155" s="7"/>
      <c r="ET1155" s="7"/>
      <c r="EU1155" s="7"/>
      <c r="EV1155" s="7"/>
      <c r="EW1155" s="7"/>
      <c r="EX1155" s="7"/>
      <c r="EY1155" s="7"/>
      <c r="EZ1155" s="7"/>
      <c r="FA1155" s="7"/>
      <c r="FB1155" s="7"/>
      <c r="FC1155" s="7"/>
      <c r="FD1155" s="7"/>
      <c r="FE1155" s="7"/>
      <c r="FF1155" s="7"/>
      <c r="FG1155" s="7"/>
      <c r="FH1155" s="7"/>
      <c r="FI1155" s="7"/>
      <c r="FJ1155" s="7"/>
      <c r="FK1155" s="7"/>
      <c r="FL1155" s="34"/>
      <c r="FM1155" s="33"/>
      <c r="FN1155" s="34"/>
      <c r="FO1155" s="33"/>
      <c r="FP1155" s="33"/>
      <c r="FQ1155" s="33"/>
      <c r="FR1155" s="33"/>
      <c r="FS1155" s="33"/>
      <c r="FT1155" s="33"/>
      <c r="FU1155" s="33"/>
      <c r="FV1155" s="33"/>
      <c r="FW1155" s="33"/>
      <c r="FX1155" s="33"/>
      <c r="FY1155" s="33"/>
      <c r="FZ1155" s="33"/>
      <c r="GA1155" s="33"/>
      <c r="GB1155" s="33"/>
      <c r="GC1155" s="33"/>
      <c r="GD1155" s="33"/>
      <c r="GE1155" s="33"/>
      <c r="GF1155" s="33"/>
      <c r="GG1155" s="7"/>
      <c r="GH1155" s="7"/>
      <c r="GI1155" s="7"/>
      <c r="GJ1155" s="7"/>
      <c r="GK1155" s="7"/>
      <c r="GL1155" s="7"/>
      <c r="GM1155" s="7"/>
      <c r="GN1155" s="7"/>
      <c r="GO1155" s="7"/>
      <c r="GP1155" s="7"/>
      <c r="GQ1155" s="7"/>
      <c r="GR1155" s="7"/>
      <c r="GS1155" s="7"/>
      <c r="GT1155" s="7"/>
      <c r="GU1155" s="7"/>
      <c r="GV1155" s="7"/>
      <c r="GW1155" s="7"/>
      <c r="GX1155" s="7"/>
      <c r="GY1155" s="7"/>
    </row>
    <row r="1156" spans="1:207" ht="13.8">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c r="CG1156" s="7"/>
      <c r="CH1156" s="7"/>
      <c r="CI1156" s="7"/>
      <c r="CJ1156" s="7"/>
      <c r="CK1156" s="7"/>
      <c r="CL1156" s="7"/>
      <c r="CM1156" s="7"/>
      <c r="CN1156" s="7"/>
      <c r="CO1156" s="7"/>
      <c r="CP1156" s="7"/>
      <c r="CQ1156" s="7"/>
      <c r="CR1156" s="7"/>
      <c r="CS1156" s="7"/>
      <c r="CT1156" s="7"/>
      <c r="CU1156" s="7"/>
      <c r="CV1156" s="7"/>
      <c r="CW1156" s="7"/>
      <c r="CX1156" s="7"/>
      <c r="CY1156" s="7"/>
      <c r="CZ1156" s="7"/>
      <c r="DA1156" s="7"/>
      <c r="DB1156" s="7"/>
      <c r="DC1156" s="7"/>
      <c r="DD1156" s="7"/>
      <c r="DE1156" s="7"/>
      <c r="DF1156" s="7"/>
      <c r="DG1156" s="7"/>
      <c r="DH1156" s="7"/>
      <c r="DI1156" s="7"/>
      <c r="DJ1156" s="7"/>
      <c r="DK1156" s="7"/>
      <c r="DL1156" s="7"/>
      <c r="DM1156" s="7"/>
      <c r="DN1156" s="7"/>
      <c r="DO1156" s="7"/>
      <c r="DP1156" s="7"/>
      <c r="DQ1156" s="7"/>
      <c r="DR1156" s="7"/>
      <c r="DS1156" s="7"/>
      <c r="DT1156" s="7"/>
      <c r="DU1156" s="7"/>
      <c r="DV1156" s="7"/>
      <c r="DW1156" s="7"/>
      <c r="DX1156" s="7"/>
      <c r="DY1156" s="7"/>
      <c r="DZ1156" s="7"/>
      <c r="EA1156" s="7"/>
      <c r="EB1156" s="7"/>
      <c r="EC1156" s="7"/>
      <c r="ED1156" s="7"/>
      <c r="EE1156" s="7"/>
      <c r="EF1156" s="7"/>
      <c r="EG1156" s="7"/>
      <c r="EH1156" s="7"/>
      <c r="EI1156" s="7"/>
      <c r="EJ1156" s="7"/>
      <c r="EK1156" s="7"/>
      <c r="EL1156" s="7"/>
      <c r="EM1156" s="7"/>
      <c r="EN1156" s="7"/>
      <c r="EO1156" s="7"/>
      <c r="EP1156" s="7"/>
      <c r="EQ1156" s="7"/>
      <c r="ER1156" s="7"/>
      <c r="ES1156" s="7"/>
      <c r="ET1156" s="7"/>
      <c r="EU1156" s="7"/>
      <c r="EV1156" s="7"/>
      <c r="EW1156" s="7"/>
      <c r="EX1156" s="7"/>
      <c r="EY1156" s="7"/>
      <c r="EZ1156" s="7"/>
      <c r="FA1156" s="7"/>
      <c r="FB1156" s="7"/>
      <c r="FC1156" s="7"/>
      <c r="FD1156" s="7"/>
      <c r="FE1156" s="7"/>
      <c r="FF1156" s="7"/>
      <c r="FG1156" s="7"/>
      <c r="FH1156" s="7"/>
      <c r="FI1156" s="7"/>
      <c r="FJ1156" s="7"/>
      <c r="FK1156" s="7"/>
      <c r="FL1156" s="34"/>
      <c r="FM1156" s="33"/>
      <c r="FN1156" s="34"/>
      <c r="FO1156" s="33"/>
      <c r="FP1156" s="33"/>
      <c r="FQ1156" s="33"/>
      <c r="FR1156" s="33"/>
      <c r="FS1156" s="33"/>
      <c r="FT1156" s="33"/>
      <c r="FU1156" s="33"/>
      <c r="FV1156" s="33"/>
      <c r="FW1156" s="33"/>
      <c r="FX1156" s="33"/>
      <c r="FY1156" s="33"/>
      <c r="FZ1156" s="33"/>
      <c r="GA1156" s="33"/>
      <c r="GB1156" s="33"/>
      <c r="GC1156" s="33"/>
      <c r="GD1156" s="33"/>
      <c r="GE1156" s="33"/>
      <c r="GF1156" s="33"/>
      <c r="GG1156" s="7"/>
      <c r="GH1156" s="7"/>
      <c r="GI1156" s="7"/>
      <c r="GJ1156" s="7"/>
      <c r="GK1156" s="7"/>
      <c r="GL1156" s="7"/>
      <c r="GM1156" s="7"/>
      <c r="GN1156" s="7"/>
      <c r="GO1156" s="7"/>
      <c r="GP1156" s="7"/>
      <c r="GQ1156" s="7"/>
      <c r="GR1156" s="7"/>
      <c r="GS1156" s="7"/>
      <c r="GT1156" s="7"/>
      <c r="GU1156" s="7"/>
      <c r="GV1156" s="7"/>
      <c r="GW1156" s="7"/>
      <c r="GX1156" s="7"/>
      <c r="GY1156" s="7"/>
    </row>
    <row r="1157" spans="1:207" ht="13.8">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c r="CG1157" s="7"/>
      <c r="CH1157" s="7"/>
      <c r="CI1157" s="7"/>
      <c r="CJ1157" s="7"/>
      <c r="CK1157" s="7"/>
      <c r="CL1157" s="7"/>
      <c r="CM1157" s="7"/>
      <c r="CN1157" s="7"/>
      <c r="CO1157" s="7"/>
      <c r="CP1157" s="7"/>
      <c r="CQ1157" s="7"/>
      <c r="CR1157" s="7"/>
      <c r="CS1157" s="7"/>
      <c r="CT1157" s="7"/>
      <c r="CU1157" s="7"/>
      <c r="CV1157" s="7"/>
      <c r="CW1157" s="7"/>
      <c r="CX1157" s="7"/>
      <c r="CY1157" s="7"/>
      <c r="CZ1157" s="7"/>
      <c r="DA1157" s="7"/>
      <c r="DB1157" s="7"/>
      <c r="DC1157" s="7"/>
      <c r="DD1157" s="7"/>
      <c r="DE1157" s="7"/>
      <c r="DF1157" s="7"/>
      <c r="DG1157" s="7"/>
      <c r="DH1157" s="7"/>
      <c r="DI1157" s="7"/>
      <c r="DJ1157" s="7"/>
      <c r="DK1157" s="7"/>
      <c r="DL1157" s="7"/>
      <c r="DM1157" s="7"/>
      <c r="DN1157" s="7"/>
      <c r="DO1157" s="7"/>
      <c r="DP1157" s="7"/>
      <c r="DQ1157" s="7"/>
      <c r="DR1157" s="7"/>
      <c r="DS1157" s="7"/>
      <c r="DT1157" s="7"/>
      <c r="DU1157" s="7"/>
      <c r="DV1157" s="7"/>
      <c r="DW1157" s="7"/>
      <c r="DX1157" s="7"/>
      <c r="DY1157" s="7"/>
      <c r="DZ1157" s="7"/>
      <c r="EA1157" s="7"/>
      <c r="EB1157" s="7"/>
      <c r="EC1157" s="7"/>
      <c r="ED1157" s="7"/>
      <c r="EE1157" s="7"/>
      <c r="EF1157" s="7"/>
      <c r="EG1157" s="7"/>
      <c r="EH1157" s="7"/>
      <c r="EI1157" s="7"/>
      <c r="EJ1157" s="7"/>
      <c r="EK1157" s="7"/>
      <c r="EL1157" s="7"/>
      <c r="EM1157" s="7"/>
      <c r="EN1157" s="7"/>
      <c r="EO1157" s="7"/>
      <c r="EP1157" s="7"/>
      <c r="EQ1157" s="7"/>
      <c r="ER1157" s="7"/>
      <c r="ES1157" s="7"/>
      <c r="ET1157" s="7"/>
      <c r="EU1157" s="7"/>
      <c r="EV1157" s="7"/>
      <c r="EW1157" s="7"/>
      <c r="EX1157" s="7"/>
      <c r="EY1157" s="7"/>
      <c r="EZ1157" s="7"/>
      <c r="FA1157" s="7"/>
      <c r="FB1157" s="7"/>
      <c r="FC1157" s="7"/>
      <c r="FD1157" s="7"/>
      <c r="FE1157" s="7"/>
      <c r="FF1157" s="7"/>
      <c r="FG1157" s="7"/>
      <c r="FH1157" s="7"/>
      <c r="FI1157" s="7"/>
      <c r="FJ1157" s="7"/>
      <c r="FK1157" s="7"/>
      <c r="FL1157" s="34"/>
      <c r="FM1157" s="33"/>
      <c r="FN1157" s="34"/>
      <c r="FO1157" s="33"/>
      <c r="FP1157" s="33"/>
      <c r="FQ1157" s="33"/>
      <c r="FR1157" s="33"/>
      <c r="FS1157" s="33"/>
      <c r="FT1157" s="33"/>
      <c r="FU1157" s="33"/>
      <c r="FV1157" s="33"/>
      <c r="FW1157" s="33"/>
      <c r="FX1157" s="33"/>
      <c r="FY1157" s="33"/>
      <c r="FZ1157" s="33"/>
      <c r="GA1157" s="33"/>
      <c r="GB1157" s="33"/>
      <c r="GC1157" s="33"/>
      <c r="GD1157" s="33"/>
      <c r="GE1157" s="33"/>
      <c r="GF1157" s="33"/>
      <c r="GG1157" s="7"/>
      <c r="GH1157" s="7"/>
      <c r="GI1157" s="7"/>
      <c r="GJ1157" s="7"/>
      <c r="GK1157" s="7"/>
      <c r="GL1157" s="7"/>
      <c r="GM1157" s="7"/>
      <c r="GN1157" s="7"/>
      <c r="GO1157" s="7"/>
      <c r="GP1157" s="7"/>
      <c r="GQ1157" s="7"/>
      <c r="GR1157" s="7"/>
      <c r="GS1157" s="7"/>
      <c r="GT1157" s="7"/>
      <c r="GU1157" s="7"/>
      <c r="GV1157" s="7"/>
      <c r="GW1157" s="7"/>
      <c r="GX1157" s="7"/>
      <c r="GY1157" s="7"/>
    </row>
    <row r="1158" spans="1:207" ht="13.8">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c r="CG1158" s="7"/>
      <c r="CH1158" s="7"/>
      <c r="CI1158" s="7"/>
      <c r="CJ1158" s="7"/>
      <c r="CK1158" s="7"/>
      <c r="CL1158" s="7"/>
      <c r="CM1158" s="7"/>
      <c r="CN1158" s="7"/>
      <c r="CO1158" s="7"/>
      <c r="CP1158" s="7"/>
      <c r="CQ1158" s="7"/>
      <c r="CR1158" s="7"/>
      <c r="CS1158" s="7"/>
      <c r="CT1158" s="7"/>
      <c r="CU1158" s="7"/>
      <c r="CV1158" s="7"/>
      <c r="CW1158" s="7"/>
      <c r="CX1158" s="7"/>
      <c r="CY1158" s="7"/>
      <c r="CZ1158" s="7"/>
      <c r="DA1158" s="7"/>
      <c r="DB1158" s="7"/>
      <c r="DC1158" s="7"/>
      <c r="DD1158" s="7"/>
      <c r="DE1158" s="7"/>
      <c r="DF1158" s="7"/>
      <c r="DG1158" s="7"/>
      <c r="DH1158" s="7"/>
      <c r="DI1158" s="7"/>
      <c r="DJ1158" s="7"/>
      <c r="DK1158" s="7"/>
      <c r="DL1158" s="7"/>
      <c r="DM1158" s="7"/>
      <c r="DN1158" s="7"/>
      <c r="DO1158" s="7"/>
      <c r="DP1158" s="7"/>
      <c r="DQ1158" s="7"/>
      <c r="DR1158" s="7"/>
      <c r="DS1158" s="7"/>
      <c r="DT1158" s="7"/>
      <c r="DU1158" s="7"/>
      <c r="DV1158" s="7"/>
      <c r="DW1158" s="7"/>
      <c r="DX1158" s="7"/>
      <c r="DY1158" s="7"/>
      <c r="DZ1158" s="7"/>
      <c r="EA1158" s="7"/>
      <c r="EB1158" s="7"/>
      <c r="EC1158" s="7"/>
      <c r="ED1158" s="7"/>
      <c r="EE1158" s="7"/>
      <c r="EF1158" s="7"/>
      <c r="EG1158" s="7"/>
      <c r="EH1158" s="7"/>
      <c r="EI1158" s="7"/>
      <c r="EJ1158" s="7"/>
      <c r="EK1158" s="7"/>
      <c r="EL1158" s="7"/>
      <c r="EM1158" s="7"/>
      <c r="EN1158" s="7"/>
      <c r="EO1158" s="7"/>
      <c r="EP1158" s="7"/>
      <c r="EQ1158" s="7"/>
      <c r="ER1158" s="7"/>
      <c r="ES1158" s="7"/>
      <c r="ET1158" s="7"/>
      <c r="EU1158" s="7"/>
      <c r="EV1158" s="7"/>
      <c r="EW1158" s="7"/>
      <c r="EX1158" s="7"/>
      <c r="EY1158" s="7"/>
      <c r="EZ1158" s="7"/>
      <c r="FA1158" s="7"/>
      <c r="FB1158" s="7"/>
      <c r="FC1158" s="7"/>
      <c r="FD1158" s="7"/>
      <c r="FE1158" s="7"/>
      <c r="FF1158" s="7"/>
      <c r="FG1158" s="7"/>
      <c r="FH1158" s="7"/>
      <c r="FI1158" s="7"/>
      <c r="FJ1158" s="7"/>
      <c r="FK1158" s="7"/>
      <c r="FL1158" s="34"/>
      <c r="FM1158" s="33"/>
      <c r="FN1158" s="34"/>
      <c r="FO1158" s="33"/>
      <c r="FP1158" s="33"/>
      <c r="FQ1158" s="33"/>
      <c r="FR1158" s="33"/>
      <c r="FS1158" s="33"/>
      <c r="FT1158" s="33"/>
      <c r="FU1158" s="33"/>
      <c r="FV1158" s="33"/>
      <c r="FW1158" s="33"/>
      <c r="FX1158" s="33"/>
      <c r="FY1158" s="33"/>
      <c r="FZ1158" s="33"/>
      <c r="GA1158" s="33"/>
      <c r="GB1158" s="33"/>
      <c r="GC1158" s="33"/>
      <c r="GD1158" s="33"/>
      <c r="GE1158" s="33"/>
      <c r="GF1158" s="33"/>
      <c r="GG1158" s="7"/>
      <c r="GH1158" s="7"/>
      <c r="GI1158" s="7"/>
      <c r="GJ1158" s="7"/>
      <c r="GK1158" s="7"/>
      <c r="GL1158" s="7"/>
      <c r="GM1158" s="7"/>
      <c r="GN1158" s="7"/>
      <c r="GO1158" s="7"/>
      <c r="GP1158" s="7"/>
      <c r="GQ1158" s="7"/>
      <c r="GR1158" s="7"/>
      <c r="GS1158" s="7"/>
      <c r="GT1158" s="7"/>
      <c r="GU1158" s="7"/>
      <c r="GV1158" s="7"/>
      <c r="GW1158" s="7"/>
      <c r="GX1158" s="7"/>
      <c r="GY1158" s="7"/>
    </row>
    <row r="1159" spans="1:207" ht="13.8">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c r="CG1159" s="7"/>
      <c r="CH1159" s="7"/>
      <c r="CI1159" s="7"/>
      <c r="CJ1159" s="7"/>
      <c r="CK1159" s="7"/>
      <c r="CL1159" s="7"/>
      <c r="CM1159" s="7"/>
      <c r="CN1159" s="7"/>
      <c r="CO1159" s="7"/>
      <c r="CP1159" s="7"/>
      <c r="CQ1159" s="7"/>
      <c r="CR1159" s="7"/>
      <c r="CS1159" s="7"/>
      <c r="CT1159" s="7"/>
      <c r="CU1159" s="7"/>
      <c r="CV1159" s="7"/>
      <c r="CW1159" s="7"/>
      <c r="CX1159" s="7"/>
      <c r="CY1159" s="7"/>
      <c r="CZ1159" s="7"/>
      <c r="DA1159" s="7"/>
      <c r="DB1159" s="7"/>
      <c r="DC1159" s="7"/>
      <c r="DD1159" s="7"/>
      <c r="DE1159" s="7"/>
      <c r="DF1159" s="7"/>
      <c r="DG1159" s="7"/>
      <c r="DH1159" s="7"/>
      <c r="DI1159" s="7"/>
      <c r="DJ1159" s="7"/>
      <c r="DK1159" s="7"/>
      <c r="DL1159" s="7"/>
      <c r="DM1159" s="7"/>
      <c r="DN1159" s="7"/>
      <c r="DO1159" s="7"/>
      <c r="DP1159" s="7"/>
      <c r="DQ1159" s="7"/>
      <c r="DR1159" s="7"/>
      <c r="DS1159" s="7"/>
      <c r="DT1159" s="7"/>
      <c r="DU1159" s="7"/>
      <c r="DV1159" s="7"/>
      <c r="DW1159" s="7"/>
      <c r="DX1159" s="7"/>
      <c r="DY1159" s="7"/>
      <c r="DZ1159" s="7"/>
      <c r="EA1159" s="7"/>
      <c r="EB1159" s="7"/>
      <c r="EC1159" s="7"/>
      <c r="ED1159" s="7"/>
      <c r="EE1159" s="7"/>
      <c r="EF1159" s="7"/>
      <c r="EG1159" s="7"/>
      <c r="EH1159" s="7"/>
      <c r="EI1159" s="7"/>
      <c r="EJ1159" s="7"/>
      <c r="EK1159" s="7"/>
      <c r="EL1159" s="7"/>
      <c r="EM1159" s="7"/>
      <c r="EN1159" s="7"/>
      <c r="EO1159" s="7"/>
      <c r="EP1159" s="7"/>
      <c r="EQ1159" s="7"/>
      <c r="ER1159" s="7"/>
      <c r="ES1159" s="7"/>
      <c r="ET1159" s="7"/>
      <c r="EU1159" s="7"/>
      <c r="EV1159" s="7"/>
      <c r="EW1159" s="7"/>
      <c r="EX1159" s="7"/>
      <c r="EY1159" s="7"/>
      <c r="EZ1159" s="7"/>
      <c r="FA1159" s="7"/>
      <c r="FB1159" s="7"/>
      <c r="FC1159" s="7"/>
      <c r="FD1159" s="7"/>
      <c r="FE1159" s="7"/>
      <c r="FF1159" s="7"/>
      <c r="FG1159" s="7"/>
      <c r="FH1159" s="7"/>
      <c r="FI1159" s="7"/>
      <c r="FJ1159" s="7"/>
      <c r="FK1159" s="7"/>
      <c r="FL1159" s="34"/>
      <c r="FM1159" s="33"/>
      <c r="FN1159" s="34"/>
      <c r="FO1159" s="33"/>
      <c r="FP1159" s="33"/>
      <c r="FQ1159" s="33"/>
      <c r="FR1159" s="33"/>
      <c r="FS1159" s="33"/>
      <c r="FT1159" s="33"/>
      <c r="FU1159" s="33"/>
      <c r="FV1159" s="33"/>
      <c r="FW1159" s="33"/>
      <c r="FX1159" s="33"/>
      <c r="FY1159" s="33"/>
      <c r="FZ1159" s="33"/>
      <c r="GA1159" s="33"/>
      <c r="GB1159" s="33"/>
      <c r="GC1159" s="33"/>
      <c r="GD1159" s="33"/>
      <c r="GE1159" s="33"/>
      <c r="GF1159" s="33"/>
      <c r="GG1159" s="7"/>
      <c r="GH1159" s="7"/>
      <c r="GI1159" s="7"/>
      <c r="GJ1159" s="7"/>
      <c r="GK1159" s="7"/>
      <c r="GL1159" s="7"/>
      <c r="GM1159" s="7"/>
      <c r="GN1159" s="7"/>
      <c r="GO1159" s="7"/>
      <c r="GP1159" s="7"/>
      <c r="GQ1159" s="7"/>
      <c r="GR1159" s="7"/>
      <c r="GS1159" s="7"/>
      <c r="GT1159" s="7"/>
      <c r="GU1159" s="7"/>
      <c r="GV1159" s="7"/>
      <c r="GW1159" s="7"/>
      <c r="GX1159" s="7"/>
      <c r="GY1159" s="7"/>
    </row>
    <row r="1160" spans="1:207" ht="13.8">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c r="CG1160" s="7"/>
      <c r="CH1160" s="7"/>
      <c r="CI1160" s="7"/>
      <c r="CJ1160" s="7"/>
      <c r="CK1160" s="7"/>
      <c r="CL1160" s="7"/>
      <c r="CM1160" s="7"/>
      <c r="CN1160" s="7"/>
      <c r="CO1160" s="7"/>
      <c r="CP1160" s="7"/>
      <c r="CQ1160" s="7"/>
      <c r="CR1160" s="7"/>
      <c r="CS1160" s="7"/>
      <c r="CT1160" s="7"/>
      <c r="CU1160" s="7"/>
      <c r="CV1160" s="7"/>
      <c r="CW1160" s="7"/>
      <c r="CX1160" s="7"/>
      <c r="CY1160" s="7"/>
      <c r="CZ1160" s="7"/>
      <c r="DA1160" s="7"/>
      <c r="DB1160" s="7"/>
      <c r="DC1160" s="7"/>
      <c r="DD1160" s="7"/>
      <c r="DE1160" s="7"/>
      <c r="DF1160" s="7"/>
      <c r="DG1160" s="7"/>
      <c r="DH1160" s="7"/>
      <c r="DI1160" s="7"/>
      <c r="DJ1160" s="7"/>
      <c r="DK1160" s="7"/>
      <c r="DL1160" s="7"/>
      <c r="DM1160" s="7"/>
      <c r="DN1160" s="7"/>
      <c r="DO1160" s="7"/>
      <c r="DP1160" s="7"/>
      <c r="DQ1160" s="7"/>
      <c r="DR1160" s="7"/>
      <c r="DS1160" s="7"/>
      <c r="DT1160" s="7"/>
      <c r="DU1160" s="7"/>
      <c r="DV1160" s="7"/>
      <c r="DW1160" s="7"/>
      <c r="DX1160" s="7"/>
      <c r="DY1160" s="7"/>
      <c r="DZ1160" s="7"/>
      <c r="EA1160" s="7"/>
      <c r="EB1160" s="7"/>
      <c r="EC1160" s="7"/>
      <c r="ED1160" s="7"/>
      <c r="EE1160" s="7"/>
      <c r="EF1160" s="7"/>
      <c r="EG1160" s="7"/>
      <c r="EH1160" s="7"/>
      <c r="EI1160" s="7"/>
      <c r="EJ1160" s="7"/>
      <c r="EK1160" s="7"/>
      <c r="EL1160" s="7"/>
      <c r="EM1160" s="7"/>
      <c r="EN1160" s="7"/>
      <c r="EO1160" s="7"/>
      <c r="EP1160" s="7"/>
      <c r="EQ1160" s="7"/>
      <c r="ER1160" s="7"/>
      <c r="ES1160" s="7"/>
      <c r="ET1160" s="7"/>
      <c r="EU1160" s="7"/>
      <c r="EV1160" s="7"/>
      <c r="EW1160" s="7"/>
      <c r="EX1160" s="7"/>
      <c r="EY1160" s="7"/>
      <c r="EZ1160" s="7"/>
      <c r="FA1160" s="7"/>
      <c r="FB1160" s="7"/>
      <c r="FC1160" s="7"/>
      <c r="FD1160" s="7"/>
      <c r="FE1160" s="7"/>
      <c r="FF1160" s="7"/>
      <c r="FG1160" s="7"/>
      <c r="FH1160" s="7"/>
      <c r="FI1160" s="7"/>
      <c r="FJ1160" s="7"/>
      <c r="FK1160" s="7"/>
      <c r="FL1160" s="34"/>
      <c r="FM1160" s="33"/>
      <c r="FN1160" s="34"/>
      <c r="FO1160" s="33"/>
      <c r="FP1160" s="33"/>
      <c r="FQ1160" s="33"/>
      <c r="FR1160" s="33"/>
      <c r="FS1160" s="33"/>
      <c r="FT1160" s="33"/>
      <c r="FU1160" s="33"/>
      <c r="FV1160" s="33"/>
      <c r="FW1160" s="33"/>
      <c r="FX1160" s="33"/>
      <c r="FY1160" s="33"/>
      <c r="FZ1160" s="33"/>
      <c r="GA1160" s="33"/>
      <c r="GB1160" s="33"/>
      <c r="GC1160" s="33"/>
      <c r="GD1160" s="33"/>
      <c r="GE1160" s="33"/>
      <c r="GF1160" s="33"/>
      <c r="GG1160" s="7"/>
      <c r="GH1160" s="7"/>
      <c r="GI1160" s="7"/>
      <c r="GJ1160" s="7"/>
      <c r="GK1160" s="7"/>
      <c r="GL1160" s="7"/>
      <c r="GM1160" s="7"/>
      <c r="GN1160" s="7"/>
      <c r="GO1160" s="7"/>
      <c r="GP1160" s="7"/>
      <c r="GQ1160" s="7"/>
      <c r="GR1160" s="7"/>
      <c r="GS1160" s="7"/>
      <c r="GT1160" s="7"/>
      <c r="GU1160" s="7"/>
      <c r="GV1160" s="7"/>
      <c r="GW1160" s="7"/>
      <c r="GX1160" s="7"/>
      <c r="GY1160" s="7"/>
    </row>
    <row r="1161" spans="1:207" ht="13.8">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c r="CG1161" s="7"/>
      <c r="CH1161" s="7"/>
      <c r="CI1161" s="7"/>
      <c r="CJ1161" s="7"/>
      <c r="CK1161" s="7"/>
      <c r="CL1161" s="7"/>
      <c r="CM1161" s="7"/>
      <c r="CN1161" s="7"/>
      <c r="CO1161" s="7"/>
      <c r="CP1161" s="7"/>
      <c r="CQ1161" s="7"/>
      <c r="CR1161" s="7"/>
      <c r="CS1161" s="7"/>
      <c r="CT1161" s="7"/>
      <c r="CU1161" s="7"/>
      <c r="CV1161" s="7"/>
      <c r="CW1161" s="7"/>
      <c r="CX1161" s="7"/>
      <c r="CY1161" s="7"/>
      <c r="CZ1161" s="7"/>
      <c r="DA1161" s="7"/>
      <c r="DB1161" s="7"/>
      <c r="DC1161" s="7"/>
      <c r="DD1161" s="7"/>
      <c r="DE1161" s="7"/>
      <c r="DF1161" s="7"/>
      <c r="DG1161" s="7"/>
      <c r="DH1161" s="7"/>
      <c r="DI1161" s="7"/>
      <c r="DJ1161" s="7"/>
      <c r="DK1161" s="7"/>
      <c r="DL1161" s="7"/>
      <c r="DM1161" s="7"/>
      <c r="DN1161" s="7"/>
      <c r="DO1161" s="7"/>
      <c r="DP1161" s="7"/>
      <c r="DQ1161" s="7"/>
      <c r="DR1161" s="7"/>
      <c r="DS1161" s="7"/>
      <c r="DT1161" s="7"/>
      <c r="DU1161" s="7"/>
      <c r="DV1161" s="7"/>
      <c r="DW1161" s="7"/>
      <c r="DX1161" s="7"/>
      <c r="DY1161" s="7"/>
      <c r="DZ1161" s="7"/>
      <c r="EA1161" s="7"/>
      <c r="EB1161" s="7"/>
      <c r="EC1161" s="7"/>
      <c r="ED1161" s="7"/>
      <c r="EE1161" s="7"/>
      <c r="EF1161" s="7"/>
      <c r="EG1161" s="7"/>
      <c r="EH1161" s="7"/>
      <c r="EI1161" s="7"/>
      <c r="EJ1161" s="7"/>
      <c r="EK1161" s="7"/>
      <c r="EL1161" s="7"/>
      <c r="EM1161" s="7"/>
      <c r="EN1161" s="7"/>
      <c r="EO1161" s="7"/>
      <c r="EP1161" s="7"/>
      <c r="EQ1161" s="7"/>
      <c r="ER1161" s="7"/>
      <c r="ES1161" s="7"/>
      <c r="ET1161" s="7"/>
      <c r="EU1161" s="7"/>
      <c r="EV1161" s="7"/>
      <c r="EW1161" s="7"/>
      <c r="EX1161" s="7"/>
      <c r="EY1161" s="7"/>
      <c r="EZ1161" s="7"/>
      <c r="FA1161" s="7"/>
      <c r="FB1161" s="7"/>
      <c r="FC1161" s="7"/>
      <c r="FD1161" s="7"/>
      <c r="FE1161" s="7"/>
      <c r="FF1161" s="7"/>
      <c r="FG1161" s="7"/>
      <c r="FH1161" s="7"/>
      <c r="FI1161" s="7"/>
      <c r="FJ1161" s="7"/>
      <c r="FK1161" s="7"/>
      <c r="FL1161" s="34"/>
      <c r="FM1161" s="33"/>
      <c r="FN1161" s="34"/>
      <c r="FO1161" s="33"/>
      <c r="FP1161" s="33"/>
      <c r="FQ1161" s="33"/>
      <c r="FR1161" s="33"/>
      <c r="FS1161" s="33"/>
      <c r="FT1161" s="33"/>
      <c r="FU1161" s="33"/>
      <c r="FV1161" s="33"/>
      <c r="FW1161" s="33"/>
      <c r="FX1161" s="33"/>
      <c r="FY1161" s="33"/>
      <c r="FZ1161" s="33"/>
      <c r="GA1161" s="33"/>
      <c r="GB1161" s="33"/>
      <c r="GC1161" s="33"/>
      <c r="GD1161" s="33"/>
      <c r="GE1161" s="33"/>
      <c r="GF1161" s="33"/>
      <c r="GG1161" s="7"/>
      <c r="GH1161" s="7"/>
      <c r="GI1161" s="7"/>
      <c r="GJ1161" s="7"/>
      <c r="GK1161" s="7"/>
      <c r="GL1161" s="7"/>
      <c r="GM1161" s="7"/>
      <c r="GN1161" s="7"/>
      <c r="GO1161" s="7"/>
      <c r="GP1161" s="7"/>
      <c r="GQ1161" s="7"/>
      <c r="GR1161" s="7"/>
      <c r="GS1161" s="7"/>
      <c r="GT1161" s="7"/>
      <c r="GU1161" s="7"/>
      <c r="GV1161" s="7"/>
      <c r="GW1161" s="7"/>
      <c r="GX1161" s="7"/>
      <c r="GY1161" s="7"/>
    </row>
    <row r="1162" spans="1:207" ht="13.8">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c r="CG1162" s="7"/>
      <c r="CH1162" s="7"/>
      <c r="CI1162" s="7"/>
      <c r="CJ1162" s="7"/>
      <c r="CK1162" s="7"/>
      <c r="CL1162" s="7"/>
      <c r="CM1162" s="7"/>
      <c r="CN1162" s="7"/>
      <c r="CO1162" s="7"/>
      <c r="CP1162" s="7"/>
      <c r="CQ1162" s="7"/>
      <c r="CR1162" s="7"/>
      <c r="CS1162" s="7"/>
      <c r="CT1162" s="7"/>
      <c r="CU1162" s="7"/>
      <c r="CV1162" s="7"/>
      <c r="CW1162" s="7"/>
      <c r="CX1162" s="7"/>
      <c r="CY1162" s="7"/>
      <c r="CZ1162" s="7"/>
      <c r="DA1162" s="7"/>
      <c r="DB1162" s="7"/>
      <c r="DC1162" s="7"/>
      <c r="DD1162" s="7"/>
      <c r="DE1162" s="7"/>
      <c r="DF1162" s="7"/>
      <c r="DG1162" s="7"/>
      <c r="DH1162" s="7"/>
      <c r="DI1162" s="7"/>
      <c r="DJ1162" s="7"/>
      <c r="DK1162" s="7"/>
      <c r="DL1162" s="7"/>
      <c r="DM1162" s="7"/>
      <c r="DN1162" s="7"/>
      <c r="DO1162" s="7"/>
      <c r="DP1162" s="7"/>
      <c r="DQ1162" s="7"/>
      <c r="DR1162" s="7"/>
      <c r="DS1162" s="7"/>
      <c r="DT1162" s="7"/>
      <c r="DU1162" s="7"/>
      <c r="DV1162" s="7"/>
      <c r="DW1162" s="7"/>
      <c r="DX1162" s="7"/>
      <c r="DY1162" s="7"/>
      <c r="DZ1162" s="7"/>
      <c r="EA1162" s="7"/>
      <c r="EB1162" s="7"/>
      <c r="EC1162" s="7"/>
      <c r="ED1162" s="7"/>
      <c r="EE1162" s="7"/>
      <c r="EF1162" s="7"/>
      <c r="EG1162" s="7"/>
      <c r="EH1162" s="7"/>
      <c r="EI1162" s="7"/>
      <c r="EJ1162" s="7"/>
      <c r="EK1162" s="7"/>
      <c r="EL1162" s="7"/>
      <c r="EM1162" s="7"/>
      <c r="EN1162" s="7"/>
      <c r="EO1162" s="7"/>
      <c r="EP1162" s="7"/>
      <c r="EQ1162" s="7"/>
      <c r="ER1162" s="7"/>
      <c r="ES1162" s="7"/>
      <c r="ET1162" s="7"/>
      <c r="EU1162" s="7"/>
      <c r="EV1162" s="7"/>
      <c r="EW1162" s="7"/>
      <c r="EX1162" s="7"/>
      <c r="EY1162" s="7"/>
      <c r="EZ1162" s="7"/>
      <c r="FA1162" s="7"/>
      <c r="FB1162" s="7"/>
      <c r="FC1162" s="7"/>
      <c r="FD1162" s="7"/>
      <c r="FE1162" s="7"/>
      <c r="FF1162" s="7"/>
      <c r="FG1162" s="7"/>
      <c r="FH1162" s="7"/>
      <c r="FI1162" s="7"/>
      <c r="FJ1162" s="7"/>
      <c r="FK1162" s="7"/>
      <c r="FL1162" s="34"/>
      <c r="FM1162" s="33"/>
      <c r="FN1162" s="34"/>
      <c r="FO1162" s="33"/>
      <c r="FP1162" s="33"/>
      <c r="FQ1162" s="33"/>
      <c r="FR1162" s="33"/>
      <c r="FS1162" s="33"/>
      <c r="FT1162" s="33"/>
      <c r="FU1162" s="33"/>
      <c r="FV1162" s="33"/>
      <c r="FW1162" s="33"/>
      <c r="FX1162" s="33"/>
      <c r="FY1162" s="33"/>
      <c r="FZ1162" s="33"/>
      <c r="GA1162" s="33"/>
      <c r="GB1162" s="33"/>
      <c r="GC1162" s="33"/>
      <c r="GD1162" s="33"/>
      <c r="GE1162" s="33"/>
      <c r="GF1162" s="33"/>
      <c r="GG1162" s="7"/>
      <c r="GH1162" s="7"/>
      <c r="GI1162" s="7"/>
      <c r="GJ1162" s="7"/>
      <c r="GK1162" s="7"/>
      <c r="GL1162" s="7"/>
      <c r="GM1162" s="7"/>
      <c r="GN1162" s="7"/>
      <c r="GO1162" s="7"/>
      <c r="GP1162" s="7"/>
      <c r="GQ1162" s="7"/>
      <c r="GR1162" s="7"/>
      <c r="GS1162" s="7"/>
      <c r="GT1162" s="7"/>
      <c r="GU1162" s="7"/>
      <c r="GV1162" s="7"/>
      <c r="GW1162" s="7"/>
      <c r="GX1162" s="7"/>
      <c r="GY1162" s="7"/>
    </row>
    <row r="1163" spans="1:207" ht="13.8">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c r="CG1163" s="7"/>
      <c r="CH1163" s="7"/>
      <c r="CI1163" s="7"/>
      <c r="CJ1163" s="7"/>
      <c r="CK1163" s="7"/>
      <c r="CL1163" s="7"/>
      <c r="CM1163" s="7"/>
      <c r="CN1163" s="7"/>
      <c r="CO1163" s="7"/>
      <c r="CP1163" s="7"/>
      <c r="CQ1163" s="7"/>
      <c r="CR1163" s="7"/>
      <c r="CS1163" s="7"/>
      <c r="CT1163" s="7"/>
      <c r="CU1163" s="7"/>
      <c r="CV1163" s="7"/>
      <c r="CW1163" s="7"/>
      <c r="CX1163" s="7"/>
      <c r="CY1163" s="7"/>
      <c r="CZ1163" s="7"/>
      <c r="DA1163" s="7"/>
      <c r="DB1163" s="7"/>
      <c r="DC1163" s="7"/>
      <c r="DD1163" s="7"/>
      <c r="DE1163" s="7"/>
      <c r="DF1163" s="7"/>
      <c r="DG1163" s="7"/>
      <c r="DH1163" s="7"/>
      <c r="DI1163" s="7"/>
      <c r="DJ1163" s="7"/>
      <c r="DK1163" s="7"/>
      <c r="DL1163" s="7"/>
      <c r="DM1163" s="7"/>
      <c r="DN1163" s="7"/>
      <c r="DO1163" s="7"/>
      <c r="DP1163" s="7"/>
      <c r="DQ1163" s="7"/>
      <c r="DR1163" s="7"/>
      <c r="DS1163" s="7"/>
      <c r="DT1163" s="7"/>
      <c r="DU1163" s="7"/>
      <c r="DV1163" s="7"/>
      <c r="DW1163" s="7"/>
      <c r="DX1163" s="7"/>
      <c r="DY1163" s="7"/>
      <c r="DZ1163" s="7"/>
      <c r="EA1163" s="7"/>
      <c r="EB1163" s="7"/>
      <c r="EC1163" s="7"/>
      <c r="ED1163" s="7"/>
      <c r="EE1163" s="7"/>
      <c r="EF1163" s="7"/>
      <c r="EG1163" s="7"/>
      <c r="EH1163" s="7"/>
      <c r="EI1163" s="7"/>
      <c r="EJ1163" s="7"/>
      <c r="EK1163" s="7"/>
      <c r="EL1163" s="7"/>
      <c r="EM1163" s="7"/>
      <c r="EN1163" s="7"/>
      <c r="EO1163" s="7"/>
      <c r="EP1163" s="7"/>
      <c r="EQ1163" s="7"/>
      <c r="ER1163" s="7"/>
      <c r="ES1163" s="7"/>
      <c r="ET1163" s="7"/>
      <c r="EU1163" s="7"/>
      <c r="EV1163" s="7"/>
      <c r="EW1163" s="7"/>
      <c r="EX1163" s="7"/>
      <c r="EY1163" s="7"/>
      <c r="EZ1163" s="7"/>
      <c r="FA1163" s="7"/>
      <c r="FB1163" s="7"/>
      <c r="FC1163" s="7"/>
      <c r="FD1163" s="7"/>
      <c r="FE1163" s="7"/>
      <c r="FF1163" s="7"/>
      <c r="FG1163" s="7"/>
      <c r="FH1163" s="7"/>
      <c r="FI1163" s="7"/>
      <c r="FJ1163" s="7"/>
      <c r="FK1163" s="7"/>
      <c r="FL1163" s="34"/>
      <c r="FM1163" s="33"/>
      <c r="FN1163" s="34"/>
      <c r="FO1163" s="33"/>
      <c r="FP1163" s="33"/>
      <c r="FQ1163" s="33"/>
      <c r="FR1163" s="33"/>
      <c r="FS1163" s="33"/>
      <c r="FT1163" s="33"/>
      <c r="FU1163" s="33"/>
      <c r="FV1163" s="33"/>
      <c r="FW1163" s="33"/>
      <c r="FX1163" s="33"/>
      <c r="FY1163" s="33"/>
      <c r="FZ1163" s="33"/>
      <c r="GA1163" s="33"/>
      <c r="GB1163" s="33"/>
      <c r="GC1163" s="33"/>
      <c r="GD1163" s="33"/>
      <c r="GE1163" s="33"/>
      <c r="GF1163" s="33"/>
      <c r="GG1163" s="7"/>
      <c r="GH1163" s="7"/>
      <c r="GI1163" s="7"/>
      <c r="GJ1163" s="7"/>
      <c r="GK1163" s="7"/>
      <c r="GL1163" s="7"/>
      <c r="GM1163" s="7"/>
      <c r="GN1163" s="7"/>
      <c r="GO1163" s="7"/>
      <c r="GP1163" s="7"/>
      <c r="GQ1163" s="7"/>
      <c r="GR1163" s="7"/>
      <c r="GS1163" s="7"/>
      <c r="GT1163" s="7"/>
      <c r="GU1163" s="7"/>
      <c r="GV1163" s="7"/>
      <c r="GW1163" s="7"/>
      <c r="GX1163" s="7"/>
      <c r="GY1163" s="7"/>
    </row>
    <row r="1164" spans="1:207" ht="13.8">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c r="CG1164" s="7"/>
      <c r="CH1164" s="7"/>
      <c r="CI1164" s="7"/>
      <c r="CJ1164" s="7"/>
      <c r="CK1164" s="7"/>
      <c r="CL1164" s="7"/>
      <c r="CM1164" s="7"/>
      <c r="CN1164" s="7"/>
      <c r="CO1164" s="7"/>
      <c r="CP1164" s="7"/>
      <c r="CQ1164" s="7"/>
      <c r="CR1164" s="7"/>
      <c r="CS1164" s="7"/>
      <c r="CT1164" s="7"/>
      <c r="CU1164" s="7"/>
      <c r="CV1164" s="7"/>
      <c r="CW1164" s="7"/>
      <c r="CX1164" s="7"/>
      <c r="CY1164" s="7"/>
      <c r="CZ1164" s="7"/>
      <c r="DA1164" s="7"/>
      <c r="DB1164" s="7"/>
      <c r="DC1164" s="7"/>
      <c r="DD1164" s="7"/>
      <c r="DE1164" s="7"/>
      <c r="DF1164" s="7"/>
      <c r="DG1164" s="7"/>
      <c r="DH1164" s="7"/>
      <c r="DI1164" s="7"/>
      <c r="DJ1164" s="7"/>
      <c r="DK1164" s="7"/>
      <c r="DL1164" s="7"/>
      <c r="DM1164" s="7"/>
      <c r="DN1164" s="7"/>
      <c r="DO1164" s="7"/>
      <c r="DP1164" s="7"/>
      <c r="DQ1164" s="7"/>
      <c r="DR1164" s="7"/>
      <c r="DS1164" s="7"/>
      <c r="DT1164" s="7"/>
      <c r="DU1164" s="7"/>
      <c r="DV1164" s="7"/>
      <c r="DW1164" s="7"/>
      <c r="DX1164" s="7"/>
      <c r="DY1164" s="7"/>
      <c r="DZ1164" s="7"/>
      <c r="EA1164" s="7"/>
      <c r="EB1164" s="7"/>
      <c r="EC1164" s="7"/>
      <c r="ED1164" s="7"/>
      <c r="EE1164" s="7"/>
      <c r="EF1164" s="7"/>
      <c r="EG1164" s="7"/>
      <c r="EH1164" s="7"/>
      <c r="EI1164" s="7"/>
      <c r="EJ1164" s="7"/>
      <c r="EK1164" s="7"/>
      <c r="EL1164" s="7"/>
      <c r="EM1164" s="7"/>
      <c r="EN1164" s="7"/>
      <c r="EO1164" s="7"/>
      <c r="EP1164" s="7"/>
      <c r="EQ1164" s="7"/>
      <c r="ER1164" s="7"/>
      <c r="ES1164" s="7"/>
      <c r="ET1164" s="7"/>
      <c r="EU1164" s="7"/>
      <c r="EV1164" s="7"/>
      <c r="EW1164" s="7"/>
      <c r="EX1164" s="7"/>
      <c r="EY1164" s="7"/>
      <c r="EZ1164" s="7"/>
      <c r="FA1164" s="7"/>
      <c r="FB1164" s="7"/>
      <c r="FC1164" s="7"/>
      <c r="FD1164" s="7"/>
      <c r="FE1164" s="7"/>
      <c r="FF1164" s="7"/>
      <c r="FG1164" s="7"/>
      <c r="FH1164" s="7"/>
      <c r="FI1164" s="7"/>
      <c r="FJ1164" s="7"/>
      <c r="FK1164" s="7"/>
      <c r="FL1164" s="34"/>
      <c r="FM1164" s="33"/>
      <c r="FN1164" s="34"/>
      <c r="FO1164" s="33"/>
      <c r="FP1164" s="33"/>
      <c r="FQ1164" s="33"/>
      <c r="FR1164" s="33"/>
      <c r="FS1164" s="33"/>
      <c r="FT1164" s="33"/>
      <c r="FU1164" s="33"/>
      <c r="FV1164" s="33"/>
      <c r="FW1164" s="33"/>
      <c r="FX1164" s="33"/>
      <c r="FY1164" s="33"/>
      <c r="FZ1164" s="33"/>
      <c r="GA1164" s="33"/>
      <c r="GB1164" s="33"/>
      <c r="GC1164" s="33"/>
      <c r="GD1164" s="33"/>
      <c r="GE1164" s="33"/>
      <c r="GF1164" s="33"/>
      <c r="GG1164" s="7"/>
      <c r="GH1164" s="7"/>
      <c r="GI1164" s="7"/>
      <c r="GJ1164" s="7"/>
      <c r="GK1164" s="7"/>
      <c r="GL1164" s="7"/>
      <c r="GM1164" s="7"/>
      <c r="GN1164" s="7"/>
      <c r="GO1164" s="7"/>
      <c r="GP1164" s="7"/>
      <c r="GQ1164" s="7"/>
      <c r="GR1164" s="7"/>
      <c r="GS1164" s="7"/>
      <c r="GT1164" s="7"/>
      <c r="GU1164" s="7"/>
      <c r="GV1164" s="7"/>
      <c r="GW1164" s="7"/>
      <c r="GX1164" s="7"/>
      <c r="GY1164" s="7"/>
    </row>
    <row r="1165" spans="1:207" ht="13.8">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c r="DV1165" s="7"/>
      <c r="DW1165" s="7"/>
      <c r="DX1165" s="7"/>
      <c r="DY1165" s="7"/>
      <c r="DZ1165" s="7"/>
      <c r="EA1165" s="7"/>
      <c r="EB1165" s="7"/>
      <c r="EC1165" s="7"/>
      <c r="ED1165" s="7"/>
      <c r="EE1165" s="7"/>
      <c r="EF1165" s="7"/>
      <c r="EG1165" s="7"/>
      <c r="EH1165" s="7"/>
      <c r="EI1165" s="7"/>
      <c r="EJ1165" s="7"/>
      <c r="EK1165" s="7"/>
      <c r="EL1165" s="7"/>
      <c r="EM1165" s="7"/>
      <c r="EN1165" s="7"/>
      <c r="EO1165" s="7"/>
      <c r="EP1165" s="7"/>
      <c r="EQ1165" s="7"/>
      <c r="ER1165" s="7"/>
      <c r="ES1165" s="7"/>
      <c r="ET1165" s="7"/>
      <c r="EU1165" s="7"/>
      <c r="EV1165" s="7"/>
      <c r="EW1165" s="7"/>
      <c r="EX1165" s="7"/>
      <c r="EY1165" s="7"/>
      <c r="EZ1165" s="7"/>
      <c r="FA1165" s="7"/>
      <c r="FB1165" s="7"/>
      <c r="FC1165" s="7"/>
      <c r="FD1165" s="7"/>
      <c r="FE1165" s="7"/>
      <c r="FF1165" s="7"/>
      <c r="FG1165" s="7"/>
      <c r="FH1165" s="7"/>
      <c r="FI1165" s="7"/>
      <c r="FJ1165" s="7"/>
      <c r="FK1165" s="7"/>
      <c r="FL1165" s="34"/>
      <c r="FM1165" s="33"/>
      <c r="FN1165" s="34"/>
      <c r="FO1165" s="33"/>
      <c r="FP1165" s="33"/>
      <c r="FQ1165" s="33"/>
      <c r="FR1165" s="33"/>
      <c r="FS1165" s="33"/>
      <c r="FT1165" s="33"/>
      <c r="FU1165" s="33"/>
      <c r="FV1165" s="33"/>
      <c r="FW1165" s="33"/>
      <c r="FX1165" s="33"/>
      <c r="FY1165" s="33"/>
      <c r="FZ1165" s="33"/>
      <c r="GA1165" s="33"/>
      <c r="GB1165" s="33"/>
      <c r="GC1165" s="33"/>
      <c r="GD1165" s="33"/>
      <c r="GE1165" s="33"/>
      <c r="GF1165" s="33"/>
      <c r="GG1165" s="7"/>
      <c r="GH1165" s="7"/>
      <c r="GI1165" s="7"/>
      <c r="GJ1165" s="7"/>
      <c r="GK1165" s="7"/>
      <c r="GL1165" s="7"/>
      <c r="GM1165" s="7"/>
      <c r="GN1165" s="7"/>
      <c r="GO1165" s="7"/>
      <c r="GP1165" s="7"/>
      <c r="GQ1165" s="7"/>
      <c r="GR1165" s="7"/>
      <c r="GS1165" s="7"/>
      <c r="GT1165" s="7"/>
      <c r="GU1165" s="7"/>
      <c r="GV1165" s="7"/>
      <c r="GW1165" s="7"/>
      <c r="GX1165" s="7"/>
      <c r="GY1165" s="7"/>
    </row>
    <row r="1166" spans="1:207" ht="13.8">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c r="CG1166" s="7"/>
      <c r="CH1166" s="7"/>
      <c r="CI1166" s="7"/>
      <c r="CJ1166" s="7"/>
      <c r="CK1166" s="7"/>
      <c r="CL1166" s="7"/>
      <c r="CM1166" s="7"/>
      <c r="CN1166" s="7"/>
      <c r="CO1166" s="7"/>
      <c r="CP1166" s="7"/>
      <c r="CQ1166" s="7"/>
      <c r="CR1166" s="7"/>
      <c r="CS1166" s="7"/>
      <c r="CT1166" s="7"/>
      <c r="CU1166" s="7"/>
      <c r="CV1166" s="7"/>
      <c r="CW1166" s="7"/>
      <c r="CX1166" s="7"/>
      <c r="CY1166" s="7"/>
      <c r="CZ1166" s="7"/>
      <c r="DA1166" s="7"/>
      <c r="DB1166" s="7"/>
      <c r="DC1166" s="7"/>
      <c r="DD1166" s="7"/>
      <c r="DE1166" s="7"/>
      <c r="DF1166" s="7"/>
      <c r="DG1166" s="7"/>
      <c r="DH1166" s="7"/>
      <c r="DI1166" s="7"/>
      <c r="DJ1166" s="7"/>
      <c r="DK1166" s="7"/>
      <c r="DL1166" s="7"/>
      <c r="DM1166" s="7"/>
      <c r="DN1166" s="7"/>
      <c r="DO1166" s="7"/>
      <c r="DP1166" s="7"/>
      <c r="DQ1166" s="7"/>
      <c r="DR1166" s="7"/>
      <c r="DS1166" s="7"/>
      <c r="DT1166" s="7"/>
      <c r="DU1166" s="7"/>
      <c r="DV1166" s="7"/>
      <c r="DW1166" s="7"/>
      <c r="DX1166" s="7"/>
      <c r="DY1166" s="7"/>
      <c r="DZ1166" s="7"/>
      <c r="EA1166" s="7"/>
      <c r="EB1166" s="7"/>
      <c r="EC1166" s="7"/>
      <c r="ED1166" s="7"/>
      <c r="EE1166" s="7"/>
      <c r="EF1166" s="7"/>
      <c r="EG1166" s="7"/>
      <c r="EH1166" s="7"/>
      <c r="EI1166" s="7"/>
      <c r="EJ1166" s="7"/>
      <c r="EK1166" s="7"/>
      <c r="EL1166" s="7"/>
      <c r="EM1166" s="7"/>
      <c r="EN1166" s="7"/>
      <c r="EO1166" s="7"/>
      <c r="EP1166" s="7"/>
      <c r="EQ1166" s="7"/>
      <c r="ER1166" s="7"/>
      <c r="ES1166" s="7"/>
      <c r="ET1166" s="7"/>
      <c r="EU1166" s="7"/>
      <c r="EV1166" s="7"/>
      <c r="EW1166" s="7"/>
      <c r="EX1166" s="7"/>
      <c r="EY1166" s="7"/>
      <c r="EZ1166" s="7"/>
      <c r="FA1166" s="7"/>
      <c r="FB1166" s="7"/>
      <c r="FC1166" s="7"/>
      <c r="FD1166" s="7"/>
      <c r="FE1166" s="7"/>
      <c r="FF1166" s="7"/>
      <c r="FG1166" s="7"/>
      <c r="FH1166" s="7"/>
      <c r="FI1166" s="7"/>
      <c r="FJ1166" s="7"/>
      <c r="FK1166" s="7"/>
      <c r="FL1166" s="34"/>
      <c r="FM1166" s="33"/>
      <c r="FN1166" s="34"/>
      <c r="FO1166" s="33"/>
      <c r="FP1166" s="33"/>
      <c r="FQ1166" s="33"/>
      <c r="FR1166" s="33"/>
      <c r="FS1166" s="33"/>
      <c r="FT1166" s="33"/>
      <c r="FU1166" s="33"/>
      <c r="FV1166" s="33"/>
      <c r="FW1166" s="33"/>
      <c r="FX1166" s="33"/>
      <c r="FY1166" s="33"/>
      <c r="FZ1166" s="33"/>
      <c r="GA1166" s="33"/>
      <c r="GB1166" s="33"/>
      <c r="GC1166" s="33"/>
      <c r="GD1166" s="33"/>
      <c r="GE1166" s="33"/>
      <c r="GF1166" s="33"/>
      <c r="GG1166" s="7"/>
      <c r="GH1166" s="7"/>
      <c r="GI1166" s="7"/>
      <c r="GJ1166" s="7"/>
      <c r="GK1166" s="7"/>
      <c r="GL1166" s="7"/>
      <c r="GM1166" s="7"/>
      <c r="GN1166" s="7"/>
      <c r="GO1166" s="7"/>
      <c r="GP1166" s="7"/>
      <c r="GQ1166" s="7"/>
      <c r="GR1166" s="7"/>
      <c r="GS1166" s="7"/>
      <c r="GT1166" s="7"/>
      <c r="GU1166" s="7"/>
      <c r="GV1166" s="7"/>
      <c r="GW1166" s="7"/>
      <c r="GX1166" s="7"/>
      <c r="GY1166" s="7"/>
    </row>
    <row r="1167" spans="1:207" ht="13.8">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c r="CG1167" s="7"/>
      <c r="CH1167" s="7"/>
      <c r="CI1167" s="7"/>
      <c r="CJ1167" s="7"/>
      <c r="CK1167" s="7"/>
      <c r="CL1167" s="7"/>
      <c r="CM1167" s="7"/>
      <c r="CN1167" s="7"/>
      <c r="CO1167" s="7"/>
      <c r="CP1167" s="7"/>
      <c r="CQ1167" s="7"/>
      <c r="CR1167" s="7"/>
      <c r="CS1167" s="7"/>
      <c r="CT1167" s="7"/>
      <c r="CU1167" s="7"/>
      <c r="CV1167" s="7"/>
      <c r="CW1167" s="7"/>
      <c r="CX1167" s="7"/>
      <c r="CY1167" s="7"/>
      <c r="CZ1167" s="7"/>
      <c r="DA1167" s="7"/>
      <c r="DB1167" s="7"/>
      <c r="DC1167" s="7"/>
      <c r="DD1167" s="7"/>
      <c r="DE1167" s="7"/>
      <c r="DF1167" s="7"/>
      <c r="DG1167" s="7"/>
      <c r="DH1167" s="7"/>
      <c r="DI1167" s="7"/>
      <c r="DJ1167" s="7"/>
      <c r="DK1167" s="7"/>
      <c r="DL1167" s="7"/>
      <c r="DM1167" s="7"/>
      <c r="DN1167" s="7"/>
      <c r="DO1167" s="7"/>
      <c r="DP1167" s="7"/>
      <c r="DQ1167" s="7"/>
      <c r="DR1167" s="7"/>
      <c r="DS1167" s="7"/>
      <c r="DT1167" s="7"/>
      <c r="DU1167" s="7"/>
      <c r="DV1167" s="7"/>
      <c r="DW1167" s="7"/>
      <c r="DX1167" s="7"/>
      <c r="DY1167" s="7"/>
      <c r="DZ1167" s="7"/>
      <c r="EA1167" s="7"/>
      <c r="EB1167" s="7"/>
      <c r="EC1167" s="7"/>
      <c r="ED1167" s="7"/>
      <c r="EE1167" s="7"/>
      <c r="EF1167" s="7"/>
      <c r="EG1167" s="7"/>
      <c r="EH1167" s="7"/>
      <c r="EI1167" s="7"/>
      <c r="EJ1167" s="7"/>
      <c r="EK1167" s="7"/>
      <c r="EL1167" s="7"/>
      <c r="EM1167" s="7"/>
      <c r="EN1167" s="7"/>
      <c r="EO1167" s="7"/>
      <c r="EP1167" s="7"/>
      <c r="EQ1167" s="7"/>
      <c r="ER1167" s="7"/>
      <c r="ES1167" s="7"/>
      <c r="ET1167" s="7"/>
      <c r="EU1167" s="7"/>
      <c r="EV1167" s="7"/>
      <c r="EW1167" s="7"/>
      <c r="EX1167" s="7"/>
      <c r="EY1167" s="7"/>
      <c r="EZ1167" s="7"/>
      <c r="FA1167" s="7"/>
      <c r="FB1167" s="7"/>
      <c r="FC1167" s="7"/>
      <c r="FD1167" s="7"/>
      <c r="FE1167" s="7"/>
      <c r="FF1167" s="7"/>
      <c r="FG1167" s="7"/>
      <c r="FH1167" s="7"/>
      <c r="FI1167" s="7"/>
      <c r="FJ1167" s="7"/>
      <c r="FK1167" s="7"/>
      <c r="FL1167" s="34"/>
      <c r="FM1167" s="33"/>
      <c r="FN1167" s="34"/>
      <c r="FO1167" s="33"/>
      <c r="FP1167" s="33"/>
      <c r="FQ1167" s="33"/>
      <c r="FR1167" s="33"/>
      <c r="FS1167" s="33"/>
      <c r="FT1167" s="33"/>
      <c r="FU1167" s="33"/>
      <c r="FV1167" s="33"/>
      <c r="FW1167" s="33"/>
      <c r="FX1167" s="33"/>
      <c r="FY1167" s="33"/>
      <c r="FZ1167" s="33"/>
      <c r="GA1167" s="33"/>
      <c r="GB1167" s="33"/>
      <c r="GC1167" s="33"/>
      <c r="GD1167" s="33"/>
      <c r="GE1167" s="33"/>
      <c r="GF1167" s="33"/>
      <c r="GG1167" s="7"/>
      <c r="GH1167" s="7"/>
      <c r="GI1167" s="7"/>
      <c r="GJ1167" s="7"/>
      <c r="GK1167" s="7"/>
      <c r="GL1167" s="7"/>
      <c r="GM1167" s="7"/>
      <c r="GN1167" s="7"/>
      <c r="GO1167" s="7"/>
      <c r="GP1167" s="7"/>
      <c r="GQ1167" s="7"/>
      <c r="GR1167" s="7"/>
      <c r="GS1167" s="7"/>
      <c r="GT1167" s="7"/>
      <c r="GU1167" s="7"/>
      <c r="GV1167" s="7"/>
      <c r="GW1167" s="7"/>
      <c r="GX1167" s="7"/>
      <c r="GY1167" s="7"/>
    </row>
    <row r="1168" spans="1:207" ht="13.8">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c r="CG1168" s="7"/>
      <c r="CH1168" s="7"/>
      <c r="CI1168" s="7"/>
      <c r="CJ1168" s="7"/>
      <c r="CK1168" s="7"/>
      <c r="CL1168" s="7"/>
      <c r="CM1168" s="7"/>
      <c r="CN1168" s="7"/>
      <c r="CO1168" s="7"/>
      <c r="CP1168" s="7"/>
      <c r="CQ1168" s="7"/>
      <c r="CR1168" s="7"/>
      <c r="CS1168" s="7"/>
      <c r="CT1168" s="7"/>
      <c r="CU1168" s="7"/>
      <c r="CV1168" s="7"/>
      <c r="CW1168" s="7"/>
      <c r="CX1168" s="7"/>
      <c r="CY1168" s="7"/>
      <c r="CZ1168" s="7"/>
      <c r="DA1168" s="7"/>
      <c r="DB1168" s="7"/>
      <c r="DC1168" s="7"/>
      <c r="DD1168" s="7"/>
      <c r="DE1168" s="7"/>
      <c r="DF1168" s="7"/>
      <c r="DG1168" s="7"/>
      <c r="DH1168" s="7"/>
      <c r="DI1168" s="7"/>
      <c r="DJ1168" s="7"/>
      <c r="DK1168" s="7"/>
      <c r="DL1168" s="7"/>
      <c r="DM1168" s="7"/>
      <c r="DN1168" s="7"/>
      <c r="DO1168" s="7"/>
      <c r="DP1168" s="7"/>
      <c r="DQ1168" s="7"/>
      <c r="DR1168" s="7"/>
      <c r="DS1168" s="7"/>
      <c r="DT1168" s="7"/>
      <c r="DU1168" s="7"/>
      <c r="DV1168" s="7"/>
      <c r="DW1168" s="7"/>
      <c r="DX1168" s="7"/>
      <c r="DY1168" s="7"/>
      <c r="DZ1168" s="7"/>
      <c r="EA1168" s="7"/>
      <c r="EB1168" s="7"/>
      <c r="EC1168" s="7"/>
      <c r="ED1168" s="7"/>
      <c r="EE1168" s="7"/>
      <c r="EF1168" s="7"/>
      <c r="EG1168" s="7"/>
      <c r="EH1168" s="7"/>
      <c r="EI1168" s="7"/>
      <c r="EJ1168" s="7"/>
      <c r="EK1168" s="7"/>
      <c r="EL1168" s="7"/>
      <c r="EM1168" s="7"/>
      <c r="EN1168" s="7"/>
      <c r="EO1168" s="7"/>
      <c r="EP1168" s="7"/>
      <c r="EQ1168" s="7"/>
      <c r="ER1168" s="7"/>
      <c r="ES1168" s="7"/>
      <c r="ET1168" s="7"/>
      <c r="EU1168" s="7"/>
      <c r="EV1168" s="7"/>
      <c r="EW1168" s="7"/>
      <c r="EX1168" s="7"/>
      <c r="EY1168" s="7"/>
      <c r="EZ1168" s="7"/>
      <c r="FA1168" s="7"/>
      <c r="FB1168" s="7"/>
      <c r="FC1168" s="7"/>
      <c r="FD1168" s="7"/>
      <c r="FE1168" s="7"/>
      <c r="FF1168" s="7"/>
      <c r="FG1168" s="7"/>
      <c r="FH1168" s="7"/>
      <c r="FI1168" s="7"/>
      <c r="FJ1168" s="7"/>
      <c r="FK1168" s="7"/>
      <c r="FL1168" s="34"/>
      <c r="FM1168" s="33"/>
      <c r="FN1168" s="34"/>
      <c r="FO1168" s="33"/>
      <c r="FP1168" s="33"/>
      <c r="FQ1168" s="33"/>
      <c r="FR1168" s="33"/>
      <c r="FS1168" s="33"/>
      <c r="FT1168" s="33"/>
      <c r="FU1168" s="33"/>
      <c r="FV1168" s="33"/>
      <c r="FW1168" s="33"/>
      <c r="FX1168" s="33"/>
      <c r="FY1168" s="33"/>
      <c r="FZ1168" s="33"/>
      <c r="GA1168" s="33"/>
      <c r="GB1168" s="33"/>
      <c r="GC1168" s="33"/>
      <c r="GD1168" s="33"/>
      <c r="GE1168" s="33"/>
      <c r="GF1168" s="33"/>
      <c r="GG1168" s="7"/>
      <c r="GH1168" s="7"/>
      <c r="GI1168" s="7"/>
      <c r="GJ1168" s="7"/>
      <c r="GK1168" s="7"/>
      <c r="GL1168" s="7"/>
      <c r="GM1168" s="7"/>
      <c r="GN1168" s="7"/>
      <c r="GO1168" s="7"/>
      <c r="GP1168" s="7"/>
      <c r="GQ1168" s="7"/>
      <c r="GR1168" s="7"/>
      <c r="GS1168" s="7"/>
      <c r="GT1168" s="7"/>
      <c r="GU1168" s="7"/>
      <c r="GV1168" s="7"/>
      <c r="GW1168" s="7"/>
      <c r="GX1168" s="7"/>
      <c r="GY1168" s="7"/>
    </row>
    <row r="1169" spans="1:207" ht="13.8">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c r="CG1169" s="7"/>
      <c r="CH1169" s="7"/>
      <c r="CI1169" s="7"/>
      <c r="CJ1169" s="7"/>
      <c r="CK1169" s="7"/>
      <c r="CL1169" s="7"/>
      <c r="CM1169" s="7"/>
      <c r="CN1169" s="7"/>
      <c r="CO1169" s="7"/>
      <c r="CP1169" s="7"/>
      <c r="CQ1169" s="7"/>
      <c r="CR1169" s="7"/>
      <c r="CS1169" s="7"/>
      <c r="CT1169" s="7"/>
      <c r="CU1169" s="7"/>
      <c r="CV1169" s="7"/>
      <c r="CW1169" s="7"/>
      <c r="CX1169" s="7"/>
      <c r="CY1169" s="7"/>
      <c r="CZ1169" s="7"/>
      <c r="DA1169" s="7"/>
      <c r="DB1169" s="7"/>
      <c r="DC1169" s="7"/>
      <c r="DD1169" s="7"/>
      <c r="DE1169" s="7"/>
      <c r="DF1169" s="7"/>
      <c r="DG1169" s="7"/>
      <c r="DH1169" s="7"/>
      <c r="DI1169" s="7"/>
      <c r="DJ1169" s="7"/>
      <c r="DK1169" s="7"/>
      <c r="DL1169" s="7"/>
      <c r="DM1169" s="7"/>
      <c r="DN1169" s="7"/>
      <c r="DO1169" s="7"/>
      <c r="DP1169" s="7"/>
      <c r="DQ1169" s="7"/>
      <c r="DR1169" s="7"/>
      <c r="DS1169" s="7"/>
      <c r="DT1169" s="7"/>
      <c r="DU1169" s="7"/>
      <c r="DV1169" s="7"/>
      <c r="DW1169" s="7"/>
      <c r="DX1169" s="7"/>
      <c r="DY1169" s="7"/>
      <c r="DZ1169" s="7"/>
      <c r="EA1169" s="7"/>
      <c r="EB1169" s="7"/>
      <c r="EC1169" s="7"/>
      <c r="ED1169" s="7"/>
      <c r="EE1169" s="7"/>
      <c r="EF1169" s="7"/>
      <c r="EG1169" s="7"/>
      <c r="EH1169" s="7"/>
      <c r="EI1169" s="7"/>
      <c r="EJ1169" s="7"/>
      <c r="EK1169" s="7"/>
      <c r="EL1169" s="7"/>
      <c r="EM1169" s="7"/>
      <c r="EN1169" s="7"/>
      <c r="EO1169" s="7"/>
      <c r="EP1169" s="7"/>
      <c r="EQ1169" s="7"/>
      <c r="ER1169" s="7"/>
      <c r="ES1169" s="7"/>
      <c r="ET1169" s="7"/>
      <c r="EU1169" s="7"/>
      <c r="EV1169" s="7"/>
      <c r="EW1169" s="7"/>
      <c r="EX1169" s="7"/>
      <c r="EY1169" s="7"/>
      <c r="EZ1169" s="7"/>
      <c r="FA1169" s="7"/>
      <c r="FB1169" s="7"/>
      <c r="FC1169" s="7"/>
      <c r="FD1169" s="7"/>
      <c r="FE1169" s="7"/>
      <c r="FF1169" s="7"/>
      <c r="FG1169" s="7"/>
      <c r="FH1169" s="7"/>
      <c r="FI1169" s="7"/>
      <c r="FJ1169" s="7"/>
      <c r="FK1169" s="7"/>
      <c r="FL1169" s="34"/>
      <c r="FM1169" s="33"/>
      <c r="FN1169" s="34"/>
      <c r="FO1169" s="33"/>
      <c r="FP1169" s="33"/>
      <c r="FQ1169" s="33"/>
      <c r="FR1169" s="33"/>
      <c r="FS1169" s="33"/>
      <c r="FT1169" s="33"/>
      <c r="FU1169" s="33"/>
      <c r="FV1169" s="33"/>
      <c r="FW1169" s="33"/>
      <c r="FX1169" s="33"/>
      <c r="FY1169" s="33"/>
      <c r="FZ1169" s="33"/>
      <c r="GA1169" s="33"/>
      <c r="GB1169" s="33"/>
      <c r="GC1169" s="33"/>
      <c r="GD1169" s="33"/>
      <c r="GE1169" s="33"/>
      <c r="GF1169" s="33"/>
      <c r="GG1169" s="7"/>
      <c r="GH1169" s="7"/>
      <c r="GI1169" s="7"/>
      <c r="GJ1169" s="7"/>
      <c r="GK1169" s="7"/>
      <c r="GL1169" s="7"/>
      <c r="GM1169" s="7"/>
      <c r="GN1169" s="7"/>
      <c r="GO1169" s="7"/>
      <c r="GP1169" s="7"/>
      <c r="GQ1169" s="7"/>
      <c r="GR1169" s="7"/>
      <c r="GS1169" s="7"/>
      <c r="GT1169" s="7"/>
      <c r="GU1169" s="7"/>
      <c r="GV1169" s="7"/>
      <c r="GW1169" s="7"/>
      <c r="GX1169" s="7"/>
      <c r="GY1169" s="7"/>
    </row>
    <row r="1170" spans="1:207" ht="13.8">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c r="CG1170" s="7"/>
      <c r="CH1170" s="7"/>
      <c r="CI1170" s="7"/>
      <c r="CJ1170" s="7"/>
      <c r="CK1170" s="7"/>
      <c r="CL1170" s="7"/>
      <c r="CM1170" s="7"/>
      <c r="CN1170" s="7"/>
      <c r="CO1170" s="7"/>
      <c r="CP1170" s="7"/>
      <c r="CQ1170" s="7"/>
      <c r="CR1170" s="7"/>
      <c r="CS1170" s="7"/>
      <c r="CT1170" s="7"/>
      <c r="CU1170" s="7"/>
      <c r="CV1170" s="7"/>
      <c r="CW1170" s="7"/>
      <c r="CX1170" s="7"/>
      <c r="CY1170" s="7"/>
      <c r="CZ1170" s="7"/>
      <c r="DA1170" s="7"/>
      <c r="DB1170" s="7"/>
      <c r="DC1170" s="7"/>
      <c r="DD1170" s="7"/>
      <c r="DE1170" s="7"/>
      <c r="DF1170" s="7"/>
      <c r="DG1170" s="7"/>
      <c r="DH1170" s="7"/>
      <c r="DI1170" s="7"/>
      <c r="DJ1170" s="7"/>
      <c r="DK1170" s="7"/>
      <c r="DL1170" s="7"/>
      <c r="DM1170" s="7"/>
      <c r="DN1170" s="7"/>
      <c r="DO1170" s="7"/>
      <c r="DP1170" s="7"/>
      <c r="DQ1170" s="7"/>
      <c r="DR1170" s="7"/>
      <c r="DS1170" s="7"/>
      <c r="DT1170" s="7"/>
      <c r="DU1170" s="7"/>
      <c r="DV1170" s="7"/>
      <c r="DW1170" s="7"/>
      <c r="DX1170" s="7"/>
      <c r="DY1170" s="7"/>
      <c r="DZ1170" s="7"/>
      <c r="EA1170" s="7"/>
      <c r="EB1170" s="7"/>
      <c r="EC1170" s="7"/>
      <c r="ED1170" s="7"/>
      <c r="EE1170" s="7"/>
      <c r="EF1170" s="7"/>
      <c r="EG1170" s="7"/>
      <c r="EH1170" s="7"/>
      <c r="EI1170" s="7"/>
      <c r="EJ1170" s="7"/>
      <c r="EK1170" s="7"/>
      <c r="EL1170" s="7"/>
      <c r="EM1170" s="7"/>
      <c r="EN1170" s="7"/>
      <c r="EO1170" s="7"/>
      <c r="EP1170" s="7"/>
      <c r="EQ1170" s="7"/>
      <c r="ER1170" s="7"/>
      <c r="ES1170" s="7"/>
      <c r="ET1170" s="7"/>
      <c r="EU1170" s="7"/>
      <c r="EV1170" s="7"/>
      <c r="EW1170" s="7"/>
      <c r="EX1170" s="7"/>
      <c r="EY1170" s="7"/>
      <c r="EZ1170" s="7"/>
      <c r="FA1170" s="7"/>
      <c r="FB1170" s="7"/>
      <c r="FC1170" s="7"/>
      <c r="FD1170" s="7"/>
      <c r="FE1170" s="7"/>
      <c r="FF1170" s="7"/>
      <c r="FG1170" s="7"/>
      <c r="FH1170" s="7"/>
      <c r="FI1170" s="7"/>
      <c r="FJ1170" s="7"/>
      <c r="FK1170" s="7"/>
      <c r="FL1170" s="34"/>
      <c r="FM1170" s="33"/>
      <c r="FN1170" s="34"/>
      <c r="FO1170" s="33"/>
      <c r="FP1170" s="33"/>
      <c r="FQ1170" s="33"/>
      <c r="FR1170" s="33"/>
      <c r="FS1170" s="33"/>
      <c r="FT1170" s="33"/>
      <c r="FU1170" s="33"/>
      <c r="FV1170" s="33"/>
      <c r="FW1170" s="33"/>
      <c r="FX1170" s="33"/>
      <c r="FY1170" s="33"/>
      <c r="FZ1170" s="33"/>
      <c r="GA1170" s="33"/>
      <c r="GB1170" s="33"/>
      <c r="GC1170" s="33"/>
      <c r="GD1170" s="33"/>
      <c r="GE1170" s="33"/>
      <c r="GF1170" s="33"/>
      <c r="GG1170" s="7"/>
      <c r="GH1170" s="7"/>
      <c r="GI1170" s="7"/>
      <c r="GJ1170" s="7"/>
      <c r="GK1170" s="7"/>
      <c r="GL1170" s="7"/>
      <c r="GM1170" s="7"/>
      <c r="GN1170" s="7"/>
      <c r="GO1170" s="7"/>
      <c r="GP1170" s="7"/>
      <c r="GQ1170" s="7"/>
      <c r="GR1170" s="7"/>
      <c r="GS1170" s="7"/>
      <c r="GT1170" s="7"/>
      <c r="GU1170" s="7"/>
      <c r="GV1170" s="7"/>
      <c r="GW1170" s="7"/>
      <c r="GX1170" s="7"/>
      <c r="GY1170" s="7"/>
    </row>
    <row r="1171" spans="1:207" ht="13.8">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c r="CG1171" s="7"/>
      <c r="CH1171" s="7"/>
      <c r="CI1171" s="7"/>
      <c r="CJ1171" s="7"/>
      <c r="CK1171" s="7"/>
      <c r="CL1171" s="7"/>
      <c r="CM1171" s="7"/>
      <c r="CN1171" s="7"/>
      <c r="CO1171" s="7"/>
      <c r="CP1171" s="7"/>
      <c r="CQ1171" s="7"/>
      <c r="CR1171" s="7"/>
      <c r="CS1171" s="7"/>
      <c r="CT1171" s="7"/>
      <c r="CU1171" s="7"/>
      <c r="CV1171" s="7"/>
      <c r="CW1171" s="7"/>
      <c r="CX1171" s="7"/>
      <c r="CY1171" s="7"/>
      <c r="CZ1171" s="7"/>
      <c r="DA1171" s="7"/>
      <c r="DB1171" s="7"/>
      <c r="DC1171" s="7"/>
      <c r="DD1171" s="7"/>
      <c r="DE1171" s="7"/>
      <c r="DF1171" s="7"/>
      <c r="DG1171" s="7"/>
      <c r="DH1171" s="7"/>
      <c r="DI1171" s="7"/>
      <c r="DJ1171" s="7"/>
      <c r="DK1171" s="7"/>
      <c r="DL1171" s="7"/>
      <c r="DM1171" s="7"/>
      <c r="DN1171" s="7"/>
      <c r="DO1171" s="7"/>
      <c r="DP1171" s="7"/>
      <c r="DQ1171" s="7"/>
      <c r="DR1171" s="7"/>
      <c r="DS1171" s="7"/>
      <c r="DT1171" s="7"/>
      <c r="DU1171" s="7"/>
      <c r="DV1171" s="7"/>
      <c r="DW1171" s="7"/>
      <c r="DX1171" s="7"/>
      <c r="DY1171" s="7"/>
      <c r="DZ1171" s="7"/>
      <c r="EA1171" s="7"/>
      <c r="EB1171" s="7"/>
      <c r="EC1171" s="7"/>
      <c r="ED1171" s="7"/>
      <c r="EE1171" s="7"/>
      <c r="EF1171" s="7"/>
      <c r="EG1171" s="7"/>
      <c r="EH1171" s="7"/>
      <c r="EI1171" s="7"/>
      <c r="EJ1171" s="7"/>
      <c r="EK1171" s="7"/>
      <c r="EL1171" s="7"/>
      <c r="EM1171" s="7"/>
      <c r="EN1171" s="7"/>
      <c r="EO1171" s="7"/>
      <c r="EP1171" s="7"/>
      <c r="EQ1171" s="7"/>
      <c r="ER1171" s="7"/>
      <c r="ES1171" s="7"/>
      <c r="ET1171" s="7"/>
      <c r="EU1171" s="7"/>
      <c r="EV1171" s="7"/>
      <c r="EW1171" s="7"/>
      <c r="EX1171" s="7"/>
      <c r="EY1171" s="7"/>
      <c r="EZ1171" s="7"/>
      <c r="FA1171" s="7"/>
      <c r="FB1171" s="7"/>
      <c r="FC1171" s="7"/>
      <c r="FD1171" s="7"/>
      <c r="FE1171" s="7"/>
      <c r="FF1171" s="7"/>
      <c r="FG1171" s="7"/>
      <c r="FH1171" s="7"/>
      <c r="FI1171" s="7"/>
      <c r="FJ1171" s="7"/>
      <c r="FK1171" s="7"/>
      <c r="FL1171" s="34"/>
      <c r="FM1171" s="33"/>
      <c r="FN1171" s="34"/>
      <c r="FO1171" s="33"/>
      <c r="FP1171" s="33"/>
      <c r="FQ1171" s="33"/>
      <c r="FR1171" s="33"/>
      <c r="FS1171" s="33"/>
      <c r="FT1171" s="33"/>
      <c r="FU1171" s="33"/>
      <c r="FV1171" s="33"/>
      <c r="FW1171" s="33"/>
      <c r="FX1171" s="33"/>
      <c r="FY1171" s="33"/>
      <c r="FZ1171" s="33"/>
      <c r="GA1171" s="33"/>
      <c r="GB1171" s="33"/>
      <c r="GC1171" s="33"/>
      <c r="GD1171" s="33"/>
      <c r="GE1171" s="33"/>
      <c r="GF1171" s="33"/>
      <c r="GG1171" s="7"/>
      <c r="GH1171" s="7"/>
      <c r="GI1171" s="7"/>
      <c r="GJ1171" s="7"/>
      <c r="GK1171" s="7"/>
      <c r="GL1171" s="7"/>
      <c r="GM1171" s="7"/>
      <c r="GN1171" s="7"/>
      <c r="GO1171" s="7"/>
      <c r="GP1171" s="7"/>
      <c r="GQ1171" s="7"/>
      <c r="GR1171" s="7"/>
      <c r="GS1171" s="7"/>
      <c r="GT1171" s="7"/>
      <c r="GU1171" s="7"/>
      <c r="GV1171" s="7"/>
      <c r="GW1171" s="7"/>
      <c r="GX1171" s="7"/>
      <c r="GY1171" s="7"/>
    </row>
    <row r="1172" spans="1:207" ht="13.8">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c r="CG1172" s="7"/>
      <c r="CH1172" s="7"/>
      <c r="CI1172" s="7"/>
      <c r="CJ1172" s="7"/>
      <c r="CK1172" s="7"/>
      <c r="CL1172" s="7"/>
      <c r="CM1172" s="7"/>
      <c r="CN1172" s="7"/>
      <c r="CO1172" s="7"/>
      <c r="CP1172" s="7"/>
      <c r="CQ1172" s="7"/>
      <c r="CR1172" s="7"/>
      <c r="CS1172" s="7"/>
      <c r="CT1172" s="7"/>
      <c r="CU1172" s="7"/>
      <c r="CV1172" s="7"/>
      <c r="CW1172" s="7"/>
      <c r="CX1172" s="7"/>
      <c r="CY1172" s="7"/>
      <c r="CZ1172" s="7"/>
      <c r="DA1172" s="7"/>
      <c r="DB1172" s="7"/>
      <c r="DC1172" s="7"/>
      <c r="DD1172" s="7"/>
      <c r="DE1172" s="7"/>
      <c r="DF1172" s="7"/>
      <c r="DG1172" s="7"/>
      <c r="DH1172" s="7"/>
      <c r="DI1172" s="7"/>
      <c r="DJ1172" s="7"/>
      <c r="DK1172" s="7"/>
      <c r="DL1172" s="7"/>
      <c r="DM1172" s="7"/>
      <c r="DN1172" s="7"/>
      <c r="DO1172" s="7"/>
      <c r="DP1172" s="7"/>
      <c r="DQ1172" s="7"/>
      <c r="DR1172" s="7"/>
      <c r="DS1172" s="7"/>
      <c r="DT1172" s="7"/>
      <c r="DU1172" s="7"/>
      <c r="DV1172" s="7"/>
      <c r="DW1172" s="7"/>
      <c r="DX1172" s="7"/>
      <c r="DY1172" s="7"/>
      <c r="DZ1172" s="7"/>
      <c r="EA1172" s="7"/>
      <c r="EB1172" s="7"/>
      <c r="EC1172" s="7"/>
      <c r="ED1172" s="7"/>
      <c r="EE1172" s="7"/>
      <c r="EF1172" s="7"/>
      <c r="EG1172" s="7"/>
      <c r="EH1172" s="7"/>
      <c r="EI1172" s="7"/>
      <c r="EJ1172" s="7"/>
      <c r="EK1172" s="7"/>
      <c r="EL1172" s="7"/>
      <c r="EM1172" s="7"/>
      <c r="EN1172" s="7"/>
      <c r="EO1172" s="7"/>
      <c r="EP1172" s="7"/>
      <c r="EQ1172" s="7"/>
      <c r="ER1172" s="7"/>
      <c r="ES1172" s="7"/>
      <c r="ET1172" s="7"/>
      <c r="EU1172" s="7"/>
      <c r="EV1172" s="7"/>
      <c r="EW1172" s="7"/>
      <c r="EX1172" s="7"/>
      <c r="EY1172" s="7"/>
      <c r="EZ1172" s="7"/>
      <c r="FA1172" s="7"/>
      <c r="FB1172" s="7"/>
      <c r="FC1172" s="7"/>
      <c r="FD1172" s="7"/>
      <c r="FE1172" s="7"/>
      <c r="FF1172" s="7"/>
      <c r="FG1172" s="7"/>
      <c r="FH1172" s="7"/>
      <c r="FI1172" s="7"/>
      <c r="FJ1172" s="7"/>
      <c r="FK1172" s="7"/>
      <c r="FL1172" s="34"/>
      <c r="FM1172" s="33"/>
      <c r="FN1172" s="34"/>
      <c r="FO1172" s="33"/>
      <c r="FP1172" s="33"/>
      <c r="FQ1172" s="33"/>
      <c r="FR1172" s="33"/>
      <c r="FS1172" s="33"/>
      <c r="FT1172" s="33"/>
      <c r="FU1172" s="33"/>
      <c r="FV1172" s="33"/>
      <c r="FW1172" s="33"/>
      <c r="FX1172" s="33"/>
      <c r="FY1172" s="33"/>
      <c r="FZ1172" s="33"/>
      <c r="GA1172" s="33"/>
      <c r="GB1172" s="33"/>
      <c r="GC1172" s="33"/>
      <c r="GD1172" s="33"/>
      <c r="GE1172" s="33"/>
      <c r="GF1172" s="33"/>
      <c r="GG1172" s="7"/>
      <c r="GH1172" s="7"/>
      <c r="GI1172" s="7"/>
      <c r="GJ1172" s="7"/>
      <c r="GK1172" s="7"/>
      <c r="GL1172" s="7"/>
      <c r="GM1172" s="7"/>
      <c r="GN1172" s="7"/>
      <c r="GO1172" s="7"/>
      <c r="GP1172" s="7"/>
      <c r="GQ1172" s="7"/>
      <c r="GR1172" s="7"/>
      <c r="GS1172" s="7"/>
      <c r="GT1172" s="7"/>
      <c r="GU1172" s="7"/>
      <c r="GV1172" s="7"/>
      <c r="GW1172" s="7"/>
      <c r="GX1172" s="7"/>
      <c r="GY1172" s="7"/>
    </row>
    <row r="1173" spans="1:207" ht="13.8">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c r="CG1173" s="7"/>
      <c r="CH1173" s="7"/>
      <c r="CI1173" s="7"/>
      <c r="CJ1173" s="7"/>
      <c r="CK1173" s="7"/>
      <c r="CL1173" s="7"/>
      <c r="CM1173" s="7"/>
      <c r="CN1173" s="7"/>
      <c r="CO1173" s="7"/>
      <c r="CP1173" s="7"/>
      <c r="CQ1173" s="7"/>
      <c r="CR1173" s="7"/>
      <c r="CS1173" s="7"/>
      <c r="CT1173" s="7"/>
      <c r="CU1173" s="7"/>
      <c r="CV1173" s="7"/>
      <c r="CW1173" s="7"/>
      <c r="CX1173" s="7"/>
      <c r="CY1173" s="7"/>
      <c r="CZ1173" s="7"/>
      <c r="DA1173" s="7"/>
      <c r="DB1173" s="7"/>
      <c r="DC1173" s="7"/>
      <c r="DD1173" s="7"/>
      <c r="DE1173" s="7"/>
      <c r="DF1173" s="7"/>
      <c r="DG1173" s="7"/>
      <c r="DH1173" s="7"/>
      <c r="DI1173" s="7"/>
      <c r="DJ1173" s="7"/>
      <c r="DK1173" s="7"/>
      <c r="DL1173" s="7"/>
      <c r="DM1173" s="7"/>
      <c r="DN1173" s="7"/>
      <c r="DO1173" s="7"/>
      <c r="DP1173" s="7"/>
      <c r="DQ1173" s="7"/>
      <c r="DR1173" s="7"/>
      <c r="DS1173" s="7"/>
      <c r="DT1173" s="7"/>
      <c r="DU1173" s="7"/>
      <c r="DV1173" s="7"/>
      <c r="DW1173" s="7"/>
      <c r="DX1173" s="7"/>
      <c r="DY1173" s="7"/>
      <c r="DZ1173" s="7"/>
      <c r="EA1173" s="7"/>
      <c r="EB1173" s="7"/>
      <c r="EC1173" s="7"/>
      <c r="ED1173" s="7"/>
      <c r="EE1173" s="7"/>
      <c r="EF1173" s="7"/>
      <c r="EG1173" s="7"/>
      <c r="EH1173" s="7"/>
      <c r="EI1173" s="7"/>
      <c r="EJ1173" s="7"/>
      <c r="EK1173" s="7"/>
      <c r="EL1173" s="7"/>
      <c r="EM1173" s="7"/>
      <c r="EN1173" s="7"/>
      <c r="EO1173" s="7"/>
      <c r="EP1173" s="7"/>
      <c r="EQ1173" s="7"/>
      <c r="ER1173" s="7"/>
      <c r="ES1173" s="7"/>
      <c r="ET1173" s="7"/>
      <c r="EU1173" s="7"/>
      <c r="EV1173" s="7"/>
      <c r="EW1173" s="7"/>
      <c r="EX1173" s="7"/>
      <c r="EY1173" s="7"/>
      <c r="EZ1173" s="7"/>
      <c r="FA1173" s="7"/>
      <c r="FB1173" s="7"/>
      <c r="FC1173" s="7"/>
      <c r="FD1173" s="7"/>
      <c r="FE1173" s="7"/>
      <c r="FF1173" s="7"/>
      <c r="FG1173" s="7"/>
      <c r="FH1173" s="7"/>
      <c r="FI1173" s="7"/>
      <c r="FJ1173" s="7"/>
      <c r="FK1173" s="7"/>
      <c r="FL1173" s="34"/>
      <c r="FM1173" s="33"/>
      <c r="FN1173" s="34"/>
      <c r="FO1173" s="33"/>
      <c r="FP1173" s="33"/>
      <c r="FQ1173" s="33"/>
      <c r="FR1173" s="33"/>
      <c r="FS1173" s="33"/>
      <c r="FT1173" s="33"/>
      <c r="FU1173" s="33"/>
      <c r="FV1173" s="33"/>
      <c r="FW1173" s="33"/>
      <c r="FX1173" s="33"/>
      <c r="FY1173" s="33"/>
      <c r="FZ1173" s="33"/>
      <c r="GA1173" s="33"/>
      <c r="GB1173" s="33"/>
      <c r="GC1173" s="33"/>
      <c r="GD1173" s="33"/>
      <c r="GE1173" s="33"/>
      <c r="GF1173" s="33"/>
      <c r="GG1173" s="7"/>
      <c r="GH1173" s="7"/>
      <c r="GI1173" s="7"/>
      <c r="GJ1173" s="7"/>
      <c r="GK1173" s="7"/>
      <c r="GL1173" s="7"/>
      <c r="GM1173" s="7"/>
      <c r="GN1173" s="7"/>
      <c r="GO1173" s="7"/>
      <c r="GP1173" s="7"/>
      <c r="GQ1173" s="7"/>
      <c r="GR1173" s="7"/>
      <c r="GS1173" s="7"/>
      <c r="GT1173" s="7"/>
      <c r="GU1173" s="7"/>
      <c r="GV1173" s="7"/>
      <c r="GW1173" s="7"/>
      <c r="GX1173" s="7"/>
      <c r="GY1173" s="7"/>
    </row>
    <row r="1174" spans="1:207" ht="13.8">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c r="CG1174" s="7"/>
      <c r="CH1174" s="7"/>
      <c r="CI1174" s="7"/>
      <c r="CJ1174" s="7"/>
      <c r="CK1174" s="7"/>
      <c r="CL1174" s="7"/>
      <c r="CM1174" s="7"/>
      <c r="CN1174" s="7"/>
      <c r="CO1174" s="7"/>
      <c r="CP1174" s="7"/>
      <c r="CQ1174" s="7"/>
      <c r="CR1174" s="7"/>
      <c r="CS1174" s="7"/>
      <c r="CT1174" s="7"/>
      <c r="CU1174" s="7"/>
      <c r="CV1174" s="7"/>
      <c r="CW1174" s="7"/>
      <c r="CX1174" s="7"/>
      <c r="CY1174" s="7"/>
      <c r="CZ1174" s="7"/>
      <c r="DA1174" s="7"/>
      <c r="DB1174" s="7"/>
      <c r="DC1174" s="7"/>
      <c r="DD1174" s="7"/>
      <c r="DE1174" s="7"/>
      <c r="DF1174" s="7"/>
      <c r="DG1174" s="7"/>
      <c r="DH1174" s="7"/>
      <c r="DI1174" s="7"/>
      <c r="DJ1174" s="7"/>
      <c r="DK1174" s="7"/>
      <c r="DL1174" s="7"/>
      <c r="DM1174" s="7"/>
      <c r="DN1174" s="7"/>
      <c r="DO1174" s="7"/>
      <c r="DP1174" s="7"/>
      <c r="DQ1174" s="7"/>
      <c r="DR1174" s="7"/>
      <c r="DS1174" s="7"/>
      <c r="DT1174" s="7"/>
      <c r="DU1174" s="7"/>
      <c r="DV1174" s="7"/>
      <c r="DW1174" s="7"/>
      <c r="DX1174" s="7"/>
      <c r="DY1174" s="7"/>
      <c r="DZ1174" s="7"/>
      <c r="EA1174" s="7"/>
      <c r="EB1174" s="7"/>
      <c r="EC1174" s="7"/>
      <c r="ED1174" s="7"/>
      <c r="EE1174" s="7"/>
      <c r="EF1174" s="7"/>
      <c r="EG1174" s="7"/>
      <c r="EH1174" s="7"/>
      <c r="EI1174" s="7"/>
      <c r="EJ1174" s="7"/>
      <c r="EK1174" s="7"/>
      <c r="EL1174" s="7"/>
      <c r="EM1174" s="7"/>
      <c r="EN1174" s="7"/>
      <c r="EO1174" s="7"/>
      <c r="EP1174" s="7"/>
      <c r="EQ1174" s="7"/>
      <c r="ER1174" s="7"/>
      <c r="ES1174" s="7"/>
      <c r="ET1174" s="7"/>
      <c r="EU1174" s="7"/>
      <c r="EV1174" s="7"/>
      <c r="EW1174" s="7"/>
      <c r="EX1174" s="7"/>
      <c r="EY1174" s="7"/>
      <c r="EZ1174" s="7"/>
      <c r="FA1174" s="7"/>
      <c r="FB1174" s="7"/>
      <c r="FC1174" s="7"/>
      <c r="FD1174" s="7"/>
      <c r="FE1174" s="7"/>
      <c r="FF1174" s="7"/>
      <c r="FG1174" s="7"/>
      <c r="FH1174" s="7"/>
      <c r="FI1174" s="7"/>
      <c r="FJ1174" s="7"/>
      <c r="FK1174" s="7"/>
      <c r="FL1174" s="34"/>
      <c r="FM1174" s="33"/>
      <c r="FN1174" s="34"/>
      <c r="FO1174" s="33"/>
      <c r="FP1174" s="33"/>
      <c r="FQ1174" s="33"/>
      <c r="FR1174" s="33"/>
      <c r="FS1174" s="33"/>
      <c r="FT1174" s="33"/>
      <c r="FU1174" s="33"/>
      <c r="FV1174" s="33"/>
      <c r="FW1174" s="33"/>
      <c r="FX1174" s="33"/>
      <c r="FY1174" s="33"/>
      <c r="FZ1174" s="33"/>
      <c r="GA1174" s="33"/>
      <c r="GB1174" s="33"/>
      <c r="GC1174" s="33"/>
      <c r="GD1174" s="33"/>
      <c r="GE1174" s="33"/>
      <c r="GF1174" s="33"/>
      <c r="GG1174" s="7"/>
      <c r="GH1174" s="7"/>
      <c r="GI1174" s="7"/>
      <c r="GJ1174" s="7"/>
      <c r="GK1174" s="7"/>
      <c r="GL1174" s="7"/>
      <c r="GM1174" s="7"/>
      <c r="GN1174" s="7"/>
      <c r="GO1174" s="7"/>
      <c r="GP1174" s="7"/>
      <c r="GQ1174" s="7"/>
      <c r="GR1174" s="7"/>
      <c r="GS1174" s="7"/>
      <c r="GT1174" s="7"/>
      <c r="GU1174" s="7"/>
      <c r="GV1174" s="7"/>
      <c r="GW1174" s="7"/>
      <c r="GX1174" s="7"/>
      <c r="GY1174" s="7"/>
    </row>
    <row r="1175" spans="1:207" ht="13.8">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c r="CG1175" s="7"/>
      <c r="CH1175" s="7"/>
      <c r="CI1175" s="7"/>
      <c r="CJ1175" s="7"/>
      <c r="CK1175" s="7"/>
      <c r="CL1175" s="7"/>
      <c r="CM1175" s="7"/>
      <c r="CN1175" s="7"/>
      <c r="CO1175" s="7"/>
      <c r="CP1175" s="7"/>
      <c r="CQ1175" s="7"/>
      <c r="CR1175" s="7"/>
      <c r="CS1175" s="7"/>
      <c r="CT1175" s="7"/>
      <c r="CU1175" s="7"/>
      <c r="CV1175" s="7"/>
      <c r="CW1175" s="7"/>
      <c r="CX1175" s="7"/>
      <c r="CY1175" s="7"/>
      <c r="CZ1175" s="7"/>
      <c r="DA1175" s="7"/>
      <c r="DB1175" s="7"/>
      <c r="DC1175" s="7"/>
      <c r="DD1175" s="7"/>
      <c r="DE1175" s="7"/>
      <c r="DF1175" s="7"/>
      <c r="DG1175" s="7"/>
      <c r="DH1175" s="7"/>
      <c r="DI1175" s="7"/>
      <c r="DJ1175" s="7"/>
      <c r="DK1175" s="7"/>
      <c r="DL1175" s="7"/>
      <c r="DM1175" s="7"/>
      <c r="DN1175" s="7"/>
      <c r="DO1175" s="7"/>
      <c r="DP1175" s="7"/>
      <c r="DQ1175" s="7"/>
      <c r="DR1175" s="7"/>
      <c r="DS1175" s="7"/>
      <c r="DT1175" s="7"/>
      <c r="DU1175" s="7"/>
      <c r="DV1175" s="7"/>
      <c r="DW1175" s="7"/>
      <c r="DX1175" s="7"/>
      <c r="DY1175" s="7"/>
      <c r="DZ1175" s="7"/>
      <c r="EA1175" s="7"/>
      <c r="EB1175" s="7"/>
      <c r="EC1175" s="7"/>
      <c r="ED1175" s="7"/>
      <c r="EE1175" s="7"/>
      <c r="EF1175" s="7"/>
      <c r="EG1175" s="7"/>
      <c r="EH1175" s="7"/>
      <c r="EI1175" s="7"/>
      <c r="EJ1175" s="7"/>
      <c r="EK1175" s="7"/>
      <c r="EL1175" s="7"/>
      <c r="EM1175" s="7"/>
      <c r="EN1175" s="7"/>
      <c r="EO1175" s="7"/>
      <c r="EP1175" s="7"/>
      <c r="EQ1175" s="7"/>
      <c r="ER1175" s="7"/>
      <c r="ES1175" s="7"/>
      <c r="ET1175" s="7"/>
      <c r="EU1175" s="7"/>
      <c r="EV1175" s="7"/>
      <c r="EW1175" s="7"/>
      <c r="EX1175" s="7"/>
      <c r="EY1175" s="7"/>
      <c r="EZ1175" s="7"/>
      <c r="FA1175" s="7"/>
      <c r="FB1175" s="7"/>
      <c r="FC1175" s="7"/>
      <c r="FD1175" s="7"/>
      <c r="FE1175" s="7"/>
      <c r="FF1175" s="7"/>
      <c r="FG1175" s="7"/>
      <c r="FH1175" s="7"/>
      <c r="FI1175" s="7"/>
      <c r="FJ1175" s="7"/>
      <c r="FK1175" s="7"/>
      <c r="FL1175" s="34"/>
      <c r="FM1175" s="33"/>
      <c r="FN1175" s="34"/>
      <c r="FO1175" s="33"/>
      <c r="FP1175" s="33"/>
      <c r="FQ1175" s="33"/>
      <c r="FR1175" s="33"/>
      <c r="FS1175" s="33"/>
      <c r="FT1175" s="33"/>
      <c r="FU1175" s="33"/>
      <c r="FV1175" s="33"/>
      <c r="FW1175" s="33"/>
      <c r="FX1175" s="33"/>
      <c r="FY1175" s="33"/>
      <c r="FZ1175" s="33"/>
      <c r="GA1175" s="33"/>
      <c r="GB1175" s="33"/>
      <c r="GC1175" s="33"/>
      <c r="GD1175" s="33"/>
      <c r="GE1175" s="33"/>
      <c r="GF1175" s="33"/>
      <c r="GG1175" s="7"/>
      <c r="GH1175" s="7"/>
      <c r="GI1175" s="7"/>
      <c r="GJ1175" s="7"/>
      <c r="GK1175" s="7"/>
      <c r="GL1175" s="7"/>
      <c r="GM1175" s="7"/>
      <c r="GN1175" s="7"/>
      <c r="GO1175" s="7"/>
      <c r="GP1175" s="7"/>
      <c r="GQ1175" s="7"/>
      <c r="GR1175" s="7"/>
      <c r="GS1175" s="7"/>
      <c r="GT1175" s="7"/>
      <c r="GU1175" s="7"/>
      <c r="GV1175" s="7"/>
      <c r="GW1175" s="7"/>
      <c r="GX1175" s="7"/>
      <c r="GY1175" s="7"/>
    </row>
    <row r="1176" spans="1:207" ht="13.8">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7"/>
      <c r="EE1176" s="7"/>
      <c r="EF1176" s="7"/>
      <c r="EG1176" s="7"/>
      <c r="EH1176" s="7"/>
      <c r="EI1176" s="7"/>
      <c r="EJ1176" s="7"/>
      <c r="EK1176" s="7"/>
      <c r="EL1176" s="7"/>
      <c r="EM1176" s="7"/>
      <c r="EN1176" s="7"/>
      <c r="EO1176" s="7"/>
      <c r="EP1176" s="7"/>
      <c r="EQ1176" s="7"/>
      <c r="ER1176" s="7"/>
      <c r="ES1176" s="7"/>
      <c r="ET1176" s="7"/>
      <c r="EU1176" s="7"/>
      <c r="EV1176" s="7"/>
      <c r="EW1176" s="7"/>
      <c r="EX1176" s="7"/>
      <c r="EY1176" s="7"/>
      <c r="EZ1176" s="7"/>
      <c r="FA1176" s="7"/>
      <c r="FB1176" s="7"/>
      <c r="FC1176" s="7"/>
      <c r="FD1176" s="7"/>
      <c r="FE1176" s="7"/>
      <c r="FF1176" s="7"/>
      <c r="FG1176" s="7"/>
      <c r="FH1176" s="7"/>
      <c r="FI1176" s="7"/>
      <c r="FJ1176" s="7"/>
      <c r="FK1176" s="7"/>
      <c r="FL1176" s="34"/>
      <c r="FM1176" s="33"/>
      <c r="FN1176" s="34"/>
      <c r="FO1176" s="33"/>
      <c r="FP1176" s="33"/>
      <c r="FQ1176" s="33"/>
      <c r="FR1176" s="33"/>
      <c r="FS1176" s="33"/>
      <c r="FT1176" s="33"/>
      <c r="FU1176" s="33"/>
      <c r="FV1176" s="33"/>
      <c r="FW1176" s="33"/>
      <c r="FX1176" s="33"/>
      <c r="FY1176" s="33"/>
      <c r="FZ1176" s="33"/>
      <c r="GA1176" s="33"/>
      <c r="GB1176" s="33"/>
      <c r="GC1176" s="33"/>
      <c r="GD1176" s="33"/>
      <c r="GE1176" s="33"/>
      <c r="GF1176" s="33"/>
      <c r="GG1176" s="7"/>
      <c r="GH1176" s="7"/>
      <c r="GI1176" s="7"/>
      <c r="GJ1176" s="7"/>
      <c r="GK1176" s="7"/>
      <c r="GL1176" s="7"/>
      <c r="GM1176" s="7"/>
      <c r="GN1176" s="7"/>
      <c r="GO1176" s="7"/>
      <c r="GP1176" s="7"/>
      <c r="GQ1176" s="7"/>
      <c r="GR1176" s="7"/>
      <c r="GS1176" s="7"/>
      <c r="GT1176" s="7"/>
      <c r="GU1176" s="7"/>
      <c r="GV1176" s="7"/>
      <c r="GW1176" s="7"/>
      <c r="GX1176" s="7"/>
      <c r="GY1176" s="7"/>
    </row>
    <row r="1177" spans="1:207" ht="13.8">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7"/>
      <c r="EE1177" s="7"/>
      <c r="EF1177" s="7"/>
      <c r="EG1177" s="7"/>
      <c r="EH1177" s="7"/>
      <c r="EI1177" s="7"/>
      <c r="EJ1177" s="7"/>
      <c r="EK1177" s="7"/>
      <c r="EL1177" s="7"/>
      <c r="EM1177" s="7"/>
      <c r="EN1177" s="7"/>
      <c r="EO1177" s="7"/>
      <c r="EP1177" s="7"/>
      <c r="EQ1177" s="7"/>
      <c r="ER1177" s="7"/>
      <c r="ES1177" s="7"/>
      <c r="ET1177" s="7"/>
      <c r="EU1177" s="7"/>
      <c r="EV1177" s="7"/>
      <c r="EW1177" s="7"/>
      <c r="EX1177" s="7"/>
      <c r="EY1177" s="7"/>
      <c r="EZ1177" s="7"/>
      <c r="FA1177" s="7"/>
      <c r="FB1177" s="7"/>
      <c r="FC1177" s="7"/>
      <c r="FD1177" s="7"/>
      <c r="FE1177" s="7"/>
      <c r="FF1177" s="7"/>
      <c r="FG1177" s="7"/>
      <c r="FH1177" s="7"/>
      <c r="FI1177" s="7"/>
      <c r="FJ1177" s="7"/>
      <c r="FK1177" s="7"/>
      <c r="FL1177" s="34"/>
      <c r="FM1177" s="33"/>
      <c r="FN1177" s="34"/>
      <c r="FO1177" s="33"/>
      <c r="FP1177" s="33"/>
      <c r="FQ1177" s="33"/>
      <c r="FR1177" s="33"/>
      <c r="FS1177" s="33"/>
      <c r="FT1177" s="33"/>
      <c r="FU1177" s="33"/>
      <c r="FV1177" s="33"/>
      <c r="FW1177" s="33"/>
      <c r="FX1177" s="33"/>
      <c r="FY1177" s="33"/>
      <c r="FZ1177" s="33"/>
      <c r="GA1177" s="33"/>
      <c r="GB1177" s="33"/>
      <c r="GC1177" s="33"/>
      <c r="GD1177" s="33"/>
      <c r="GE1177" s="33"/>
      <c r="GF1177" s="33"/>
      <c r="GG1177" s="7"/>
      <c r="GH1177" s="7"/>
      <c r="GI1177" s="7"/>
      <c r="GJ1177" s="7"/>
      <c r="GK1177" s="7"/>
      <c r="GL1177" s="7"/>
      <c r="GM1177" s="7"/>
      <c r="GN1177" s="7"/>
      <c r="GO1177" s="7"/>
      <c r="GP1177" s="7"/>
      <c r="GQ1177" s="7"/>
      <c r="GR1177" s="7"/>
      <c r="GS1177" s="7"/>
      <c r="GT1177" s="7"/>
      <c r="GU1177" s="7"/>
      <c r="GV1177" s="7"/>
      <c r="GW1177" s="7"/>
      <c r="GX1177" s="7"/>
      <c r="GY1177" s="7"/>
    </row>
    <row r="1178" spans="1:207" ht="13.8">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7"/>
      <c r="EE1178" s="7"/>
      <c r="EF1178" s="7"/>
      <c r="EG1178" s="7"/>
      <c r="EH1178" s="7"/>
      <c r="EI1178" s="7"/>
      <c r="EJ1178" s="7"/>
      <c r="EK1178" s="7"/>
      <c r="EL1178" s="7"/>
      <c r="EM1178" s="7"/>
      <c r="EN1178" s="7"/>
      <c r="EO1178" s="7"/>
      <c r="EP1178" s="7"/>
      <c r="EQ1178" s="7"/>
      <c r="ER1178" s="7"/>
      <c r="ES1178" s="7"/>
      <c r="ET1178" s="7"/>
      <c r="EU1178" s="7"/>
      <c r="EV1178" s="7"/>
      <c r="EW1178" s="7"/>
      <c r="EX1178" s="7"/>
      <c r="EY1178" s="7"/>
      <c r="EZ1178" s="7"/>
      <c r="FA1178" s="7"/>
      <c r="FB1178" s="7"/>
      <c r="FC1178" s="7"/>
      <c r="FD1178" s="7"/>
      <c r="FE1178" s="7"/>
      <c r="FF1178" s="7"/>
      <c r="FG1178" s="7"/>
      <c r="FH1178" s="7"/>
      <c r="FI1178" s="7"/>
      <c r="FJ1178" s="7"/>
      <c r="FK1178" s="7"/>
      <c r="FL1178" s="34"/>
      <c r="FM1178" s="33"/>
      <c r="FN1178" s="34"/>
      <c r="FO1178" s="33"/>
      <c r="FP1178" s="33"/>
      <c r="FQ1178" s="33"/>
      <c r="FR1178" s="33"/>
      <c r="FS1178" s="33"/>
      <c r="FT1178" s="33"/>
      <c r="FU1178" s="33"/>
      <c r="FV1178" s="33"/>
      <c r="FW1178" s="33"/>
      <c r="FX1178" s="33"/>
      <c r="FY1178" s="33"/>
      <c r="FZ1178" s="33"/>
      <c r="GA1178" s="33"/>
      <c r="GB1178" s="33"/>
      <c r="GC1178" s="33"/>
      <c r="GD1178" s="33"/>
      <c r="GE1178" s="33"/>
      <c r="GF1178" s="33"/>
      <c r="GG1178" s="7"/>
      <c r="GH1178" s="7"/>
      <c r="GI1178" s="7"/>
      <c r="GJ1178" s="7"/>
      <c r="GK1178" s="7"/>
      <c r="GL1178" s="7"/>
      <c r="GM1178" s="7"/>
      <c r="GN1178" s="7"/>
      <c r="GO1178" s="7"/>
      <c r="GP1178" s="7"/>
      <c r="GQ1178" s="7"/>
      <c r="GR1178" s="7"/>
      <c r="GS1178" s="7"/>
      <c r="GT1178" s="7"/>
      <c r="GU1178" s="7"/>
      <c r="GV1178" s="7"/>
      <c r="GW1178" s="7"/>
      <c r="GX1178" s="7"/>
      <c r="GY1178" s="7"/>
    </row>
    <row r="1179" spans="1:207" ht="13.8">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7"/>
      <c r="DT1179" s="7"/>
      <c r="DU1179" s="7"/>
      <c r="DV1179" s="7"/>
      <c r="DW1179" s="7"/>
      <c r="DX1179" s="7"/>
      <c r="DY1179" s="7"/>
      <c r="DZ1179" s="7"/>
      <c r="EA1179" s="7"/>
      <c r="EB1179" s="7"/>
      <c r="EC1179" s="7"/>
      <c r="ED1179" s="7"/>
      <c r="EE1179" s="7"/>
      <c r="EF1179" s="7"/>
      <c r="EG1179" s="7"/>
      <c r="EH1179" s="7"/>
      <c r="EI1179" s="7"/>
      <c r="EJ1179" s="7"/>
      <c r="EK1179" s="7"/>
      <c r="EL1179" s="7"/>
      <c r="EM1179" s="7"/>
      <c r="EN1179" s="7"/>
      <c r="EO1179" s="7"/>
      <c r="EP1179" s="7"/>
      <c r="EQ1179" s="7"/>
      <c r="ER1179" s="7"/>
      <c r="ES1179" s="7"/>
      <c r="ET1179" s="7"/>
      <c r="EU1179" s="7"/>
      <c r="EV1179" s="7"/>
      <c r="EW1179" s="7"/>
      <c r="EX1179" s="7"/>
      <c r="EY1179" s="7"/>
      <c r="EZ1179" s="7"/>
      <c r="FA1179" s="7"/>
      <c r="FB1179" s="7"/>
      <c r="FC1179" s="7"/>
      <c r="FD1179" s="7"/>
      <c r="FE1179" s="7"/>
      <c r="FF1179" s="7"/>
      <c r="FG1179" s="7"/>
      <c r="FH1179" s="7"/>
      <c r="FI1179" s="7"/>
      <c r="FJ1179" s="7"/>
      <c r="FK1179" s="7"/>
      <c r="FL1179" s="34"/>
      <c r="FM1179" s="33"/>
      <c r="FN1179" s="34"/>
      <c r="FO1179" s="33"/>
      <c r="FP1179" s="33"/>
      <c r="FQ1179" s="33"/>
      <c r="FR1179" s="33"/>
      <c r="FS1179" s="33"/>
      <c r="FT1179" s="33"/>
      <c r="FU1179" s="33"/>
      <c r="FV1179" s="33"/>
      <c r="FW1179" s="33"/>
      <c r="FX1179" s="33"/>
      <c r="FY1179" s="33"/>
      <c r="FZ1179" s="33"/>
      <c r="GA1179" s="33"/>
      <c r="GB1179" s="33"/>
      <c r="GC1179" s="33"/>
      <c r="GD1179" s="33"/>
      <c r="GE1179" s="33"/>
      <c r="GF1179" s="33"/>
      <c r="GG1179" s="7"/>
      <c r="GH1179" s="7"/>
      <c r="GI1179" s="7"/>
      <c r="GJ1179" s="7"/>
      <c r="GK1179" s="7"/>
      <c r="GL1179" s="7"/>
      <c r="GM1179" s="7"/>
      <c r="GN1179" s="7"/>
      <c r="GO1179" s="7"/>
      <c r="GP1179" s="7"/>
      <c r="GQ1179" s="7"/>
      <c r="GR1179" s="7"/>
      <c r="GS1179" s="7"/>
      <c r="GT1179" s="7"/>
      <c r="GU1179" s="7"/>
      <c r="GV1179" s="7"/>
      <c r="GW1179" s="7"/>
      <c r="GX1179" s="7"/>
      <c r="GY1179" s="7"/>
    </row>
    <row r="1180" spans="1:207" ht="13.8">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7"/>
      <c r="DT1180" s="7"/>
      <c r="DU1180" s="7"/>
      <c r="DV1180" s="7"/>
      <c r="DW1180" s="7"/>
      <c r="DX1180" s="7"/>
      <c r="DY1180" s="7"/>
      <c r="DZ1180" s="7"/>
      <c r="EA1180" s="7"/>
      <c r="EB1180" s="7"/>
      <c r="EC1180" s="7"/>
      <c r="ED1180" s="7"/>
      <c r="EE1180" s="7"/>
      <c r="EF1180" s="7"/>
      <c r="EG1180" s="7"/>
      <c r="EH1180" s="7"/>
      <c r="EI1180" s="7"/>
      <c r="EJ1180" s="7"/>
      <c r="EK1180" s="7"/>
      <c r="EL1180" s="7"/>
      <c r="EM1180" s="7"/>
      <c r="EN1180" s="7"/>
      <c r="EO1180" s="7"/>
      <c r="EP1180" s="7"/>
      <c r="EQ1180" s="7"/>
      <c r="ER1180" s="7"/>
      <c r="ES1180" s="7"/>
      <c r="ET1180" s="7"/>
      <c r="EU1180" s="7"/>
      <c r="EV1180" s="7"/>
      <c r="EW1180" s="7"/>
      <c r="EX1180" s="7"/>
      <c r="EY1180" s="7"/>
      <c r="EZ1180" s="7"/>
      <c r="FA1180" s="7"/>
      <c r="FB1180" s="7"/>
      <c r="FC1180" s="7"/>
      <c r="FD1180" s="7"/>
      <c r="FE1180" s="7"/>
      <c r="FF1180" s="7"/>
      <c r="FG1180" s="7"/>
      <c r="FH1180" s="7"/>
      <c r="FI1180" s="7"/>
      <c r="FJ1180" s="7"/>
      <c r="FK1180" s="7"/>
      <c r="FL1180" s="34"/>
      <c r="FM1180" s="33"/>
      <c r="FN1180" s="34"/>
      <c r="FO1180" s="33"/>
      <c r="FP1180" s="33"/>
      <c r="FQ1180" s="33"/>
      <c r="FR1180" s="33"/>
      <c r="FS1180" s="33"/>
      <c r="FT1180" s="33"/>
      <c r="FU1180" s="33"/>
      <c r="FV1180" s="33"/>
      <c r="FW1180" s="33"/>
      <c r="FX1180" s="33"/>
      <c r="FY1180" s="33"/>
      <c r="FZ1180" s="33"/>
      <c r="GA1180" s="33"/>
      <c r="GB1180" s="33"/>
      <c r="GC1180" s="33"/>
      <c r="GD1180" s="33"/>
      <c r="GE1180" s="33"/>
      <c r="GF1180" s="33"/>
      <c r="GG1180" s="7"/>
      <c r="GH1180" s="7"/>
      <c r="GI1180" s="7"/>
      <c r="GJ1180" s="7"/>
      <c r="GK1180" s="7"/>
      <c r="GL1180" s="7"/>
      <c r="GM1180" s="7"/>
      <c r="GN1180" s="7"/>
      <c r="GO1180" s="7"/>
      <c r="GP1180" s="7"/>
      <c r="GQ1180" s="7"/>
      <c r="GR1180" s="7"/>
      <c r="GS1180" s="7"/>
      <c r="GT1180" s="7"/>
      <c r="GU1180" s="7"/>
      <c r="GV1180" s="7"/>
      <c r="GW1180" s="7"/>
      <c r="GX1180" s="7"/>
      <c r="GY1180" s="7"/>
    </row>
    <row r="1181" spans="1:207" ht="13.8">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7"/>
      <c r="CP1181" s="7"/>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7"/>
      <c r="DT1181" s="7"/>
      <c r="DU1181" s="7"/>
      <c r="DV1181" s="7"/>
      <c r="DW1181" s="7"/>
      <c r="DX1181" s="7"/>
      <c r="DY1181" s="7"/>
      <c r="DZ1181" s="7"/>
      <c r="EA1181" s="7"/>
      <c r="EB1181" s="7"/>
      <c r="EC1181" s="7"/>
      <c r="ED1181" s="7"/>
      <c r="EE1181" s="7"/>
      <c r="EF1181" s="7"/>
      <c r="EG1181" s="7"/>
      <c r="EH1181" s="7"/>
      <c r="EI1181" s="7"/>
      <c r="EJ1181" s="7"/>
      <c r="EK1181" s="7"/>
      <c r="EL1181" s="7"/>
      <c r="EM1181" s="7"/>
      <c r="EN1181" s="7"/>
      <c r="EO1181" s="7"/>
      <c r="EP1181" s="7"/>
      <c r="EQ1181" s="7"/>
      <c r="ER1181" s="7"/>
      <c r="ES1181" s="7"/>
      <c r="ET1181" s="7"/>
      <c r="EU1181" s="7"/>
      <c r="EV1181" s="7"/>
      <c r="EW1181" s="7"/>
      <c r="EX1181" s="7"/>
      <c r="EY1181" s="7"/>
      <c r="EZ1181" s="7"/>
      <c r="FA1181" s="7"/>
      <c r="FB1181" s="7"/>
      <c r="FC1181" s="7"/>
      <c r="FD1181" s="7"/>
      <c r="FE1181" s="7"/>
      <c r="FF1181" s="7"/>
      <c r="FG1181" s="7"/>
      <c r="FH1181" s="7"/>
      <c r="FI1181" s="7"/>
      <c r="FJ1181" s="7"/>
      <c r="FK1181" s="7"/>
      <c r="FL1181" s="34"/>
      <c r="FM1181" s="33"/>
      <c r="FN1181" s="34"/>
      <c r="FO1181" s="33"/>
      <c r="FP1181" s="33"/>
      <c r="FQ1181" s="33"/>
      <c r="FR1181" s="33"/>
      <c r="FS1181" s="33"/>
      <c r="FT1181" s="33"/>
      <c r="FU1181" s="33"/>
      <c r="FV1181" s="33"/>
      <c r="FW1181" s="33"/>
      <c r="FX1181" s="33"/>
      <c r="FY1181" s="33"/>
      <c r="FZ1181" s="33"/>
      <c r="GA1181" s="33"/>
      <c r="GB1181" s="33"/>
      <c r="GC1181" s="33"/>
      <c r="GD1181" s="33"/>
      <c r="GE1181" s="33"/>
      <c r="GF1181" s="33"/>
      <c r="GG1181" s="7"/>
      <c r="GH1181" s="7"/>
      <c r="GI1181" s="7"/>
      <c r="GJ1181" s="7"/>
      <c r="GK1181" s="7"/>
      <c r="GL1181" s="7"/>
      <c r="GM1181" s="7"/>
      <c r="GN1181" s="7"/>
      <c r="GO1181" s="7"/>
      <c r="GP1181" s="7"/>
      <c r="GQ1181" s="7"/>
      <c r="GR1181" s="7"/>
      <c r="GS1181" s="7"/>
      <c r="GT1181" s="7"/>
      <c r="GU1181" s="7"/>
      <c r="GV1181" s="7"/>
      <c r="GW1181" s="7"/>
      <c r="GX1181" s="7"/>
      <c r="GY1181" s="7"/>
    </row>
    <row r="1182" spans="1:207" ht="13.8">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7"/>
      <c r="CP1182" s="7"/>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7"/>
      <c r="EE1182" s="7"/>
      <c r="EF1182" s="7"/>
      <c r="EG1182" s="7"/>
      <c r="EH1182" s="7"/>
      <c r="EI1182" s="7"/>
      <c r="EJ1182" s="7"/>
      <c r="EK1182" s="7"/>
      <c r="EL1182" s="7"/>
      <c r="EM1182" s="7"/>
      <c r="EN1182" s="7"/>
      <c r="EO1182" s="7"/>
      <c r="EP1182" s="7"/>
      <c r="EQ1182" s="7"/>
      <c r="ER1182" s="7"/>
      <c r="ES1182" s="7"/>
      <c r="ET1182" s="7"/>
      <c r="EU1182" s="7"/>
      <c r="EV1182" s="7"/>
      <c r="EW1182" s="7"/>
      <c r="EX1182" s="7"/>
      <c r="EY1182" s="7"/>
      <c r="EZ1182" s="7"/>
      <c r="FA1182" s="7"/>
      <c r="FB1182" s="7"/>
      <c r="FC1182" s="7"/>
      <c r="FD1182" s="7"/>
      <c r="FE1182" s="7"/>
      <c r="FF1182" s="7"/>
      <c r="FG1182" s="7"/>
      <c r="FH1182" s="7"/>
      <c r="FI1182" s="7"/>
      <c r="FJ1182" s="7"/>
      <c r="FK1182" s="7"/>
      <c r="FL1182" s="34"/>
      <c r="FM1182" s="33"/>
      <c r="FN1182" s="34"/>
      <c r="FO1182" s="33"/>
      <c r="FP1182" s="33"/>
      <c r="FQ1182" s="33"/>
      <c r="FR1182" s="33"/>
      <c r="FS1182" s="33"/>
      <c r="FT1182" s="33"/>
      <c r="FU1182" s="33"/>
      <c r="FV1182" s="33"/>
      <c r="FW1182" s="33"/>
      <c r="FX1182" s="33"/>
      <c r="FY1182" s="33"/>
      <c r="FZ1182" s="33"/>
      <c r="GA1182" s="33"/>
      <c r="GB1182" s="33"/>
      <c r="GC1182" s="33"/>
      <c r="GD1182" s="33"/>
      <c r="GE1182" s="33"/>
      <c r="GF1182" s="33"/>
      <c r="GG1182" s="7"/>
      <c r="GH1182" s="7"/>
      <c r="GI1182" s="7"/>
      <c r="GJ1182" s="7"/>
      <c r="GK1182" s="7"/>
      <c r="GL1182" s="7"/>
      <c r="GM1182" s="7"/>
      <c r="GN1182" s="7"/>
      <c r="GO1182" s="7"/>
      <c r="GP1182" s="7"/>
      <c r="GQ1182" s="7"/>
      <c r="GR1182" s="7"/>
      <c r="GS1182" s="7"/>
      <c r="GT1182" s="7"/>
      <c r="GU1182" s="7"/>
      <c r="GV1182" s="7"/>
      <c r="GW1182" s="7"/>
      <c r="GX1182" s="7"/>
      <c r="GY1182" s="7"/>
    </row>
    <row r="1183" spans="1:207" ht="13.8">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c r="CG1183" s="7"/>
      <c r="CH1183" s="7"/>
      <c r="CI1183" s="7"/>
      <c r="CJ1183" s="7"/>
      <c r="CK1183" s="7"/>
      <c r="CL1183" s="7"/>
      <c r="CM1183" s="7"/>
      <c r="CN1183" s="7"/>
      <c r="CO1183" s="7"/>
      <c r="CP1183" s="7"/>
      <c r="CQ1183" s="7"/>
      <c r="CR1183" s="7"/>
      <c r="CS1183" s="7"/>
      <c r="CT1183" s="7"/>
      <c r="CU1183" s="7"/>
      <c r="CV1183" s="7"/>
      <c r="CW1183" s="7"/>
      <c r="CX1183" s="7"/>
      <c r="CY1183" s="7"/>
      <c r="CZ1183" s="7"/>
      <c r="DA1183" s="7"/>
      <c r="DB1183" s="7"/>
      <c r="DC1183" s="7"/>
      <c r="DD1183" s="7"/>
      <c r="DE1183" s="7"/>
      <c r="DF1183" s="7"/>
      <c r="DG1183" s="7"/>
      <c r="DH1183" s="7"/>
      <c r="DI1183" s="7"/>
      <c r="DJ1183" s="7"/>
      <c r="DK1183" s="7"/>
      <c r="DL1183" s="7"/>
      <c r="DM1183" s="7"/>
      <c r="DN1183" s="7"/>
      <c r="DO1183" s="7"/>
      <c r="DP1183" s="7"/>
      <c r="DQ1183" s="7"/>
      <c r="DR1183" s="7"/>
      <c r="DS1183" s="7"/>
      <c r="DT1183" s="7"/>
      <c r="DU1183" s="7"/>
      <c r="DV1183" s="7"/>
      <c r="DW1183" s="7"/>
      <c r="DX1183" s="7"/>
      <c r="DY1183" s="7"/>
      <c r="DZ1183" s="7"/>
      <c r="EA1183" s="7"/>
      <c r="EB1183" s="7"/>
      <c r="EC1183" s="7"/>
      <c r="ED1183" s="7"/>
      <c r="EE1183" s="7"/>
      <c r="EF1183" s="7"/>
      <c r="EG1183" s="7"/>
      <c r="EH1183" s="7"/>
      <c r="EI1183" s="7"/>
      <c r="EJ1183" s="7"/>
      <c r="EK1183" s="7"/>
      <c r="EL1183" s="7"/>
      <c r="EM1183" s="7"/>
      <c r="EN1183" s="7"/>
      <c r="EO1183" s="7"/>
      <c r="EP1183" s="7"/>
      <c r="EQ1183" s="7"/>
      <c r="ER1183" s="7"/>
      <c r="ES1183" s="7"/>
      <c r="ET1183" s="7"/>
      <c r="EU1183" s="7"/>
      <c r="EV1183" s="7"/>
      <c r="EW1183" s="7"/>
      <c r="EX1183" s="7"/>
      <c r="EY1183" s="7"/>
      <c r="EZ1183" s="7"/>
      <c r="FA1183" s="7"/>
      <c r="FB1183" s="7"/>
      <c r="FC1183" s="7"/>
      <c r="FD1183" s="7"/>
      <c r="FE1183" s="7"/>
      <c r="FF1183" s="7"/>
      <c r="FG1183" s="7"/>
      <c r="FH1183" s="7"/>
      <c r="FI1183" s="7"/>
      <c r="FJ1183" s="7"/>
      <c r="FK1183" s="7"/>
      <c r="FL1183" s="34"/>
      <c r="FM1183" s="33"/>
      <c r="FN1183" s="34"/>
      <c r="FO1183" s="33"/>
      <c r="FP1183" s="33"/>
      <c r="FQ1183" s="33"/>
      <c r="FR1183" s="33"/>
      <c r="FS1183" s="33"/>
      <c r="FT1183" s="33"/>
      <c r="FU1183" s="33"/>
      <c r="FV1183" s="33"/>
      <c r="FW1183" s="33"/>
      <c r="FX1183" s="33"/>
      <c r="FY1183" s="33"/>
      <c r="FZ1183" s="33"/>
      <c r="GA1183" s="33"/>
      <c r="GB1183" s="33"/>
      <c r="GC1183" s="33"/>
      <c r="GD1183" s="33"/>
      <c r="GE1183" s="33"/>
      <c r="GF1183" s="33"/>
      <c r="GG1183" s="7"/>
      <c r="GH1183" s="7"/>
      <c r="GI1183" s="7"/>
      <c r="GJ1183" s="7"/>
      <c r="GK1183" s="7"/>
      <c r="GL1183" s="7"/>
      <c r="GM1183" s="7"/>
      <c r="GN1183" s="7"/>
      <c r="GO1183" s="7"/>
      <c r="GP1183" s="7"/>
      <c r="GQ1183" s="7"/>
      <c r="GR1183" s="7"/>
      <c r="GS1183" s="7"/>
      <c r="GT1183" s="7"/>
      <c r="GU1183" s="7"/>
      <c r="GV1183" s="7"/>
      <c r="GW1183" s="7"/>
      <c r="GX1183" s="7"/>
      <c r="GY1183" s="7"/>
    </row>
    <row r="1184" spans="1:207" ht="13.8">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c r="CG1184" s="7"/>
      <c r="CH1184" s="7"/>
      <c r="CI1184" s="7"/>
      <c r="CJ1184" s="7"/>
      <c r="CK1184" s="7"/>
      <c r="CL1184" s="7"/>
      <c r="CM1184" s="7"/>
      <c r="CN1184" s="7"/>
      <c r="CO1184" s="7"/>
      <c r="CP1184" s="7"/>
      <c r="CQ1184" s="7"/>
      <c r="CR1184" s="7"/>
      <c r="CS1184" s="7"/>
      <c r="CT1184" s="7"/>
      <c r="CU1184" s="7"/>
      <c r="CV1184" s="7"/>
      <c r="CW1184" s="7"/>
      <c r="CX1184" s="7"/>
      <c r="CY1184" s="7"/>
      <c r="CZ1184" s="7"/>
      <c r="DA1184" s="7"/>
      <c r="DB1184" s="7"/>
      <c r="DC1184" s="7"/>
      <c r="DD1184" s="7"/>
      <c r="DE1184" s="7"/>
      <c r="DF1184" s="7"/>
      <c r="DG1184" s="7"/>
      <c r="DH1184" s="7"/>
      <c r="DI1184" s="7"/>
      <c r="DJ1184" s="7"/>
      <c r="DK1184" s="7"/>
      <c r="DL1184" s="7"/>
      <c r="DM1184" s="7"/>
      <c r="DN1184" s="7"/>
      <c r="DO1184" s="7"/>
      <c r="DP1184" s="7"/>
      <c r="DQ1184" s="7"/>
      <c r="DR1184" s="7"/>
      <c r="DS1184" s="7"/>
      <c r="DT1184" s="7"/>
      <c r="DU1184" s="7"/>
      <c r="DV1184" s="7"/>
      <c r="DW1184" s="7"/>
      <c r="DX1184" s="7"/>
      <c r="DY1184" s="7"/>
      <c r="DZ1184" s="7"/>
      <c r="EA1184" s="7"/>
      <c r="EB1184" s="7"/>
      <c r="EC1184" s="7"/>
      <c r="ED1184" s="7"/>
      <c r="EE1184" s="7"/>
      <c r="EF1184" s="7"/>
      <c r="EG1184" s="7"/>
      <c r="EH1184" s="7"/>
      <c r="EI1184" s="7"/>
      <c r="EJ1184" s="7"/>
      <c r="EK1184" s="7"/>
      <c r="EL1184" s="7"/>
      <c r="EM1184" s="7"/>
      <c r="EN1184" s="7"/>
      <c r="EO1184" s="7"/>
      <c r="EP1184" s="7"/>
      <c r="EQ1184" s="7"/>
      <c r="ER1184" s="7"/>
      <c r="ES1184" s="7"/>
      <c r="ET1184" s="7"/>
      <c r="EU1184" s="7"/>
      <c r="EV1184" s="7"/>
      <c r="EW1184" s="7"/>
      <c r="EX1184" s="7"/>
      <c r="EY1184" s="7"/>
      <c r="EZ1184" s="7"/>
      <c r="FA1184" s="7"/>
      <c r="FB1184" s="7"/>
      <c r="FC1184" s="7"/>
      <c r="FD1184" s="7"/>
      <c r="FE1184" s="7"/>
      <c r="FF1184" s="7"/>
      <c r="FG1184" s="7"/>
      <c r="FH1184" s="7"/>
      <c r="FI1184" s="7"/>
      <c r="FJ1184" s="7"/>
      <c r="FK1184" s="7"/>
      <c r="FL1184" s="34"/>
      <c r="FM1184" s="33"/>
      <c r="FN1184" s="34"/>
      <c r="FO1184" s="33"/>
      <c r="FP1184" s="33"/>
      <c r="FQ1184" s="33"/>
      <c r="FR1184" s="33"/>
      <c r="FS1184" s="33"/>
      <c r="FT1184" s="33"/>
      <c r="FU1184" s="33"/>
      <c r="FV1184" s="33"/>
      <c r="FW1184" s="33"/>
      <c r="FX1184" s="33"/>
      <c r="FY1184" s="33"/>
      <c r="FZ1184" s="33"/>
      <c r="GA1184" s="33"/>
      <c r="GB1184" s="33"/>
      <c r="GC1184" s="33"/>
      <c r="GD1184" s="33"/>
      <c r="GE1184" s="33"/>
      <c r="GF1184" s="33"/>
      <c r="GG1184" s="7"/>
      <c r="GH1184" s="7"/>
      <c r="GI1184" s="7"/>
      <c r="GJ1184" s="7"/>
      <c r="GK1184" s="7"/>
      <c r="GL1184" s="7"/>
      <c r="GM1184" s="7"/>
      <c r="GN1184" s="7"/>
      <c r="GO1184" s="7"/>
      <c r="GP1184" s="7"/>
      <c r="GQ1184" s="7"/>
      <c r="GR1184" s="7"/>
      <c r="GS1184" s="7"/>
      <c r="GT1184" s="7"/>
      <c r="GU1184" s="7"/>
      <c r="GV1184" s="7"/>
      <c r="GW1184" s="7"/>
      <c r="GX1184" s="7"/>
      <c r="GY1184" s="7"/>
    </row>
    <row r="1185" spans="1:207" ht="13.8">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c r="CG1185" s="7"/>
      <c r="CH1185" s="7"/>
      <c r="CI1185" s="7"/>
      <c r="CJ1185" s="7"/>
      <c r="CK1185" s="7"/>
      <c r="CL1185" s="7"/>
      <c r="CM1185" s="7"/>
      <c r="CN1185" s="7"/>
      <c r="CO1185" s="7"/>
      <c r="CP1185" s="7"/>
      <c r="CQ1185" s="7"/>
      <c r="CR1185" s="7"/>
      <c r="CS1185" s="7"/>
      <c r="CT1185" s="7"/>
      <c r="CU1185" s="7"/>
      <c r="CV1185" s="7"/>
      <c r="CW1185" s="7"/>
      <c r="CX1185" s="7"/>
      <c r="CY1185" s="7"/>
      <c r="CZ1185" s="7"/>
      <c r="DA1185" s="7"/>
      <c r="DB1185" s="7"/>
      <c r="DC1185" s="7"/>
      <c r="DD1185" s="7"/>
      <c r="DE1185" s="7"/>
      <c r="DF1185" s="7"/>
      <c r="DG1185" s="7"/>
      <c r="DH1185" s="7"/>
      <c r="DI1185" s="7"/>
      <c r="DJ1185" s="7"/>
      <c r="DK1185" s="7"/>
      <c r="DL1185" s="7"/>
      <c r="DM1185" s="7"/>
      <c r="DN1185" s="7"/>
      <c r="DO1185" s="7"/>
      <c r="DP1185" s="7"/>
      <c r="DQ1185" s="7"/>
      <c r="DR1185" s="7"/>
      <c r="DS1185" s="7"/>
      <c r="DT1185" s="7"/>
      <c r="DU1185" s="7"/>
      <c r="DV1185" s="7"/>
      <c r="DW1185" s="7"/>
      <c r="DX1185" s="7"/>
      <c r="DY1185" s="7"/>
      <c r="DZ1185" s="7"/>
      <c r="EA1185" s="7"/>
      <c r="EB1185" s="7"/>
      <c r="EC1185" s="7"/>
      <c r="ED1185" s="7"/>
      <c r="EE1185" s="7"/>
      <c r="EF1185" s="7"/>
      <c r="EG1185" s="7"/>
      <c r="EH1185" s="7"/>
      <c r="EI1185" s="7"/>
      <c r="EJ1185" s="7"/>
      <c r="EK1185" s="7"/>
      <c r="EL1185" s="7"/>
      <c r="EM1185" s="7"/>
      <c r="EN1185" s="7"/>
      <c r="EO1185" s="7"/>
      <c r="EP1185" s="7"/>
      <c r="EQ1185" s="7"/>
      <c r="ER1185" s="7"/>
      <c r="ES1185" s="7"/>
      <c r="ET1185" s="7"/>
      <c r="EU1185" s="7"/>
      <c r="EV1185" s="7"/>
      <c r="EW1185" s="7"/>
      <c r="EX1185" s="7"/>
      <c r="EY1185" s="7"/>
      <c r="EZ1185" s="7"/>
      <c r="FA1185" s="7"/>
      <c r="FB1185" s="7"/>
      <c r="FC1185" s="7"/>
      <c r="FD1185" s="7"/>
      <c r="FE1185" s="7"/>
      <c r="FF1185" s="7"/>
      <c r="FG1185" s="7"/>
      <c r="FH1185" s="7"/>
      <c r="FI1185" s="7"/>
      <c r="FJ1185" s="7"/>
      <c r="FK1185" s="7"/>
      <c r="FL1185" s="34"/>
      <c r="FM1185" s="33"/>
      <c r="FN1185" s="34"/>
      <c r="FO1185" s="33"/>
      <c r="FP1185" s="33"/>
      <c r="FQ1185" s="33"/>
      <c r="FR1185" s="33"/>
      <c r="FS1185" s="33"/>
      <c r="FT1185" s="33"/>
      <c r="FU1185" s="33"/>
      <c r="FV1185" s="33"/>
      <c r="FW1185" s="33"/>
      <c r="FX1185" s="33"/>
      <c r="FY1185" s="33"/>
      <c r="FZ1185" s="33"/>
      <c r="GA1185" s="33"/>
      <c r="GB1185" s="33"/>
      <c r="GC1185" s="33"/>
      <c r="GD1185" s="33"/>
      <c r="GE1185" s="33"/>
      <c r="GF1185" s="33"/>
      <c r="GG1185" s="7"/>
      <c r="GH1185" s="7"/>
      <c r="GI1185" s="7"/>
      <c r="GJ1185" s="7"/>
      <c r="GK1185" s="7"/>
      <c r="GL1185" s="7"/>
      <c r="GM1185" s="7"/>
      <c r="GN1185" s="7"/>
      <c r="GO1185" s="7"/>
      <c r="GP1185" s="7"/>
      <c r="GQ1185" s="7"/>
      <c r="GR1185" s="7"/>
      <c r="GS1185" s="7"/>
      <c r="GT1185" s="7"/>
      <c r="GU1185" s="7"/>
      <c r="GV1185" s="7"/>
      <c r="GW1185" s="7"/>
      <c r="GX1185" s="7"/>
      <c r="GY1185" s="7"/>
    </row>
    <row r="1186" spans="1:207" ht="13.8">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c r="CG1186" s="7"/>
      <c r="CH1186" s="7"/>
      <c r="CI1186" s="7"/>
      <c r="CJ1186" s="7"/>
      <c r="CK1186" s="7"/>
      <c r="CL1186" s="7"/>
      <c r="CM1186" s="7"/>
      <c r="CN1186" s="7"/>
      <c r="CO1186" s="7"/>
      <c r="CP1186" s="7"/>
      <c r="CQ1186" s="7"/>
      <c r="CR1186" s="7"/>
      <c r="CS1186" s="7"/>
      <c r="CT1186" s="7"/>
      <c r="CU1186" s="7"/>
      <c r="CV1186" s="7"/>
      <c r="CW1186" s="7"/>
      <c r="CX1186" s="7"/>
      <c r="CY1186" s="7"/>
      <c r="CZ1186" s="7"/>
      <c r="DA1186" s="7"/>
      <c r="DB1186" s="7"/>
      <c r="DC1186" s="7"/>
      <c r="DD1186" s="7"/>
      <c r="DE1186" s="7"/>
      <c r="DF1186" s="7"/>
      <c r="DG1186" s="7"/>
      <c r="DH1186" s="7"/>
      <c r="DI1186" s="7"/>
      <c r="DJ1186" s="7"/>
      <c r="DK1186" s="7"/>
      <c r="DL1186" s="7"/>
      <c r="DM1186" s="7"/>
      <c r="DN1186" s="7"/>
      <c r="DO1186" s="7"/>
      <c r="DP1186" s="7"/>
      <c r="DQ1186" s="7"/>
      <c r="DR1186" s="7"/>
      <c r="DS1186" s="7"/>
      <c r="DT1186" s="7"/>
      <c r="DU1186" s="7"/>
      <c r="DV1186" s="7"/>
      <c r="DW1186" s="7"/>
      <c r="DX1186" s="7"/>
      <c r="DY1186" s="7"/>
      <c r="DZ1186" s="7"/>
      <c r="EA1186" s="7"/>
      <c r="EB1186" s="7"/>
      <c r="EC1186" s="7"/>
      <c r="ED1186" s="7"/>
      <c r="EE1186" s="7"/>
      <c r="EF1186" s="7"/>
      <c r="EG1186" s="7"/>
      <c r="EH1186" s="7"/>
      <c r="EI1186" s="7"/>
      <c r="EJ1186" s="7"/>
      <c r="EK1186" s="7"/>
      <c r="EL1186" s="7"/>
      <c r="EM1186" s="7"/>
      <c r="EN1186" s="7"/>
      <c r="EO1186" s="7"/>
      <c r="EP1186" s="7"/>
      <c r="EQ1186" s="7"/>
      <c r="ER1186" s="7"/>
      <c r="ES1186" s="7"/>
      <c r="ET1186" s="7"/>
      <c r="EU1186" s="7"/>
      <c r="EV1186" s="7"/>
      <c r="EW1186" s="7"/>
      <c r="EX1186" s="7"/>
      <c r="EY1186" s="7"/>
      <c r="EZ1186" s="7"/>
      <c r="FA1186" s="7"/>
      <c r="FB1186" s="7"/>
      <c r="FC1186" s="7"/>
      <c r="FD1186" s="7"/>
      <c r="FE1186" s="7"/>
      <c r="FF1186" s="7"/>
      <c r="FG1186" s="7"/>
      <c r="FH1186" s="7"/>
      <c r="FI1186" s="7"/>
      <c r="FJ1186" s="7"/>
      <c r="FK1186" s="7"/>
      <c r="FL1186" s="34"/>
      <c r="FM1186" s="33"/>
      <c r="FN1186" s="34"/>
      <c r="FO1186" s="33"/>
      <c r="FP1186" s="33"/>
      <c r="FQ1186" s="33"/>
      <c r="FR1186" s="33"/>
      <c r="FS1186" s="33"/>
      <c r="FT1186" s="33"/>
      <c r="FU1186" s="33"/>
      <c r="FV1186" s="33"/>
      <c r="FW1186" s="33"/>
      <c r="FX1186" s="33"/>
      <c r="FY1186" s="33"/>
      <c r="FZ1186" s="33"/>
      <c r="GA1186" s="33"/>
      <c r="GB1186" s="33"/>
      <c r="GC1186" s="33"/>
      <c r="GD1186" s="33"/>
      <c r="GE1186" s="33"/>
      <c r="GF1186" s="33"/>
      <c r="GG1186" s="7"/>
      <c r="GH1186" s="7"/>
      <c r="GI1186" s="7"/>
      <c r="GJ1186" s="7"/>
      <c r="GK1186" s="7"/>
      <c r="GL1186" s="7"/>
      <c r="GM1186" s="7"/>
      <c r="GN1186" s="7"/>
      <c r="GO1186" s="7"/>
      <c r="GP1186" s="7"/>
      <c r="GQ1186" s="7"/>
      <c r="GR1186" s="7"/>
      <c r="GS1186" s="7"/>
      <c r="GT1186" s="7"/>
      <c r="GU1186" s="7"/>
      <c r="GV1186" s="7"/>
      <c r="GW1186" s="7"/>
      <c r="GX1186" s="7"/>
      <c r="GY1186" s="7"/>
    </row>
    <row r="1187" spans="1:207" ht="13.8">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c r="CG1187" s="7"/>
      <c r="CH1187" s="7"/>
      <c r="CI1187" s="7"/>
      <c r="CJ1187" s="7"/>
      <c r="CK1187" s="7"/>
      <c r="CL1187" s="7"/>
      <c r="CM1187" s="7"/>
      <c r="CN1187" s="7"/>
      <c r="CO1187" s="7"/>
      <c r="CP1187" s="7"/>
      <c r="CQ1187" s="7"/>
      <c r="CR1187" s="7"/>
      <c r="CS1187" s="7"/>
      <c r="CT1187" s="7"/>
      <c r="CU1187" s="7"/>
      <c r="CV1187" s="7"/>
      <c r="CW1187" s="7"/>
      <c r="CX1187" s="7"/>
      <c r="CY1187" s="7"/>
      <c r="CZ1187" s="7"/>
      <c r="DA1187" s="7"/>
      <c r="DB1187" s="7"/>
      <c r="DC1187" s="7"/>
      <c r="DD1187" s="7"/>
      <c r="DE1187" s="7"/>
      <c r="DF1187" s="7"/>
      <c r="DG1187" s="7"/>
      <c r="DH1187" s="7"/>
      <c r="DI1187" s="7"/>
      <c r="DJ1187" s="7"/>
      <c r="DK1187" s="7"/>
      <c r="DL1187" s="7"/>
      <c r="DM1187" s="7"/>
      <c r="DN1187" s="7"/>
      <c r="DO1187" s="7"/>
      <c r="DP1187" s="7"/>
      <c r="DQ1187" s="7"/>
      <c r="DR1187" s="7"/>
      <c r="DS1187" s="7"/>
      <c r="DT1187" s="7"/>
      <c r="DU1187" s="7"/>
      <c r="DV1187" s="7"/>
      <c r="DW1187" s="7"/>
      <c r="DX1187" s="7"/>
      <c r="DY1187" s="7"/>
      <c r="DZ1187" s="7"/>
      <c r="EA1187" s="7"/>
      <c r="EB1187" s="7"/>
      <c r="EC1187" s="7"/>
      <c r="ED1187" s="7"/>
      <c r="EE1187" s="7"/>
      <c r="EF1187" s="7"/>
      <c r="EG1187" s="7"/>
      <c r="EH1187" s="7"/>
      <c r="EI1187" s="7"/>
      <c r="EJ1187" s="7"/>
      <c r="EK1187" s="7"/>
      <c r="EL1187" s="7"/>
      <c r="EM1187" s="7"/>
      <c r="EN1187" s="7"/>
      <c r="EO1187" s="7"/>
      <c r="EP1187" s="7"/>
      <c r="EQ1187" s="7"/>
      <c r="ER1187" s="7"/>
      <c r="ES1187" s="7"/>
      <c r="ET1187" s="7"/>
      <c r="EU1187" s="7"/>
      <c r="EV1187" s="7"/>
      <c r="EW1187" s="7"/>
      <c r="EX1187" s="7"/>
      <c r="EY1187" s="7"/>
      <c r="EZ1187" s="7"/>
      <c r="FA1187" s="7"/>
      <c r="FB1187" s="7"/>
      <c r="FC1187" s="7"/>
      <c r="FD1187" s="7"/>
      <c r="FE1187" s="7"/>
      <c r="FF1187" s="7"/>
      <c r="FG1187" s="7"/>
      <c r="FH1187" s="7"/>
      <c r="FI1187" s="7"/>
      <c r="FJ1187" s="7"/>
      <c r="FK1187" s="7"/>
      <c r="FL1187" s="34"/>
      <c r="FM1187" s="33"/>
      <c r="FN1187" s="34"/>
      <c r="FO1187" s="33"/>
      <c r="FP1187" s="33"/>
      <c r="FQ1187" s="33"/>
      <c r="FR1187" s="33"/>
      <c r="FS1187" s="33"/>
      <c r="FT1187" s="33"/>
      <c r="FU1187" s="33"/>
      <c r="FV1187" s="33"/>
      <c r="FW1187" s="33"/>
      <c r="FX1187" s="33"/>
      <c r="FY1187" s="33"/>
      <c r="FZ1187" s="33"/>
      <c r="GA1187" s="33"/>
      <c r="GB1187" s="33"/>
      <c r="GC1187" s="33"/>
      <c r="GD1187" s="33"/>
      <c r="GE1187" s="33"/>
      <c r="GF1187" s="33"/>
      <c r="GG1187" s="7"/>
      <c r="GH1187" s="7"/>
      <c r="GI1187" s="7"/>
      <c r="GJ1187" s="7"/>
      <c r="GK1187" s="7"/>
      <c r="GL1187" s="7"/>
      <c r="GM1187" s="7"/>
      <c r="GN1187" s="7"/>
      <c r="GO1187" s="7"/>
      <c r="GP1187" s="7"/>
      <c r="GQ1187" s="7"/>
      <c r="GR1187" s="7"/>
      <c r="GS1187" s="7"/>
      <c r="GT1187" s="7"/>
      <c r="GU1187" s="7"/>
      <c r="GV1187" s="7"/>
      <c r="GW1187" s="7"/>
      <c r="GX1187" s="7"/>
      <c r="GY1187" s="7"/>
    </row>
    <row r="1188" spans="1:207" ht="13.8">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c r="CG1188" s="7"/>
      <c r="CH1188" s="7"/>
      <c r="CI1188" s="7"/>
      <c r="CJ1188" s="7"/>
      <c r="CK1188" s="7"/>
      <c r="CL1188" s="7"/>
      <c r="CM1188" s="7"/>
      <c r="CN1188" s="7"/>
      <c r="CO1188" s="7"/>
      <c r="CP1188" s="7"/>
      <c r="CQ1188" s="7"/>
      <c r="CR1188" s="7"/>
      <c r="CS1188" s="7"/>
      <c r="CT1188" s="7"/>
      <c r="CU1188" s="7"/>
      <c r="CV1188" s="7"/>
      <c r="CW1188" s="7"/>
      <c r="CX1188" s="7"/>
      <c r="CY1188" s="7"/>
      <c r="CZ1188" s="7"/>
      <c r="DA1188" s="7"/>
      <c r="DB1188" s="7"/>
      <c r="DC1188" s="7"/>
      <c r="DD1188" s="7"/>
      <c r="DE1188" s="7"/>
      <c r="DF1188" s="7"/>
      <c r="DG1188" s="7"/>
      <c r="DH1188" s="7"/>
      <c r="DI1188" s="7"/>
      <c r="DJ1188" s="7"/>
      <c r="DK1188" s="7"/>
      <c r="DL1188" s="7"/>
      <c r="DM1188" s="7"/>
      <c r="DN1188" s="7"/>
      <c r="DO1188" s="7"/>
      <c r="DP1188" s="7"/>
      <c r="DQ1188" s="7"/>
      <c r="DR1188" s="7"/>
      <c r="DS1188" s="7"/>
      <c r="DT1188" s="7"/>
      <c r="DU1188" s="7"/>
      <c r="DV1188" s="7"/>
      <c r="DW1188" s="7"/>
      <c r="DX1188" s="7"/>
      <c r="DY1188" s="7"/>
      <c r="DZ1188" s="7"/>
      <c r="EA1188" s="7"/>
      <c r="EB1188" s="7"/>
      <c r="EC1188" s="7"/>
      <c r="ED1188" s="7"/>
      <c r="EE1188" s="7"/>
      <c r="EF1188" s="7"/>
      <c r="EG1188" s="7"/>
      <c r="EH1188" s="7"/>
      <c r="EI1188" s="7"/>
      <c r="EJ1188" s="7"/>
      <c r="EK1188" s="7"/>
      <c r="EL1188" s="7"/>
      <c r="EM1188" s="7"/>
      <c r="EN1188" s="7"/>
      <c r="EO1188" s="7"/>
      <c r="EP1188" s="7"/>
      <c r="EQ1188" s="7"/>
      <c r="ER1188" s="7"/>
      <c r="ES1188" s="7"/>
      <c r="ET1188" s="7"/>
      <c r="EU1188" s="7"/>
      <c r="EV1188" s="7"/>
      <c r="EW1188" s="7"/>
      <c r="EX1188" s="7"/>
      <c r="EY1188" s="7"/>
      <c r="EZ1188" s="7"/>
      <c r="FA1188" s="7"/>
      <c r="FB1188" s="7"/>
      <c r="FC1188" s="7"/>
      <c r="FD1188" s="7"/>
      <c r="FE1188" s="7"/>
      <c r="FF1188" s="7"/>
      <c r="FG1188" s="7"/>
      <c r="FH1188" s="7"/>
      <c r="FI1188" s="7"/>
      <c r="FJ1188" s="7"/>
      <c r="FK1188" s="7"/>
      <c r="FL1188" s="34"/>
      <c r="FM1188" s="33"/>
      <c r="FN1188" s="34"/>
      <c r="FO1188" s="33"/>
      <c r="FP1188" s="33"/>
      <c r="FQ1188" s="33"/>
      <c r="FR1188" s="33"/>
      <c r="FS1188" s="33"/>
      <c r="FT1188" s="33"/>
      <c r="FU1188" s="33"/>
      <c r="FV1188" s="33"/>
      <c r="FW1188" s="33"/>
      <c r="FX1188" s="33"/>
      <c r="FY1188" s="33"/>
      <c r="FZ1188" s="33"/>
      <c r="GA1188" s="33"/>
      <c r="GB1188" s="33"/>
      <c r="GC1188" s="33"/>
      <c r="GD1188" s="33"/>
      <c r="GE1188" s="33"/>
      <c r="GF1188" s="33"/>
      <c r="GG1188" s="7"/>
      <c r="GH1188" s="7"/>
      <c r="GI1188" s="7"/>
      <c r="GJ1188" s="7"/>
      <c r="GK1188" s="7"/>
      <c r="GL1188" s="7"/>
      <c r="GM1188" s="7"/>
      <c r="GN1188" s="7"/>
      <c r="GO1188" s="7"/>
      <c r="GP1188" s="7"/>
      <c r="GQ1188" s="7"/>
      <c r="GR1188" s="7"/>
      <c r="GS1188" s="7"/>
      <c r="GT1188" s="7"/>
      <c r="GU1188" s="7"/>
      <c r="GV1188" s="7"/>
      <c r="GW1188" s="7"/>
      <c r="GX1188" s="7"/>
      <c r="GY1188" s="7"/>
    </row>
    <row r="1189" spans="1:207" ht="13.8">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c r="CG1189" s="7"/>
      <c r="CH1189" s="7"/>
      <c r="CI1189" s="7"/>
      <c r="CJ1189" s="7"/>
      <c r="CK1189" s="7"/>
      <c r="CL1189" s="7"/>
      <c r="CM1189" s="7"/>
      <c r="CN1189" s="7"/>
      <c r="CO1189" s="7"/>
      <c r="CP1189" s="7"/>
      <c r="CQ1189" s="7"/>
      <c r="CR1189" s="7"/>
      <c r="CS1189" s="7"/>
      <c r="CT1189" s="7"/>
      <c r="CU1189" s="7"/>
      <c r="CV1189" s="7"/>
      <c r="CW1189" s="7"/>
      <c r="CX1189" s="7"/>
      <c r="CY1189" s="7"/>
      <c r="CZ1189" s="7"/>
      <c r="DA1189" s="7"/>
      <c r="DB1189" s="7"/>
      <c r="DC1189" s="7"/>
      <c r="DD1189" s="7"/>
      <c r="DE1189" s="7"/>
      <c r="DF1189" s="7"/>
      <c r="DG1189" s="7"/>
      <c r="DH1189" s="7"/>
      <c r="DI1189" s="7"/>
      <c r="DJ1189" s="7"/>
      <c r="DK1189" s="7"/>
      <c r="DL1189" s="7"/>
      <c r="DM1189" s="7"/>
      <c r="DN1189" s="7"/>
      <c r="DO1189" s="7"/>
      <c r="DP1189" s="7"/>
      <c r="DQ1189" s="7"/>
      <c r="DR1189" s="7"/>
      <c r="DS1189" s="7"/>
      <c r="DT1189" s="7"/>
      <c r="DU1189" s="7"/>
      <c r="DV1189" s="7"/>
      <c r="DW1189" s="7"/>
      <c r="DX1189" s="7"/>
      <c r="DY1189" s="7"/>
      <c r="DZ1189" s="7"/>
      <c r="EA1189" s="7"/>
      <c r="EB1189" s="7"/>
      <c r="EC1189" s="7"/>
      <c r="ED1189" s="7"/>
      <c r="EE1189" s="7"/>
      <c r="EF1189" s="7"/>
      <c r="EG1189" s="7"/>
      <c r="EH1189" s="7"/>
      <c r="EI1189" s="7"/>
      <c r="EJ1189" s="7"/>
      <c r="EK1189" s="7"/>
      <c r="EL1189" s="7"/>
      <c r="EM1189" s="7"/>
      <c r="EN1189" s="7"/>
      <c r="EO1189" s="7"/>
      <c r="EP1189" s="7"/>
      <c r="EQ1189" s="7"/>
      <c r="ER1189" s="7"/>
      <c r="ES1189" s="7"/>
      <c r="ET1189" s="7"/>
      <c r="EU1189" s="7"/>
      <c r="EV1189" s="7"/>
      <c r="EW1189" s="7"/>
      <c r="EX1189" s="7"/>
      <c r="EY1189" s="7"/>
      <c r="EZ1189" s="7"/>
      <c r="FA1189" s="7"/>
      <c r="FB1189" s="7"/>
      <c r="FC1189" s="7"/>
      <c r="FD1189" s="7"/>
      <c r="FE1189" s="7"/>
      <c r="FF1189" s="7"/>
      <c r="FG1189" s="7"/>
      <c r="FH1189" s="7"/>
      <c r="FI1189" s="7"/>
      <c r="FJ1189" s="7"/>
      <c r="FK1189" s="7"/>
      <c r="FL1189" s="34"/>
      <c r="FM1189" s="33"/>
      <c r="FN1189" s="34"/>
      <c r="FO1189" s="33"/>
      <c r="FP1189" s="33"/>
      <c r="FQ1189" s="33"/>
      <c r="FR1189" s="33"/>
      <c r="FS1189" s="33"/>
      <c r="FT1189" s="33"/>
      <c r="FU1189" s="33"/>
      <c r="FV1189" s="33"/>
      <c r="FW1189" s="33"/>
      <c r="FX1189" s="33"/>
      <c r="FY1189" s="33"/>
      <c r="FZ1189" s="33"/>
      <c r="GA1189" s="33"/>
      <c r="GB1189" s="33"/>
      <c r="GC1189" s="33"/>
      <c r="GD1189" s="33"/>
      <c r="GE1189" s="33"/>
      <c r="GF1189" s="33"/>
      <c r="GG1189" s="7"/>
      <c r="GH1189" s="7"/>
      <c r="GI1189" s="7"/>
      <c r="GJ1189" s="7"/>
      <c r="GK1189" s="7"/>
      <c r="GL1189" s="7"/>
      <c r="GM1189" s="7"/>
      <c r="GN1189" s="7"/>
      <c r="GO1189" s="7"/>
      <c r="GP1189" s="7"/>
      <c r="GQ1189" s="7"/>
      <c r="GR1189" s="7"/>
      <c r="GS1189" s="7"/>
      <c r="GT1189" s="7"/>
      <c r="GU1189" s="7"/>
      <c r="GV1189" s="7"/>
      <c r="GW1189" s="7"/>
      <c r="GX1189" s="7"/>
      <c r="GY1189" s="7"/>
    </row>
    <row r="1190" spans="1:207" ht="13.8">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c r="CG1190" s="7"/>
      <c r="CH1190" s="7"/>
      <c r="CI1190" s="7"/>
      <c r="CJ1190" s="7"/>
      <c r="CK1190" s="7"/>
      <c r="CL1190" s="7"/>
      <c r="CM1190" s="7"/>
      <c r="CN1190" s="7"/>
      <c r="CO1190" s="7"/>
      <c r="CP1190" s="7"/>
      <c r="CQ1190" s="7"/>
      <c r="CR1190" s="7"/>
      <c r="CS1190" s="7"/>
      <c r="CT1190" s="7"/>
      <c r="CU1190" s="7"/>
      <c r="CV1190" s="7"/>
      <c r="CW1190" s="7"/>
      <c r="CX1190" s="7"/>
      <c r="CY1190" s="7"/>
      <c r="CZ1190" s="7"/>
      <c r="DA1190" s="7"/>
      <c r="DB1190" s="7"/>
      <c r="DC1190" s="7"/>
      <c r="DD1190" s="7"/>
      <c r="DE1190" s="7"/>
      <c r="DF1190" s="7"/>
      <c r="DG1190" s="7"/>
      <c r="DH1190" s="7"/>
      <c r="DI1190" s="7"/>
      <c r="DJ1190" s="7"/>
      <c r="DK1190" s="7"/>
      <c r="DL1190" s="7"/>
      <c r="DM1190" s="7"/>
      <c r="DN1190" s="7"/>
      <c r="DO1190" s="7"/>
      <c r="DP1190" s="7"/>
      <c r="DQ1190" s="7"/>
      <c r="DR1190" s="7"/>
      <c r="DS1190" s="7"/>
      <c r="DT1190" s="7"/>
      <c r="DU1190" s="7"/>
      <c r="DV1190" s="7"/>
      <c r="DW1190" s="7"/>
      <c r="DX1190" s="7"/>
      <c r="DY1190" s="7"/>
      <c r="DZ1190" s="7"/>
      <c r="EA1190" s="7"/>
      <c r="EB1190" s="7"/>
      <c r="EC1190" s="7"/>
      <c r="ED1190" s="7"/>
      <c r="EE1190" s="7"/>
      <c r="EF1190" s="7"/>
      <c r="EG1190" s="7"/>
      <c r="EH1190" s="7"/>
      <c r="EI1190" s="7"/>
      <c r="EJ1190" s="7"/>
      <c r="EK1190" s="7"/>
      <c r="EL1190" s="7"/>
      <c r="EM1190" s="7"/>
      <c r="EN1190" s="7"/>
      <c r="EO1190" s="7"/>
      <c r="EP1190" s="7"/>
      <c r="EQ1190" s="7"/>
      <c r="ER1190" s="7"/>
      <c r="ES1190" s="7"/>
      <c r="ET1190" s="7"/>
      <c r="EU1190" s="7"/>
      <c r="EV1190" s="7"/>
      <c r="EW1190" s="7"/>
      <c r="EX1190" s="7"/>
      <c r="EY1190" s="7"/>
      <c r="EZ1190" s="7"/>
      <c r="FA1190" s="7"/>
      <c r="FB1190" s="7"/>
      <c r="FC1190" s="7"/>
      <c r="FD1190" s="7"/>
      <c r="FE1190" s="7"/>
      <c r="FF1190" s="7"/>
      <c r="FG1190" s="7"/>
      <c r="FH1190" s="7"/>
      <c r="FI1190" s="7"/>
      <c r="FJ1190" s="7"/>
      <c r="FK1190" s="7"/>
      <c r="FL1190" s="34"/>
      <c r="FM1190" s="33"/>
      <c r="FN1190" s="34"/>
      <c r="FO1190" s="33"/>
      <c r="FP1190" s="33"/>
      <c r="FQ1190" s="33"/>
      <c r="FR1190" s="33"/>
      <c r="FS1190" s="33"/>
      <c r="FT1190" s="33"/>
      <c r="FU1190" s="33"/>
      <c r="FV1190" s="33"/>
      <c r="FW1190" s="33"/>
      <c r="FX1190" s="33"/>
      <c r="FY1190" s="33"/>
      <c r="FZ1190" s="33"/>
      <c r="GA1190" s="33"/>
      <c r="GB1190" s="33"/>
      <c r="GC1190" s="33"/>
      <c r="GD1190" s="33"/>
      <c r="GE1190" s="33"/>
      <c r="GF1190" s="33"/>
      <c r="GG1190" s="7"/>
      <c r="GH1190" s="7"/>
      <c r="GI1190" s="7"/>
      <c r="GJ1190" s="7"/>
      <c r="GK1190" s="7"/>
      <c r="GL1190" s="7"/>
      <c r="GM1190" s="7"/>
      <c r="GN1190" s="7"/>
      <c r="GO1190" s="7"/>
      <c r="GP1190" s="7"/>
      <c r="GQ1190" s="7"/>
      <c r="GR1190" s="7"/>
      <c r="GS1190" s="7"/>
      <c r="GT1190" s="7"/>
      <c r="GU1190" s="7"/>
      <c r="GV1190" s="7"/>
      <c r="GW1190" s="7"/>
      <c r="GX1190" s="7"/>
      <c r="GY1190" s="7"/>
    </row>
    <row r="1191" spans="1:207" ht="13.8">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c r="CG1191" s="7"/>
      <c r="CH1191" s="7"/>
      <c r="CI1191" s="7"/>
      <c r="CJ1191" s="7"/>
      <c r="CK1191" s="7"/>
      <c r="CL1191" s="7"/>
      <c r="CM1191" s="7"/>
      <c r="CN1191" s="7"/>
      <c r="CO1191" s="7"/>
      <c r="CP1191" s="7"/>
      <c r="CQ1191" s="7"/>
      <c r="CR1191" s="7"/>
      <c r="CS1191" s="7"/>
      <c r="CT1191" s="7"/>
      <c r="CU1191" s="7"/>
      <c r="CV1191" s="7"/>
      <c r="CW1191" s="7"/>
      <c r="CX1191" s="7"/>
      <c r="CY1191" s="7"/>
      <c r="CZ1191" s="7"/>
      <c r="DA1191" s="7"/>
      <c r="DB1191" s="7"/>
      <c r="DC1191" s="7"/>
      <c r="DD1191" s="7"/>
      <c r="DE1191" s="7"/>
      <c r="DF1191" s="7"/>
      <c r="DG1191" s="7"/>
      <c r="DH1191" s="7"/>
      <c r="DI1191" s="7"/>
      <c r="DJ1191" s="7"/>
      <c r="DK1191" s="7"/>
      <c r="DL1191" s="7"/>
      <c r="DM1191" s="7"/>
      <c r="DN1191" s="7"/>
      <c r="DO1191" s="7"/>
      <c r="DP1191" s="7"/>
      <c r="DQ1191" s="7"/>
      <c r="DR1191" s="7"/>
      <c r="DS1191" s="7"/>
      <c r="DT1191" s="7"/>
      <c r="DU1191" s="7"/>
      <c r="DV1191" s="7"/>
      <c r="DW1191" s="7"/>
      <c r="DX1191" s="7"/>
      <c r="DY1191" s="7"/>
      <c r="DZ1191" s="7"/>
      <c r="EA1191" s="7"/>
      <c r="EB1191" s="7"/>
      <c r="EC1191" s="7"/>
      <c r="ED1191" s="7"/>
      <c r="EE1191" s="7"/>
      <c r="EF1191" s="7"/>
      <c r="EG1191" s="7"/>
      <c r="EH1191" s="7"/>
      <c r="EI1191" s="7"/>
      <c r="EJ1191" s="7"/>
      <c r="EK1191" s="7"/>
      <c r="EL1191" s="7"/>
      <c r="EM1191" s="7"/>
      <c r="EN1191" s="7"/>
      <c r="EO1191" s="7"/>
      <c r="EP1191" s="7"/>
      <c r="EQ1191" s="7"/>
      <c r="ER1191" s="7"/>
      <c r="ES1191" s="7"/>
      <c r="ET1191" s="7"/>
      <c r="EU1191" s="7"/>
      <c r="EV1191" s="7"/>
      <c r="EW1191" s="7"/>
      <c r="EX1191" s="7"/>
      <c r="EY1191" s="7"/>
      <c r="EZ1191" s="7"/>
      <c r="FA1191" s="7"/>
      <c r="FB1191" s="7"/>
      <c r="FC1191" s="7"/>
      <c r="FD1191" s="7"/>
      <c r="FE1191" s="7"/>
      <c r="FF1191" s="7"/>
      <c r="FG1191" s="7"/>
      <c r="FH1191" s="7"/>
      <c r="FI1191" s="7"/>
      <c r="FJ1191" s="7"/>
      <c r="FK1191" s="7"/>
      <c r="FL1191" s="34"/>
      <c r="FM1191" s="33"/>
      <c r="FN1191" s="34"/>
      <c r="FO1191" s="33"/>
      <c r="FP1191" s="33"/>
      <c r="FQ1191" s="33"/>
      <c r="FR1191" s="33"/>
      <c r="FS1191" s="33"/>
      <c r="FT1191" s="33"/>
      <c r="FU1191" s="33"/>
      <c r="FV1191" s="33"/>
      <c r="FW1191" s="33"/>
      <c r="FX1191" s="33"/>
      <c r="FY1191" s="33"/>
      <c r="FZ1191" s="33"/>
      <c r="GA1191" s="33"/>
      <c r="GB1191" s="33"/>
      <c r="GC1191" s="33"/>
      <c r="GD1191" s="33"/>
      <c r="GE1191" s="33"/>
      <c r="GF1191" s="33"/>
      <c r="GG1191" s="7"/>
      <c r="GH1191" s="7"/>
      <c r="GI1191" s="7"/>
      <c r="GJ1191" s="7"/>
      <c r="GK1191" s="7"/>
      <c r="GL1191" s="7"/>
      <c r="GM1191" s="7"/>
      <c r="GN1191" s="7"/>
      <c r="GO1191" s="7"/>
      <c r="GP1191" s="7"/>
      <c r="GQ1191" s="7"/>
      <c r="GR1191" s="7"/>
      <c r="GS1191" s="7"/>
      <c r="GT1191" s="7"/>
      <c r="GU1191" s="7"/>
      <c r="GV1191" s="7"/>
      <c r="GW1191" s="7"/>
      <c r="GX1191" s="7"/>
      <c r="GY1191" s="7"/>
    </row>
    <row r="1192" spans="1:207" ht="13.8">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c r="CG1192" s="7"/>
      <c r="CH1192" s="7"/>
      <c r="CI1192" s="7"/>
      <c r="CJ1192" s="7"/>
      <c r="CK1192" s="7"/>
      <c r="CL1192" s="7"/>
      <c r="CM1192" s="7"/>
      <c r="CN1192" s="7"/>
      <c r="CO1192" s="7"/>
      <c r="CP1192" s="7"/>
      <c r="CQ1192" s="7"/>
      <c r="CR1192" s="7"/>
      <c r="CS1192" s="7"/>
      <c r="CT1192" s="7"/>
      <c r="CU1192" s="7"/>
      <c r="CV1192" s="7"/>
      <c r="CW1192" s="7"/>
      <c r="CX1192" s="7"/>
      <c r="CY1192" s="7"/>
      <c r="CZ1192" s="7"/>
      <c r="DA1192" s="7"/>
      <c r="DB1192" s="7"/>
      <c r="DC1192" s="7"/>
      <c r="DD1192" s="7"/>
      <c r="DE1192" s="7"/>
      <c r="DF1192" s="7"/>
      <c r="DG1192" s="7"/>
      <c r="DH1192" s="7"/>
      <c r="DI1192" s="7"/>
      <c r="DJ1192" s="7"/>
      <c r="DK1192" s="7"/>
      <c r="DL1192" s="7"/>
      <c r="DM1192" s="7"/>
      <c r="DN1192" s="7"/>
      <c r="DO1192" s="7"/>
      <c r="DP1192" s="7"/>
      <c r="DQ1192" s="7"/>
      <c r="DR1192" s="7"/>
      <c r="DS1192" s="7"/>
      <c r="DT1192" s="7"/>
      <c r="DU1192" s="7"/>
      <c r="DV1192" s="7"/>
      <c r="DW1192" s="7"/>
      <c r="DX1192" s="7"/>
      <c r="DY1192" s="7"/>
      <c r="DZ1192" s="7"/>
      <c r="EA1192" s="7"/>
      <c r="EB1192" s="7"/>
      <c r="EC1192" s="7"/>
      <c r="ED1192" s="7"/>
      <c r="EE1192" s="7"/>
      <c r="EF1192" s="7"/>
      <c r="EG1192" s="7"/>
      <c r="EH1192" s="7"/>
      <c r="EI1192" s="7"/>
      <c r="EJ1192" s="7"/>
      <c r="EK1192" s="7"/>
      <c r="EL1192" s="7"/>
      <c r="EM1192" s="7"/>
      <c r="EN1192" s="7"/>
      <c r="EO1192" s="7"/>
      <c r="EP1192" s="7"/>
      <c r="EQ1192" s="7"/>
      <c r="ER1192" s="7"/>
      <c r="ES1192" s="7"/>
      <c r="ET1192" s="7"/>
      <c r="EU1192" s="7"/>
      <c r="EV1192" s="7"/>
      <c r="EW1192" s="7"/>
      <c r="EX1192" s="7"/>
      <c r="EY1192" s="7"/>
      <c r="EZ1192" s="7"/>
      <c r="FA1192" s="7"/>
      <c r="FB1192" s="7"/>
      <c r="FC1192" s="7"/>
      <c r="FD1192" s="7"/>
      <c r="FE1192" s="7"/>
      <c r="FF1192" s="7"/>
      <c r="FG1192" s="7"/>
      <c r="FH1192" s="7"/>
      <c r="FI1192" s="7"/>
      <c r="FJ1192" s="7"/>
      <c r="FK1192" s="7"/>
      <c r="FL1192" s="34"/>
      <c r="FM1192" s="33"/>
      <c r="FN1192" s="34"/>
      <c r="FO1192" s="33"/>
      <c r="FP1192" s="33"/>
      <c r="FQ1192" s="33"/>
      <c r="FR1192" s="33"/>
      <c r="FS1192" s="33"/>
      <c r="FT1192" s="33"/>
      <c r="FU1192" s="33"/>
      <c r="FV1192" s="33"/>
      <c r="FW1192" s="33"/>
      <c r="FX1192" s="33"/>
      <c r="FY1192" s="33"/>
      <c r="FZ1192" s="33"/>
      <c r="GA1192" s="33"/>
      <c r="GB1192" s="33"/>
      <c r="GC1192" s="33"/>
      <c r="GD1192" s="33"/>
      <c r="GE1192" s="33"/>
      <c r="GF1192" s="33"/>
      <c r="GG1192" s="7"/>
      <c r="GH1192" s="7"/>
      <c r="GI1192" s="7"/>
      <c r="GJ1192" s="7"/>
      <c r="GK1192" s="7"/>
      <c r="GL1192" s="7"/>
      <c r="GM1192" s="7"/>
      <c r="GN1192" s="7"/>
      <c r="GO1192" s="7"/>
      <c r="GP1192" s="7"/>
      <c r="GQ1192" s="7"/>
      <c r="GR1192" s="7"/>
      <c r="GS1192" s="7"/>
      <c r="GT1192" s="7"/>
      <c r="GU1192" s="7"/>
      <c r="GV1192" s="7"/>
      <c r="GW1192" s="7"/>
      <c r="GX1192" s="7"/>
      <c r="GY1192" s="7"/>
    </row>
    <row r="1193" spans="1:207" ht="13.8">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c r="CG1193" s="7"/>
      <c r="CH1193" s="7"/>
      <c r="CI1193" s="7"/>
      <c r="CJ1193" s="7"/>
      <c r="CK1193" s="7"/>
      <c r="CL1193" s="7"/>
      <c r="CM1193" s="7"/>
      <c r="CN1193" s="7"/>
      <c r="CO1193" s="7"/>
      <c r="CP1193" s="7"/>
      <c r="CQ1193" s="7"/>
      <c r="CR1193" s="7"/>
      <c r="CS1193" s="7"/>
      <c r="CT1193" s="7"/>
      <c r="CU1193" s="7"/>
      <c r="CV1193" s="7"/>
      <c r="CW1193" s="7"/>
      <c r="CX1193" s="7"/>
      <c r="CY1193" s="7"/>
      <c r="CZ1193" s="7"/>
      <c r="DA1193" s="7"/>
      <c r="DB1193" s="7"/>
      <c r="DC1193" s="7"/>
      <c r="DD1193" s="7"/>
      <c r="DE1193" s="7"/>
      <c r="DF1193" s="7"/>
      <c r="DG1193" s="7"/>
      <c r="DH1193" s="7"/>
      <c r="DI1193" s="7"/>
      <c r="DJ1193" s="7"/>
      <c r="DK1193" s="7"/>
      <c r="DL1193" s="7"/>
      <c r="DM1193" s="7"/>
      <c r="DN1193" s="7"/>
      <c r="DO1193" s="7"/>
      <c r="DP1193" s="7"/>
      <c r="DQ1193" s="7"/>
      <c r="DR1193" s="7"/>
      <c r="DS1193" s="7"/>
      <c r="DT1193" s="7"/>
      <c r="DU1193" s="7"/>
      <c r="DV1193" s="7"/>
      <c r="DW1193" s="7"/>
      <c r="DX1193" s="7"/>
      <c r="DY1193" s="7"/>
      <c r="DZ1193" s="7"/>
      <c r="EA1193" s="7"/>
      <c r="EB1193" s="7"/>
      <c r="EC1193" s="7"/>
      <c r="ED1193" s="7"/>
      <c r="EE1193" s="7"/>
      <c r="EF1193" s="7"/>
      <c r="EG1193" s="7"/>
      <c r="EH1193" s="7"/>
      <c r="EI1193" s="7"/>
      <c r="EJ1193" s="7"/>
      <c r="EK1193" s="7"/>
      <c r="EL1193" s="7"/>
      <c r="EM1193" s="7"/>
      <c r="EN1193" s="7"/>
      <c r="EO1193" s="7"/>
      <c r="EP1193" s="7"/>
      <c r="EQ1193" s="7"/>
      <c r="ER1193" s="7"/>
      <c r="ES1193" s="7"/>
      <c r="ET1193" s="7"/>
      <c r="EU1193" s="7"/>
      <c r="EV1193" s="7"/>
      <c r="EW1193" s="7"/>
      <c r="EX1193" s="7"/>
      <c r="EY1193" s="7"/>
      <c r="EZ1193" s="7"/>
      <c r="FA1193" s="7"/>
      <c r="FB1193" s="7"/>
      <c r="FC1193" s="7"/>
      <c r="FD1193" s="7"/>
      <c r="FE1193" s="7"/>
      <c r="FF1193" s="7"/>
      <c r="FG1193" s="7"/>
      <c r="FH1193" s="7"/>
      <c r="FI1193" s="7"/>
      <c r="FJ1193" s="7"/>
      <c r="FK1193" s="7"/>
      <c r="FL1193" s="34"/>
      <c r="FM1193" s="33"/>
      <c r="FN1193" s="34"/>
      <c r="FO1193" s="33"/>
      <c r="FP1193" s="33"/>
      <c r="FQ1193" s="33"/>
      <c r="FR1193" s="33"/>
      <c r="FS1193" s="33"/>
      <c r="FT1193" s="33"/>
      <c r="FU1193" s="33"/>
      <c r="FV1193" s="33"/>
      <c r="FW1193" s="33"/>
      <c r="FX1193" s="33"/>
      <c r="FY1193" s="33"/>
      <c r="FZ1193" s="33"/>
      <c r="GA1193" s="33"/>
      <c r="GB1193" s="33"/>
      <c r="GC1193" s="33"/>
      <c r="GD1193" s="33"/>
      <c r="GE1193" s="33"/>
      <c r="GF1193" s="33"/>
      <c r="GG1193" s="7"/>
      <c r="GH1193" s="7"/>
      <c r="GI1193" s="7"/>
      <c r="GJ1193" s="7"/>
      <c r="GK1193" s="7"/>
      <c r="GL1193" s="7"/>
      <c r="GM1193" s="7"/>
      <c r="GN1193" s="7"/>
      <c r="GO1193" s="7"/>
      <c r="GP1193" s="7"/>
      <c r="GQ1193" s="7"/>
      <c r="GR1193" s="7"/>
      <c r="GS1193" s="7"/>
      <c r="GT1193" s="7"/>
      <c r="GU1193" s="7"/>
      <c r="GV1193" s="7"/>
      <c r="GW1193" s="7"/>
      <c r="GX1193" s="7"/>
      <c r="GY1193" s="7"/>
    </row>
    <row r="1194" spans="1:207" ht="13.8">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c r="CG1194" s="7"/>
      <c r="CH1194" s="7"/>
      <c r="CI1194" s="7"/>
      <c r="CJ1194" s="7"/>
      <c r="CK1194" s="7"/>
      <c r="CL1194" s="7"/>
      <c r="CM1194" s="7"/>
      <c r="CN1194" s="7"/>
      <c r="CO1194" s="7"/>
      <c r="CP1194" s="7"/>
      <c r="CQ1194" s="7"/>
      <c r="CR1194" s="7"/>
      <c r="CS1194" s="7"/>
      <c r="CT1194" s="7"/>
      <c r="CU1194" s="7"/>
      <c r="CV1194" s="7"/>
      <c r="CW1194" s="7"/>
      <c r="CX1194" s="7"/>
      <c r="CY1194" s="7"/>
      <c r="CZ1194" s="7"/>
      <c r="DA1194" s="7"/>
      <c r="DB1194" s="7"/>
      <c r="DC1194" s="7"/>
      <c r="DD1194" s="7"/>
      <c r="DE1194" s="7"/>
      <c r="DF1194" s="7"/>
      <c r="DG1194" s="7"/>
      <c r="DH1194" s="7"/>
      <c r="DI1194" s="7"/>
      <c r="DJ1194" s="7"/>
      <c r="DK1194" s="7"/>
      <c r="DL1194" s="7"/>
      <c r="DM1194" s="7"/>
      <c r="DN1194" s="7"/>
      <c r="DO1194" s="7"/>
      <c r="DP1194" s="7"/>
      <c r="DQ1194" s="7"/>
      <c r="DR1194" s="7"/>
      <c r="DS1194" s="7"/>
      <c r="DT1194" s="7"/>
      <c r="DU1194" s="7"/>
      <c r="DV1194" s="7"/>
      <c r="DW1194" s="7"/>
      <c r="DX1194" s="7"/>
      <c r="DY1194" s="7"/>
      <c r="DZ1194" s="7"/>
      <c r="EA1194" s="7"/>
      <c r="EB1194" s="7"/>
      <c r="EC1194" s="7"/>
      <c r="ED1194" s="7"/>
      <c r="EE1194" s="7"/>
      <c r="EF1194" s="7"/>
      <c r="EG1194" s="7"/>
      <c r="EH1194" s="7"/>
      <c r="EI1194" s="7"/>
      <c r="EJ1194" s="7"/>
      <c r="EK1194" s="7"/>
      <c r="EL1194" s="7"/>
      <c r="EM1194" s="7"/>
      <c r="EN1194" s="7"/>
      <c r="EO1194" s="7"/>
      <c r="EP1194" s="7"/>
      <c r="EQ1194" s="7"/>
      <c r="ER1194" s="7"/>
      <c r="ES1194" s="7"/>
      <c r="ET1194" s="7"/>
      <c r="EU1194" s="7"/>
      <c r="EV1194" s="7"/>
      <c r="EW1194" s="7"/>
      <c r="EX1194" s="7"/>
      <c r="EY1194" s="7"/>
      <c r="EZ1194" s="7"/>
      <c r="FA1194" s="7"/>
      <c r="FB1194" s="7"/>
      <c r="FC1194" s="7"/>
      <c r="FD1194" s="7"/>
      <c r="FE1194" s="7"/>
      <c r="FF1194" s="7"/>
      <c r="FG1194" s="7"/>
      <c r="FH1194" s="7"/>
      <c r="FI1194" s="7"/>
      <c r="FJ1194" s="7"/>
      <c r="FK1194" s="7"/>
      <c r="FL1194" s="34"/>
      <c r="FM1194" s="33"/>
      <c r="FN1194" s="34"/>
      <c r="FO1194" s="33"/>
      <c r="FP1194" s="33"/>
      <c r="FQ1194" s="33"/>
      <c r="FR1194" s="33"/>
      <c r="FS1194" s="33"/>
      <c r="FT1194" s="33"/>
      <c r="FU1194" s="33"/>
      <c r="FV1194" s="33"/>
      <c r="FW1194" s="33"/>
      <c r="FX1194" s="33"/>
      <c r="FY1194" s="33"/>
      <c r="FZ1194" s="33"/>
      <c r="GA1194" s="33"/>
      <c r="GB1194" s="33"/>
      <c r="GC1194" s="33"/>
      <c r="GD1194" s="33"/>
      <c r="GE1194" s="33"/>
      <c r="GF1194" s="33"/>
      <c r="GG1194" s="7"/>
      <c r="GH1194" s="7"/>
      <c r="GI1194" s="7"/>
      <c r="GJ1194" s="7"/>
      <c r="GK1194" s="7"/>
      <c r="GL1194" s="7"/>
      <c r="GM1194" s="7"/>
      <c r="GN1194" s="7"/>
      <c r="GO1194" s="7"/>
      <c r="GP1194" s="7"/>
      <c r="GQ1194" s="7"/>
      <c r="GR1194" s="7"/>
      <c r="GS1194" s="7"/>
      <c r="GT1194" s="7"/>
      <c r="GU1194" s="7"/>
      <c r="GV1194" s="7"/>
      <c r="GW1194" s="7"/>
      <c r="GX1194" s="7"/>
      <c r="GY1194" s="7"/>
    </row>
    <row r="1195" spans="1:207" ht="13.8">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c r="CG1195" s="7"/>
      <c r="CH1195" s="7"/>
      <c r="CI1195" s="7"/>
      <c r="CJ1195" s="7"/>
      <c r="CK1195" s="7"/>
      <c r="CL1195" s="7"/>
      <c r="CM1195" s="7"/>
      <c r="CN1195" s="7"/>
      <c r="CO1195" s="7"/>
      <c r="CP1195" s="7"/>
      <c r="CQ1195" s="7"/>
      <c r="CR1195" s="7"/>
      <c r="CS1195" s="7"/>
      <c r="CT1195" s="7"/>
      <c r="CU1195" s="7"/>
      <c r="CV1195" s="7"/>
      <c r="CW1195" s="7"/>
      <c r="CX1195" s="7"/>
      <c r="CY1195" s="7"/>
      <c r="CZ1195" s="7"/>
      <c r="DA1195" s="7"/>
      <c r="DB1195" s="7"/>
      <c r="DC1195" s="7"/>
      <c r="DD1195" s="7"/>
      <c r="DE1195" s="7"/>
      <c r="DF1195" s="7"/>
      <c r="DG1195" s="7"/>
      <c r="DH1195" s="7"/>
      <c r="DI1195" s="7"/>
      <c r="DJ1195" s="7"/>
      <c r="DK1195" s="7"/>
      <c r="DL1195" s="7"/>
      <c r="DM1195" s="7"/>
      <c r="DN1195" s="7"/>
      <c r="DO1195" s="7"/>
      <c r="DP1195" s="7"/>
      <c r="DQ1195" s="7"/>
      <c r="DR1195" s="7"/>
      <c r="DS1195" s="7"/>
      <c r="DT1195" s="7"/>
      <c r="DU1195" s="7"/>
      <c r="DV1195" s="7"/>
      <c r="DW1195" s="7"/>
      <c r="DX1195" s="7"/>
      <c r="DY1195" s="7"/>
      <c r="DZ1195" s="7"/>
      <c r="EA1195" s="7"/>
      <c r="EB1195" s="7"/>
      <c r="EC1195" s="7"/>
      <c r="ED1195" s="7"/>
      <c r="EE1195" s="7"/>
      <c r="EF1195" s="7"/>
      <c r="EG1195" s="7"/>
      <c r="EH1195" s="7"/>
      <c r="EI1195" s="7"/>
      <c r="EJ1195" s="7"/>
      <c r="EK1195" s="7"/>
      <c r="EL1195" s="7"/>
      <c r="EM1195" s="7"/>
      <c r="EN1195" s="7"/>
      <c r="EO1195" s="7"/>
      <c r="EP1195" s="7"/>
      <c r="EQ1195" s="7"/>
      <c r="ER1195" s="7"/>
      <c r="ES1195" s="7"/>
      <c r="ET1195" s="7"/>
      <c r="EU1195" s="7"/>
      <c r="EV1195" s="7"/>
      <c r="EW1195" s="7"/>
      <c r="EX1195" s="7"/>
      <c r="EY1195" s="7"/>
      <c r="EZ1195" s="7"/>
      <c r="FA1195" s="7"/>
      <c r="FB1195" s="7"/>
      <c r="FC1195" s="7"/>
      <c r="FD1195" s="7"/>
      <c r="FE1195" s="7"/>
      <c r="FF1195" s="7"/>
      <c r="FG1195" s="7"/>
      <c r="FH1195" s="7"/>
      <c r="FI1195" s="7"/>
      <c r="FJ1195" s="7"/>
      <c r="FK1195" s="7"/>
      <c r="FL1195" s="34"/>
      <c r="FM1195" s="33"/>
      <c r="FN1195" s="34"/>
      <c r="FO1195" s="33"/>
      <c r="FP1195" s="33"/>
      <c r="FQ1195" s="33"/>
      <c r="FR1195" s="33"/>
      <c r="FS1195" s="33"/>
      <c r="FT1195" s="33"/>
      <c r="FU1195" s="33"/>
      <c r="FV1195" s="33"/>
      <c r="FW1195" s="33"/>
      <c r="FX1195" s="33"/>
      <c r="FY1195" s="33"/>
      <c r="FZ1195" s="33"/>
      <c r="GA1195" s="33"/>
      <c r="GB1195" s="33"/>
      <c r="GC1195" s="33"/>
      <c r="GD1195" s="33"/>
      <c r="GE1195" s="33"/>
      <c r="GF1195" s="33"/>
      <c r="GG1195" s="7"/>
      <c r="GH1195" s="7"/>
      <c r="GI1195" s="7"/>
      <c r="GJ1195" s="7"/>
      <c r="GK1195" s="7"/>
      <c r="GL1195" s="7"/>
      <c r="GM1195" s="7"/>
      <c r="GN1195" s="7"/>
      <c r="GO1195" s="7"/>
      <c r="GP1195" s="7"/>
      <c r="GQ1195" s="7"/>
      <c r="GR1195" s="7"/>
      <c r="GS1195" s="7"/>
      <c r="GT1195" s="7"/>
      <c r="GU1195" s="7"/>
      <c r="GV1195" s="7"/>
      <c r="GW1195" s="7"/>
      <c r="GX1195" s="7"/>
      <c r="GY1195" s="7"/>
    </row>
    <row r="1196" spans="1:207" ht="13.8">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c r="CG1196" s="7"/>
      <c r="CH1196" s="7"/>
      <c r="CI1196" s="7"/>
      <c r="CJ1196" s="7"/>
      <c r="CK1196" s="7"/>
      <c r="CL1196" s="7"/>
      <c r="CM1196" s="7"/>
      <c r="CN1196" s="7"/>
      <c r="CO1196" s="7"/>
      <c r="CP1196" s="7"/>
      <c r="CQ1196" s="7"/>
      <c r="CR1196" s="7"/>
      <c r="CS1196" s="7"/>
      <c r="CT1196" s="7"/>
      <c r="CU1196" s="7"/>
      <c r="CV1196" s="7"/>
      <c r="CW1196" s="7"/>
      <c r="CX1196" s="7"/>
      <c r="CY1196" s="7"/>
      <c r="CZ1196" s="7"/>
      <c r="DA1196" s="7"/>
      <c r="DB1196" s="7"/>
      <c r="DC1196" s="7"/>
      <c r="DD1196" s="7"/>
      <c r="DE1196" s="7"/>
      <c r="DF1196" s="7"/>
      <c r="DG1196" s="7"/>
      <c r="DH1196" s="7"/>
      <c r="DI1196" s="7"/>
      <c r="DJ1196" s="7"/>
      <c r="DK1196" s="7"/>
      <c r="DL1196" s="7"/>
      <c r="DM1196" s="7"/>
      <c r="DN1196" s="7"/>
      <c r="DO1196" s="7"/>
      <c r="DP1196" s="7"/>
      <c r="DQ1196" s="7"/>
      <c r="DR1196" s="7"/>
      <c r="DS1196" s="7"/>
      <c r="DT1196" s="7"/>
      <c r="DU1196" s="7"/>
      <c r="DV1196" s="7"/>
      <c r="DW1196" s="7"/>
      <c r="DX1196" s="7"/>
      <c r="DY1196" s="7"/>
      <c r="DZ1196" s="7"/>
      <c r="EA1196" s="7"/>
      <c r="EB1196" s="7"/>
      <c r="EC1196" s="7"/>
      <c r="ED1196" s="7"/>
      <c r="EE1196" s="7"/>
      <c r="EF1196" s="7"/>
      <c r="EG1196" s="7"/>
      <c r="EH1196" s="7"/>
      <c r="EI1196" s="7"/>
      <c r="EJ1196" s="7"/>
      <c r="EK1196" s="7"/>
      <c r="EL1196" s="7"/>
      <c r="EM1196" s="7"/>
      <c r="EN1196" s="7"/>
      <c r="EO1196" s="7"/>
      <c r="EP1196" s="7"/>
      <c r="EQ1196" s="7"/>
      <c r="ER1196" s="7"/>
      <c r="ES1196" s="7"/>
      <c r="ET1196" s="7"/>
      <c r="EU1196" s="7"/>
      <c r="EV1196" s="7"/>
      <c r="EW1196" s="7"/>
      <c r="EX1196" s="7"/>
      <c r="EY1196" s="7"/>
      <c r="EZ1196" s="7"/>
      <c r="FA1196" s="7"/>
      <c r="FB1196" s="7"/>
      <c r="FC1196" s="7"/>
      <c r="FD1196" s="7"/>
      <c r="FE1196" s="7"/>
      <c r="FF1196" s="7"/>
      <c r="FG1196" s="7"/>
      <c r="FH1196" s="7"/>
      <c r="FI1196" s="7"/>
      <c r="FJ1196" s="7"/>
      <c r="FK1196" s="7"/>
      <c r="FL1196" s="34"/>
      <c r="FM1196" s="33"/>
      <c r="FN1196" s="34"/>
      <c r="FO1196" s="33"/>
      <c r="FP1196" s="33"/>
      <c r="FQ1196" s="33"/>
      <c r="FR1196" s="33"/>
      <c r="FS1196" s="33"/>
      <c r="FT1196" s="33"/>
      <c r="FU1196" s="33"/>
      <c r="FV1196" s="33"/>
      <c r="FW1196" s="33"/>
      <c r="FX1196" s="33"/>
      <c r="FY1196" s="33"/>
      <c r="FZ1196" s="33"/>
      <c r="GA1196" s="33"/>
      <c r="GB1196" s="33"/>
      <c r="GC1196" s="33"/>
      <c r="GD1196" s="33"/>
      <c r="GE1196" s="33"/>
      <c r="GF1196" s="33"/>
      <c r="GG1196" s="7"/>
      <c r="GH1196" s="7"/>
      <c r="GI1196" s="7"/>
      <c r="GJ1196" s="7"/>
      <c r="GK1196" s="7"/>
      <c r="GL1196" s="7"/>
      <c r="GM1196" s="7"/>
      <c r="GN1196" s="7"/>
      <c r="GO1196" s="7"/>
      <c r="GP1196" s="7"/>
      <c r="GQ1196" s="7"/>
      <c r="GR1196" s="7"/>
      <c r="GS1196" s="7"/>
      <c r="GT1196" s="7"/>
      <c r="GU1196" s="7"/>
      <c r="GV1196" s="7"/>
      <c r="GW1196" s="7"/>
      <c r="GX1196" s="7"/>
      <c r="GY1196" s="7"/>
    </row>
    <row r="1197" spans="1:207" ht="13.8">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c r="CG1197" s="7"/>
      <c r="CH1197" s="7"/>
      <c r="CI1197" s="7"/>
      <c r="CJ1197" s="7"/>
      <c r="CK1197" s="7"/>
      <c r="CL1197" s="7"/>
      <c r="CM1197" s="7"/>
      <c r="CN1197" s="7"/>
      <c r="CO1197" s="7"/>
      <c r="CP1197" s="7"/>
      <c r="CQ1197" s="7"/>
      <c r="CR1197" s="7"/>
      <c r="CS1197" s="7"/>
      <c r="CT1197" s="7"/>
      <c r="CU1197" s="7"/>
      <c r="CV1197" s="7"/>
      <c r="CW1197" s="7"/>
      <c r="CX1197" s="7"/>
      <c r="CY1197" s="7"/>
      <c r="CZ1197" s="7"/>
      <c r="DA1197" s="7"/>
      <c r="DB1197" s="7"/>
      <c r="DC1197" s="7"/>
      <c r="DD1197" s="7"/>
      <c r="DE1197" s="7"/>
      <c r="DF1197" s="7"/>
      <c r="DG1197" s="7"/>
      <c r="DH1197" s="7"/>
      <c r="DI1197" s="7"/>
      <c r="DJ1197" s="7"/>
      <c r="DK1197" s="7"/>
      <c r="DL1197" s="7"/>
      <c r="DM1197" s="7"/>
      <c r="DN1197" s="7"/>
      <c r="DO1197" s="7"/>
      <c r="DP1197" s="7"/>
      <c r="DQ1197" s="7"/>
      <c r="DR1197" s="7"/>
      <c r="DS1197" s="7"/>
      <c r="DT1197" s="7"/>
      <c r="DU1197" s="7"/>
      <c r="DV1197" s="7"/>
      <c r="DW1197" s="7"/>
      <c r="DX1197" s="7"/>
      <c r="DY1197" s="7"/>
      <c r="DZ1197" s="7"/>
      <c r="EA1197" s="7"/>
      <c r="EB1197" s="7"/>
      <c r="EC1197" s="7"/>
      <c r="ED1197" s="7"/>
      <c r="EE1197" s="7"/>
      <c r="EF1197" s="7"/>
      <c r="EG1197" s="7"/>
      <c r="EH1197" s="7"/>
      <c r="EI1197" s="7"/>
      <c r="EJ1197" s="7"/>
      <c r="EK1197" s="7"/>
      <c r="EL1197" s="7"/>
      <c r="EM1197" s="7"/>
      <c r="EN1197" s="7"/>
      <c r="EO1197" s="7"/>
      <c r="EP1197" s="7"/>
      <c r="EQ1197" s="7"/>
      <c r="ER1197" s="7"/>
      <c r="ES1197" s="7"/>
      <c r="ET1197" s="7"/>
      <c r="EU1197" s="7"/>
      <c r="EV1197" s="7"/>
      <c r="EW1197" s="7"/>
      <c r="EX1197" s="7"/>
      <c r="EY1197" s="7"/>
      <c r="EZ1197" s="7"/>
      <c r="FA1197" s="7"/>
      <c r="FB1197" s="7"/>
      <c r="FC1197" s="7"/>
      <c r="FD1197" s="7"/>
      <c r="FE1197" s="7"/>
      <c r="FF1197" s="7"/>
      <c r="FG1197" s="7"/>
      <c r="FH1197" s="7"/>
      <c r="FI1197" s="7"/>
      <c r="FJ1197" s="7"/>
      <c r="FK1197" s="7"/>
      <c r="FL1197" s="34"/>
      <c r="FM1197" s="33"/>
      <c r="FN1197" s="34"/>
      <c r="FO1197" s="33"/>
      <c r="FP1197" s="33"/>
      <c r="FQ1197" s="33"/>
      <c r="FR1197" s="33"/>
      <c r="FS1197" s="33"/>
      <c r="FT1197" s="33"/>
      <c r="FU1197" s="33"/>
      <c r="FV1197" s="33"/>
      <c r="FW1197" s="33"/>
      <c r="FX1197" s="33"/>
      <c r="FY1197" s="33"/>
      <c r="FZ1197" s="33"/>
      <c r="GA1197" s="33"/>
      <c r="GB1197" s="33"/>
      <c r="GC1197" s="33"/>
      <c r="GD1197" s="33"/>
      <c r="GE1197" s="33"/>
      <c r="GF1197" s="33"/>
      <c r="GG1197" s="7"/>
      <c r="GH1197" s="7"/>
      <c r="GI1197" s="7"/>
      <c r="GJ1197" s="7"/>
      <c r="GK1197" s="7"/>
      <c r="GL1197" s="7"/>
      <c r="GM1197" s="7"/>
      <c r="GN1197" s="7"/>
      <c r="GO1197" s="7"/>
      <c r="GP1197" s="7"/>
      <c r="GQ1197" s="7"/>
      <c r="GR1197" s="7"/>
      <c r="GS1197" s="7"/>
      <c r="GT1197" s="7"/>
      <c r="GU1197" s="7"/>
      <c r="GV1197" s="7"/>
      <c r="GW1197" s="7"/>
      <c r="GX1197" s="7"/>
      <c r="GY1197" s="7"/>
    </row>
    <row r="1198" spans="1:207" ht="13.8">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c r="CG1198" s="7"/>
      <c r="CH1198" s="7"/>
      <c r="CI1198" s="7"/>
      <c r="CJ1198" s="7"/>
      <c r="CK1198" s="7"/>
      <c r="CL1198" s="7"/>
      <c r="CM1198" s="7"/>
      <c r="CN1198" s="7"/>
      <c r="CO1198" s="7"/>
      <c r="CP1198" s="7"/>
      <c r="CQ1198" s="7"/>
      <c r="CR1198" s="7"/>
      <c r="CS1198" s="7"/>
      <c r="CT1198" s="7"/>
      <c r="CU1198" s="7"/>
      <c r="CV1198" s="7"/>
      <c r="CW1198" s="7"/>
      <c r="CX1198" s="7"/>
      <c r="CY1198" s="7"/>
      <c r="CZ1198" s="7"/>
      <c r="DA1198" s="7"/>
      <c r="DB1198" s="7"/>
      <c r="DC1198" s="7"/>
      <c r="DD1198" s="7"/>
      <c r="DE1198" s="7"/>
      <c r="DF1198" s="7"/>
      <c r="DG1198" s="7"/>
      <c r="DH1198" s="7"/>
      <c r="DI1198" s="7"/>
      <c r="DJ1198" s="7"/>
      <c r="DK1198" s="7"/>
      <c r="DL1198" s="7"/>
      <c r="DM1198" s="7"/>
      <c r="DN1198" s="7"/>
      <c r="DO1198" s="7"/>
      <c r="DP1198" s="7"/>
      <c r="DQ1198" s="7"/>
      <c r="DR1198" s="7"/>
      <c r="DS1198" s="7"/>
      <c r="DT1198" s="7"/>
      <c r="DU1198" s="7"/>
      <c r="DV1198" s="7"/>
      <c r="DW1198" s="7"/>
      <c r="DX1198" s="7"/>
      <c r="DY1198" s="7"/>
      <c r="DZ1198" s="7"/>
      <c r="EA1198" s="7"/>
      <c r="EB1198" s="7"/>
      <c r="EC1198" s="7"/>
      <c r="ED1198" s="7"/>
      <c r="EE1198" s="7"/>
      <c r="EF1198" s="7"/>
      <c r="EG1198" s="7"/>
      <c r="EH1198" s="7"/>
      <c r="EI1198" s="7"/>
      <c r="EJ1198" s="7"/>
      <c r="EK1198" s="7"/>
      <c r="EL1198" s="7"/>
      <c r="EM1198" s="7"/>
      <c r="EN1198" s="7"/>
      <c r="EO1198" s="7"/>
      <c r="EP1198" s="7"/>
      <c r="EQ1198" s="7"/>
      <c r="ER1198" s="7"/>
      <c r="ES1198" s="7"/>
      <c r="ET1198" s="7"/>
      <c r="EU1198" s="7"/>
      <c r="EV1198" s="7"/>
      <c r="EW1198" s="7"/>
      <c r="EX1198" s="7"/>
      <c r="EY1198" s="7"/>
      <c r="EZ1198" s="7"/>
      <c r="FA1198" s="7"/>
      <c r="FB1198" s="7"/>
      <c r="FC1198" s="7"/>
      <c r="FD1198" s="7"/>
      <c r="FE1198" s="7"/>
      <c r="FF1198" s="7"/>
      <c r="FG1198" s="7"/>
      <c r="FH1198" s="7"/>
      <c r="FI1198" s="7"/>
      <c r="FJ1198" s="7"/>
      <c r="FK1198" s="7"/>
      <c r="FL1198" s="34"/>
      <c r="FM1198" s="33"/>
      <c r="FN1198" s="34"/>
      <c r="FO1198" s="33"/>
      <c r="FP1198" s="33"/>
      <c r="FQ1198" s="33"/>
      <c r="FR1198" s="33"/>
      <c r="FS1198" s="33"/>
      <c r="FT1198" s="33"/>
      <c r="FU1198" s="33"/>
      <c r="FV1198" s="33"/>
      <c r="FW1198" s="33"/>
      <c r="FX1198" s="33"/>
      <c r="FY1198" s="33"/>
      <c r="FZ1198" s="33"/>
      <c r="GA1198" s="33"/>
      <c r="GB1198" s="33"/>
      <c r="GC1198" s="33"/>
      <c r="GD1198" s="33"/>
      <c r="GE1198" s="33"/>
      <c r="GF1198" s="33"/>
      <c r="GG1198" s="7"/>
      <c r="GH1198" s="7"/>
      <c r="GI1198" s="7"/>
      <c r="GJ1198" s="7"/>
      <c r="GK1198" s="7"/>
      <c r="GL1198" s="7"/>
      <c r="GM1198" s="7"/>
      <c r="GN1198" s="7"/>
      <c r="GO1198" s="7"/>
      <c r="GP1198" s="7"/>
      <c r="GQ1198" s="7"/>
      <c r="GR1198" s="7"/>
      <c r="GS1198" s="7"/>
      <c r="GT1198" s="7"/>
      <c r="GU1198" s="7"/>
      <c r="GV1198" s="7"/>
      <c r="GW1198" s="7"/>
      <c r="GX1198" s="7"/>
      <c r="GY1198" s="7"/>
    </row>
    <row r="1199" spans="1:207" ht="13.8">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c r="CG1199" s="7"/>
      <c r="CH1199" s="7"/>
      <c r="CI1199" s="7"/>
      <c r="CJ1199" s="7"/>
      <c r="CK1199" s="7"/>
      <c r="CL1199" s="7"/>
      <c r="CM1199" s="7"/>
      <c r="CN1199" s="7"/>
      <c r="CO1199" s="7"/>
      <c r="CP1199" s="7"/>
      <c r="CQ1199" s="7"/>
      <c r="CR1199" s="7"/>
      <c r="CS1199" s="7"/>
      <c r="CT1199" s="7"/>
      <c r="CU1199" s="7"/>
      <c r="CV1199" s="7"/>
      <c r="CW1199" s="7"/>
      <c r="CX1199" s="7"/>
      <c r="CY1199" s="7"/>
      <c r="CZ1199" s="7"/>
      <c r="DA1199" s="7"/>
      <c r="DB1199" s="7"/>
      <c r="DC1199" s="7"/>
      <c r="DD1199" s="7"/>
      <c r="DE1199" s="7"/>
      <c r="DF1199" s="7"/>
      <c r="DG1199" s="7"/>
      <c r="DH1199" s="7"/>
      <c r="DI1199" s="7"/>
      <c r="DJ1199" s="7"/>
      <c r="DK1199" s="7"/>
      <c r="DL1199" s="7"/>
      <c r="DM1199" s="7"/>
      <c r="DN1199" s="7"/>
      <c r="DO1199" s="7"/>
      <c r="DP1199" s="7"/>
      <c r="DQ1199" s="7"/>
      <c r="DR1199" s="7"/>
      <c r="DS1199" s="7"/>
      <c r="DT1199" s="7"/>
      <c r="DU1199" s="7"/>
      <c r="DV1199" s="7"/>
      <c r="DW1199" s="7"/>
      <c r="DX1199" s="7"/>
      <c r="DY1199" s="7"/>
      <c r="DZ1199" s="7"/>
      <c r="EA1199" s="7"/>
      <c r="EB1199" s="7"/>
      <c r="EC1199" s="7"/>
      <c r="ED1199" s="7"/>
      <c r="EE1199" s="7"/>
      <c r="EF1199" s="7"/>
      <c r="EG1199" s="7"/>
      <c r="EH1199" s="7"/>
      <c r="EI1199" s="7"/>
      <c r="EJ1199" s="7"/>
      <c r="EK1199" s="7"/>
      <c r="EL1199" s="7"/>
      <c r="EM1199" s="7"/>
      <c r="EN1199" s="7"/>
      <c r="EO1199" s="7"/>
      <c r="EP1199" s="7"/>
      <c r="EQ1199" s="7"/>
      <c r="ER1199" s="7"/>
      <c r="ES1199" s="7"/>
      <c r="ET1199" s="7"/>
      <c r="EU1199" s="7"/>
      <c r="EV1199" s="7"/>
      <c r="EW1199" s="7"/>
      <c r="EX1199" s="7"/>
      <c r="EY1199" s="7"/>
      <c r="EZ1199" s="7"/>
      <c r="FA1199" s="7"/>
      <c r="FB1199" s="7"/>
      <c r="FC1199" s="7"/>
      <c r="FD1199" s="7"/>
      <c r="FE1199" s="7"/>
      <c r="FF1199" s="7"/>
      <c r="FG1199" s="7"/>
      <c r="FH1199" s="7"/>
      <c r="FI1199" s="7"/>
      <c r="FJ1199" s="7"/>
      <c r="FK1199" s="7"/>
      <c r="FL1199" s="34"/>
      <c r="FM1199" s="33"/>
      <c r="FN1199" s="34"/>
      <c r="FO1199" s="33"/>
      <c r="FP1199" s="33"/>
      <c r="FQ1199" s="33"/>
      <c r="FR1199" s="33"/>
      <c r="FS1199" s="33"/>
      <c r="FT1199" s="33"/>
      <c r="FU1199" s="33"/>
      <c r="FV1199" s="33"/>
      <c r="FW1199" s="33"/>
      <c r="FX1199" s="33"/>
      <c r="FY1199" s="33"/>
      <c r="FZ1199" s="33"/>
      <c r="GA1199" s="33"/>
      <c r="GB1199" s="33"/>
      <c r="GC1199" s="33"/>
      <c r="GD1199" s="33"/>
      <c r="GE1199" s="33"/>
      <c r="GF1199" s="33"/>
      <c r="GG1199" s="7"/>
      <c r="GH1199" s="7"/>
      <c r="GI1199" s="7"/>
      <c r="GJ1199" s="7"/>
      <c r="GK1199" s="7"/>
      <c r="GL1199" s="7"/>
      <c r="GM1199" s="7"/>
      <c r="GN1199" s="7"/>
      <c r="GO1199" s="7"/>
      <c r="GP1199" s="7"/>
      <c r="GQ1199" s="7"/>
      <c r="GR1199" s="7"/>
      <c r="GS1199" s="7"/>
      <c r="GT1199" s="7"/>
      <c r="GU1199" s="7"/>
      <c r="GV1199" s="7"/>
      <c r="GW1199" s="7"/>
      <c r="GX1199" s="7"/>
      <c r="GY1199" s="7"/>
    </row>
    <row r="1200" spans="1:207" ht="13.8">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c r="CG1200" s="7"/>
      <c r="CH1200" s="7"/>
      <c r="CI1200" s="7"/>
      <c r="CJ1200" s="7"/>
      <c r="CK1200" s="7"/>
      <c r="CL1200" s="7"/>
      <c r="CM1200" s="7"/>
      <c r="CN1200" s="7"/>
      <c r="CO1200" s="7"/>
      <c r="CP1200" s="7"/>
      <c r="CQ1200" s="7"/>
      <c r="CR1200" s="7"/>
      <c r="CS1200" s="7"/>
      <c r="CT1200" s="7"/>
      <c r="CU1200" s="7"/>
      <c r="CV1200" s="7"/>
      <c r="CW1200" s="7"/>
      <c r="CX1200" s="7"/>
      <c r="CY1200" s="7"/>
      <c r="CZ1200" s="7"/>
      <c r="DA1200" s="7"/>
      <c r="DB1200" s="7"/>
      <c r="DC1200" s="7"/>
      <c r="DD1200" s="7"/>
      <c r="DE1200" s="7"/>
      <c r="DF1200" s="7"/>
      <c r="DG1200" s="7"/>
      <c r="DH1200" s="7"/>
      <c r="DI1200" s="7"/>
      <c r="DJ1200" s="7"/>
      <c r="DK1200" s="7"/>
      <c r="DL1200" s="7"/>
      <c r="DM1200" s="7"/>
      <c r="DN1200" s="7"/>
      <c r="DO1200" s="7"/>
      <c r="DP1200" s="7"/>
      <c r="DQ1200" s="7"/>
      <c r="DR1200" s="7"/>
      <c r="DS1200" s="7"/>
      <c r="DT1200" s="7"/>
      <c r="DU1200" s="7"/>
      <c r="DV1200" s="7"/>
      <c r="DW1200" s="7"/>
      <c r="DX1200" s="7"/>
      <c r="DY1200" s="7"/>
      <c r="DZ1200" s="7"/>
      <c r="EA1200" s="7"/>
      <c r="EB1200" s="7"/>
      <c r="EC1200" s="7"/>
      <c r="ED1200" s="7"/>
      <c r="EE1200" s="7"/>
      <c r="EF1200" s="7"/>
      <c r="EG1200" s="7"/>
      <c r="EH1200" s="7"/>
      <c r="EI1200" s="7"/>
      <c r="EJ1200" s="7"/>
      <c r="EK1200" s="7"/>
      <c r="EL1200" s="7"/>
      <c r="EM1200" s="7"/>
      <c r="EN1200" s="7"/>
      <c r="EO1200" s="7"/>
      <c r="EP1200" s="7"/>
      <c r="EQ1200" s="7"/>
      <c r="ER1200" s="7"/>
      <c r="ES1200" s="7"/>
      <c r="ET1200" s="7"/>
      <c r="EU1200" s="7"/>
      <c r="EV1200" s="7"/>
      <c r="EW1200" s="7"/>
      <c r="EX1200" s="7"/>
      <c r="EY1200" s="7"/>
      <c r="EZ1200" s="7"/>
      <c r="FA1200" s="7"/>
      <c r="FB1200" s="7"/>
      <c r="FC1200" s="7"/>
      <c r="FD1200" s="7"/>
      <c r="FE1200" s="7"/>
      <c r="FF1200" s="7"/>
      <c r="FG1200" s="7"/>
      <c r="FH1200" s="7"/>
      <c r="FI1200" s="7"/>
      <c r="FJ1200" s="7"/>
      <c r="FK1200" s="7"/>
      <c r="FL1200" s="34"/>
      <c r="FM1200" s="33"/>
      <c r="FN1200" s="34"/>
      <c r="FO1200" s="33"/>
      <c r="FP1200" s="33"/>
      <c r="FQ1200" s="33"/>
      <c r="FR1200" s="33"/>
      <c r="FS1200" s="33"/>
      <c r="FT1200" s="33"/>
      <c r="FU1200" s="33"/>
      <c r="FV1200" s="33"/>
      <c r="FW1200" s="33"/>
      <c r="FX1200" s="33"/>
      <c r="FY1200" s="33"/>
      <c r="FZ1200" s="33"/>
      <c r="GA1200" s="33"/>
      <c r="GB1200" s="33"/>
      <c r="GC1200" s="33"/>
      <c r="GD1200" s="33"/>
      <c r="GE1200" s="33"/>
      <c r="GF1200" s="33"/>
      <c r="GG1200" s="7"/>
      <c r="GH1200" s="7"/>
      <c r="GI1200" s="7"/>
      <c r="GJ1200" s="7"/>
      <c r="GK1200" s="7"/>
      <c r="GL1200" s="7"/>
      <c r="GM1200" s="7"/>
      <c r="GN1200" s="7"/>
      <c r="GO1200" s="7"/>
      <c r="GP1200" s="7"/>
      <c r="GQ1200" s="7"/>
      <c r="GR1200" s="7"/>
      <c r="GS1200" s="7"/>
      <c r="GT1200" s="7"/>
      <c r="GU1200" s="7"/>
      <c r="GV1200" s="7"/>
      <c r="GW1200" s="7"/>
      <c r="GX1200" s="7"/>
      <c r="GY1200" s="7"/>
    </row>
    <row r="1201" spans="1:207" ht="13.8">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c r="CG1201" s="7"/>
      <c r="CH1201" s="7"/>
      <c r="CI1201" s="7"/>
      <c r="CJ1201" s="7"/>
      <c r="CK1201" s="7"/>
      <c r="CL1201" s="7"/>
      <c r="CM1201" s="7"/>
      <c r="CN1201" s="7"/>
      <c r="CO1201" s="7"/>
      <c r="CP1201" s="7"/>
      <c r="CQ1201" s="7"/>
      <c r="CR1201" s="7"/>
      <c r="CS1201" s="7"/>
      <c r="CT1201" s="7"/>
      <c r="CU1201" s="7"/>
      <c r="CV1201" s="7"/>
      <c r="CW1201" s="7"/>
      <c r="CX1201" s="7"/>
      <c r="CY1201" s="7"/>
      <c r="CZ1201" s="7"/>
      <c r="DA1201" s="7"/>
      <c r="DB1201" s="7"/>
      <c r="DC1201" s="7"/>
      <c r="DD1201" s="7"/>
      <c r="DE1201" s="7"/>
      <c r="DF1201" s="7"/>
      <c r="DG1201" s="7"/>
      <c r="DH1201" s="7"/>
      <c r="DI1201" s="7"/>
      <c r="DJ1201" s="7"/>
      <c r="DK1201" s="7"/>
      <c r="DL1201" s="7"/>
      <c r="DM1201" s="7"/>
      <c r="DN1201" s="7"/>
      <c r="DO1201" s="7"/>
      <c r="DP1201" s="7"/>
      <c r="DQ1201" s="7"/>
      <c r="DR1201" s="7"/>
      <c r="DS1201" s="7"/>
      <c r="DT1201" s="7"/>
      <c r="DU1201" s="7"/>
      <c r="DV1201" s="7"/>
      <c r="DW1201" s="7"/>
      <c r="DX1201" s="7"/>
      <c r="DY1201" s="7"/>
      <c r="DZ1201" s="7"/>
      <c r="EA1201" s="7"/>
      <c r="EB1201" s="7"/>
      <c r="EC1201" s="7"/>
      <c r="ED1201" s="7"/>
      <c r="EE1201" s="7"/>
      <c r="EF1201" s="7"/>
      <c r="EG1201" s="7"/>
      <c r="EH1201" s="7"/>
      <c r="EI1201" s="7"/>
      <c r="EJ1201" s="7"/>
      <c r="EK1201" s="7"/>
      <c r="EL1201" s="7"/>
      <c r="EM1201" s="7"/>
      <c r="EN1201" s="7"/>
      <c r="EO1201" s="7"/>
      <c r="EP1201" s="7"/>
      <c r="EQ1201" s="7"/>
      <c r="ER1201" s="7"/>
      <c r="ES1201" s="7"/>
      <c r="ET1201" s="7"/>
      <c r="EU1201" s="7"/>
      <c r="EV1201" s="7"/>
      <c r="EW1201" s="7"/>
      <c r="EX1201" s="7"/>
      <c r="EY1201" s="7"/>
      <c r="EZ1201" s="7"/>
      <c r="FA1201" s="7"/>
      <c r="FB1201" s="7"/>
      <c r="FC1201" s="7"/>
      <c r="FD1201" s="7"/>
      <c r="FE1201" s="7"/>
      <c r="FF1201" s="7"/>
      <c r="FG1201" s="7"/>
      <c r="FH1201" s="7"/>
      <c r="FI1201" s="7"/>
      <c r="FJ1201" s="7"/>
      <c r="FK1201" s="7"/>
      <c r="FL1201" s="34"/>
      <c r="FM1201" s="33"/>
      <c r="FN1201" s="34"/>
      <c r="FO1201" s="33"/>
      <c r="FP1201" s="33"/>
      <c r="FQ1201" s="33"/>
      <c r="FR1201" s="33"/>
      <c r="FS1201" s="33"/>
      <c r="FT1201" s="33"/>
      <c r="FU1201" s="33"/>
      <c r="FV1201" s="33"/>
      <c r="FW1201" s="33"/>
      <c r="FX1201" s="33"/>
      <c r="FY1201" s="33"/>
      <c r="FZ1201" s="33"/>
      <c r="GA1201" s="33"/>
      <c r="GB1201" s="33"/>
      <c r="GC1201" s="33"/>
      <c r="GD1201" s="33"/>
      <c r="GE1201" s="33"/>
      <c r="GF1201" s="33"/>
      <c r="GG1201" s="7"/>
      <c r="GH1201" s="7"/>
      <c r="GI1201" s="7"/>
      <c r="GJ1201" s="7"/>
      <c r="GK1201" s="7"/>
      <c r="GL1201" s="7"/>
      <c r="GM1201" s="7"/>
      <c r="GN1201" s="7"/>
      <c r="GO1201" s="7"/>
      <c r="GP1201" s="7"/>
      <c r="GQ1201" s="7"/>
      <c r="GR1201" s="7"/>
      <c r="GS1201" s="7"/>
      <c r="GT1201" s="7"/>
      <c r="GU1201" s="7"/>
      <c r="GV1201" s="7"/>
      <c r="GW1201" s="7"/>
      <c r="GX1201" s="7"/>
      <c r="GY1201" s="7"/>
    </row>
    <row r="1202" spans="1:207" ht="13.8">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c r="CG1202" s="7"/>
      <c r="CH1202" s="7"/>
      <c r="CI1202" s="7"/>
      <c r="CJ1202" s="7"/>
      <c r="CK1202" s="7"/>
      <c r="CL1202" s="7"/>
      <c r="CM1202" s="7"/>
      <c r="CN1202" s="7"/>
      <c r="CO1202" s="7"/>
      <c r="CP1202" s="7"/>
      <c r="CQ1202" s="7"/>
      <c r="CR1202" s="7"/>
      <c r="CS1202" s="7"/>
      <c r="CT1202" s="7"/>
      <c r="CU1202" s="7"/>
      <c r="CV1202" s="7"/>
      <c r="CW1202" s="7"/>
      <c r="CX1202" s="7"/>
      <c r="CY1202" s="7"/>
      <c r="CZ1202" s="7"/>
      <c r="DA1202" s="7"/>
      <c r="DB1202" s="7"/>
      <c r="DC1202" s="7"/>
      <c r="DD1202" s="7"/>
      <c r="DE1202" s="7"/>
      <c r="DF1202" s="7"/>
      <c r="DG1202" s="7"/>
      <c r="DH1202" s="7"/>
      <c r="DI1202" s="7"/>
      <c r="DJ1202" s="7"/>
      <c r="DK1202" s="7"/>
      <c r="DL1202" s="7"/>
      <c r="DM1202" s="7"/>
      <c r="DN1202" s="7"/>
      <c r="DO1202" s="7"/>
      <c r="DP1202" s="7"/>
      <c r="DQ1202" s="7"/>
      <c r="DR1202" s="7"/>
      <c r="DS1202" s="7"/>
      <c r="DT1202" s="7"/>
      <c r="DU1202" s="7"/>
      <c r="DV1202" s="7"/>
      <c r="DW1202" s="7"/>
      <c r="DX1202" s="7"/>
      <c r="DY1202" s="7"/>
      <c r="DZ1202" s="7"/>
      <c r="EA1202" s="7"/>
      <c r="EB1202" s="7"/>
      <c r="EC1202" s="7"/>
      <c r="ED1202" s="7"/>
      <c r="EE1202" s="7"/>
      <c r="EF1202" s="7"/>
      <c r="EG1202" s="7"/>
      <c r="EH1202" s="7"/>
      <c r="EI1202" s="7"/>
      <c r="EJ1202" s="7"/>
      <c r="EK1202" s="7"/>
      <c r="EL1202" s="7"/>
      <c r="EM1202" s="7"/>
      <c r="EN1202" s="7"/>
      <c r="EO1202" s="7"/>
      <c r="EP1202" s="7"/>
      <c r="EQ1202" s="7"/>
      <c r="ER1202" s="7"/>
      <c r="ES1202" s="7"/>
      <c r="ET1202" s="7"/>
      <c r="EU1202" s="7"/>
      <c r="EV1202" s="7"/>
      <c r="EW1202" s="7"/>
      <c r="EX1202" s="7"/>
      <c r="EY1202" s="7"/>
      <c r="EZ1202" s="7"/>
      <c r="FA1202" s="7"/>
      <c r="FB1202" s="7"/>
      <c r="FC1202" s="7"/>
      <c r="FD1202" s="7"/>
      <c r="FE1202" s="7"/>
      <c r="FF1202" s="7"/>
      <c r="FG1202" s="7"/>
      <c r="FH1202" s="7"/>
      <c r="FI1202" s="7"/>
      <c r="FJ1202" s="7"/>
      <c r="FK1202" s="7"/>
      <c r="FL1202" s="34"/>
      <c r="FM1202" s="33"/>
      <c r="FN1202" s="34"/>
      <c r="FO1202" s="33"/>
      <c r="FP1202" s="33"/>
      <c r="FQ1202" s="33"/>
      <c r="FR1202" s="33"/>
      <c r="FS1202" s="33"/>
      <c r="FT1202" s="33"/>
      <c r="FU1202" s="33"/>
      <c r="FV1202" s="33"/>
      <c r="FW1202" s="33"/>
      <c r="FX1202" s="33"/>
      <c r="FY1202" s="33"/>
      <c r="FZ1202" s="33"/>
      <c r="GA1202" s="33"/>
      <c r="GB1202" s="33"/>
      <c r="GC1202" s="33"/>
      <c r="GD1202" s="33"/>
      <c r="GE1202" s="33"/>
      <c r="GF1202" s="33"/>
      <c r="GG1202" s="7"/>
      <c r="GH1202" s="7"/>
      <c r="GI1202" s="7"/>
      <c r="GJ1202" s="7"/>
      <c r="GK1202" s="7"/>
      <c r="GL1202" s="7"/>
      <c r="GM1202" s="7"/>
      <c r="GN1202" s="7"/>
      <c r="GO1202" s="7"/>
      <c r="GP1202" s="7"/>
      <c r="GQ1202" s="7"/>
      <c r="GR1202" s="7"/>
      <c r="GS1202" s="7"/>
      <c r="GT1202" s="7"/>
      <c r="GU1202" s="7"/>
      <c r="GV1202" s="7"/>
      <c r="GW1202" s="7"/>
      <c r="GX1202" s="7"/>
      <c r="GY1202" s="7"/>
    </row>
    <row r="1203" spans="1:207" ht="13.8">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c r="CG1203" s="7"/>
      <c r="CH1203" s="7"/>
      <c r="CI1203" s="7"/>
      <c r="CJ1203" s="7"/>
      <c r="CK1203" s="7"/>
      <c r="CL1203" s="7"/>
      <c r="CM1203" s="7"/>
      <c r="CN1203" s="7"/>
      <c r="CO1203" s="7"/>
      <c r="CP1203" s="7"/>
      <c r="CQ1203" s="7"/>
      <c r="CR1203" s="7"/>
      <c r="CS1203" s="7"/>
      <c r="CT1203" s="7"/>
      <c r="CU1203" s="7"/>
      <c r="CV1203" s="7"/>
      <c r="CW1203" s="7"/>
      <c r="CX1203" s="7"/>
      <c r="CY1203" s="7"/>
      <c r="CZ1203" s="7"/>
      <c r="DA1203" s="7"/>
      <c r="DB1203" s="7"/>
      <c r="DC1203" s="7"/>
      <c r="DD1203" s="7"/>
      <c r="DE1203" s="7"/>
      <c r="DF1203" s="7"/>
      <c r="DG1203" s="7"/>
      <c r="DH1203" s="7"/>
      <c r="DI1203" s="7"/>
      <c r="DJ1203" s="7"/>
      <c r="DK1203" s="7"/>
      <c r="DL1203" s="7"/>
      <c r="DM1203" s="7"/>
      <c r="DN1203" s="7"/>
      <c r="DO1203" s="7"/>
      <c r="DP1203" s="7"/>
      <c r="DQ1203" s="7"/>
      <c r="DR1203" s="7"/>
      <c r="DS1203" s="7"/>
      <c r="DT1203" s="7"/>
      <c r="DU1203" s="7"/>
      <c r="DV1203" s="7"/>
      <c r="DW1203" s="7"/>
      <c r="DX1203" s="7"/>
      <c r="DY1203" s="7"/>
      <c r="DZ1203" s="7"/>
      <c r="EA1203" s="7"/>
      <c r="EB1203" s="7"/>
      <c r="EC1203" s="7"/>
      <c r="ED1203" s="7"/>
      <c r="EE1203" s="7"/>
      <c r="EF1203" s="7"/>
      <c r="EG1203" s="7"/>
      <c r="EH1203" s="7"/>
      <c r="EI1203" s="7"/>
      <c r="EJ1203" s="7"/>
      <c r="EK1203" s="7"/>
      <c r="EL1203" s="7"/>
      <c r="EM1203" s="7"/>
      <c r="EN1203" s="7"/>
      <c r="EO1203" s="7"/>
      <c r="EP1203" s="7"/>
      <c r="EQ1203" s="7"/>
      <c r="ER1203" s="7"/>
      <c r="ES1203" s="7"/>
      <c r="ET1203" s="7"/>
      <c r="EU1203" s="7"/>
      <c r="EV1203" s="7"/>
      <c r="EW1203" s="7"/>
      <c r="EX1203" s="7"/>
      <c r="EY1203" s="7"/>
      <c r="EZ1203" s="7"/>
      <c r="FA1203" s="7"/>
      <c r="FB1203" s="7"/>
      <c r="FC1203" s="7"/>
      <c r="FD1203" s="7"/>
      <c r="FE1203" s="7"/>
      <c r="FF1203" s="7"/>
      <c r="FG1203" s="7"/>
      <c r="FH1203" s="7"/>
      <c r="FI1203" s="7"/>
      <c r="FJ1203" s="7"/>
      <c r="FK1203" s="7"/>
      <c r="FL1203" s="34"/>
      <c r="FM1203" s="33"/>
      <c r="FN1203" s="34"/>
      <c r="FO1203" s="33"/>
      <c r="FP1203" s="33"/>
      <c r="FQ1203" s="33"/>
      <c r="FR1203" s="33"/>
      <c r="FS1203" s="33"/>
      <c r="FT1203" s="33"/>
      <c r="FU1203" s="33"/>
      <c r="FV1203" s="33"/>
      <c r="FW1203" s="33"/>
      <c r="FX1203" s="33"/>
      <c r="FY1203" s="33"/>
      <c r="FZ1203" s="33"/>
      <c r="GA1203" s="33"/>
      <c r="GB1203" s="33"/>
      <c r="GC1203" s="33"/>
      <c r="GD1203" s="33"/>
      <c r="GE1203" s="33"/>
      <c r="GF1203" s="33"/>
      <c r="GG1203" s="7"/>
      <c r="GH1203" s="7"/>
      <c r="GI1203" s="7"/>
      <c r="GJ1203" s="7"/>
      <c r="GK1203" s="7"/>
      <c r="GL1203" s="7"/>
      <c r="GM1203" s="7"/>
      <c r="GN1203" s="7"/>
      <c r="GO1203" s="7"/>
      <c r="GP1203" s="7"/>
      <c r="GQ1203" s="7"/>
      <c r="GR1203" s="7"/>
      <c r="GS1203" s="7"/>
      <c r="GT1203" s="7"/>
      <c r="GU1203" s="7"/>
      <c r="GV1203" s="7"/>
      <c r="GW1203" s="7"/>
      <c r="GX1203" s="7"/>
      <c r="GY1203" s="7"/>
    </row>
    <row r="1204" spans="1:207" ht="13.8">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c r="CG1204" s="7"/>
      <c r="CH1204" s="7"/>
      <c r="CI1204" s="7"/>
      <c r="CJ1204" s="7"/>
      <c r="CK1204" s="7"/>
      <c r="CL1204" s="7"/>
      <c r="CM1204" s="7"/>
      <c r="CN1204" s="7"/>
      <c r="CO1204" s="7"/>
      <c r="CP1204" s="7"/>
      <c r="CQ1204" s="7"/>
      <c r="CR1204" s="7"/>
      <c r="CS1204" s="7"/>
      <c r="CT1204" s="7"/>
      <c r="CU1204" s="7"/>
      <c r="CV1204" s="7"/>
      <c r="CW1204" s="7"/>
      <c r="CX1204" s="7"/>
      <c r="CY1204" s="7"/>
      <c r="CZ1204" s="7"/>
      <c r="DA1204" s="7"/>
      <c r="DB1204" s="7"/>
      <c r="DC1204" s="7"/>
      <c r="DD1204" s="7"/>
      <c r="DE1204" s="7"/>
      <c r="DF1204" s="7"/>
      <c r="DG1204" s="7"/>
      <c r="DH1204" s="7"/>
      <c r="DI1204" s="7"/>
      <c r="DJ1204" s="7"/>
      <c r="DK1204" s="7"/>
      <c r="DL1204" s="7"/>
      <c r="DM1204" s="7"/>
      <c r="DN1204" s="7"/>
      <c r="DO1204" s="7"/>
      <c r="DP1204" s="7"/>
      <c r="DQ1204" s="7"/>
      <c r="DR1204" s="7"/>
      <c r="DS1204" s="7"/>
      <c r="DT1204" s="7"/>
      <c r="DU1204" s="7"/>
      <c r="DV1204" s="7"/>
      <c r="DW1204" s="7"/>
      <c r="DX1204" s="7"/>
      <c r="DY1204" s="7"/>
      <c r="DZ1204" s="7"/>
      <c r="EA1204" s="7"/>
      <c r="EB1204" s="7"/>
      <c r="EC1204" s="7"/>
      <c r="ED1204" s="7"/>
      <c r="EE1204" s="7"/>
      <c r="EF1204" s="7"/>
      <c r="EG1204" s="7"/>
      <c r="EH1204" s="7"/>
      <c r="EI1204" s="7"/>
      <c r="EJ1204" s="7"/>
      <c r="EK1204" s="7"/>
      <c r="EL1204" s="7"/>
      <c r="EM1204" s="7"/>
      <c r="EN1204" s="7"/>
      <c r="EO1204" s="7"/>
      <c r="EP1204" s="7"/>
      <c r="EQ1204" s="7"/>
      <c r="ER1204" s="7"/>
      <c r="ES1204" s="7"/>
      <c r="ET1204" s="7"/>
      <c r="EU1204" s="7"/>
      <c r="EV1204" s="7"/>
      <c r="EW1204" s="7"/>
      <c r="EX1204" s="7"/>
      <c r="EY1204" s="7"/>
      <c r="EZ1204" s="7"/>
      <c r="FA1204" s="7"/>
      <c r="FB1204" s="7"/>
      <c r="FC1204" s="7"/>
      <c r="FD1204" s="7"/>
      <c r="FE1204" s="7"/>
      <c r="FF1204" s="7"/>
      <c r="FG1204" s="7"/>
      <c r="FH1204" s="7"/>
      <c r="FI1204" s="7"/>
      <c r="FJ1204" s="7"/>
      <c r="FK1204" s="7"/>
      <c r="FL1204" s="34"/>
      <c r="FM1204" s="33"/>
      <c r="FN1204" s="34"/>
      <c r="FO1204" s="33"/>
      <c r="FP1204" s="33"/>
      <c r="FQ1204" s="33"/>
      <c r="FR1204" s="33"/>
      <c r="FS1204" s="33"/>
      <c r="FT1204" s="33"/>
      <c r="FU1204" s="33"/>
      <c r="FV1204" s="33"/>
      <c r="FW1204" s="33"/>
      <c r="FX1204" s="33"/>
      <c r="FY1204" s="33"/>
      <c r="FZ1204" s="33"/>
      <c r="GA1204" s="33"/>
      <c r="GB1204" s="33"/>
      <c r="GC1204" s="33"/>
      <c r="GD1204" s="33"/>
      <c r="GE1204" s="33"/>
      <c r="GF1204" s="33"/>
      <c r="GG1204" s="7"/>
      <c r="GH1204" s="7"/>
      <c r="GI1204" s="7"/>
      <c r="GJ1204" s="7"/>
      <c r="GK1204" s="7"/>
      <c r="GL1204" s="7"/>
      <c r="GM1204" s="7"/>
      <c r="GN1204" s="7"/>
      <c r="GO1204" s="7"/>
      <c r="GP1204" s="7"/>
      <c r="GQ1204" s="7"/>
      <c r="GR1204" s="7"/>
      <c r="GS1204" s="7"/>
      <c r="GT1204" s="7"/>
      <c r="GU1204" s="7"/>
      <c r="GV1204" s="7"/>
      <c r="GW1204" s="7"/>
      <c r="GX1204" s="7"/>
      <c r="GY1204" s="7"/>
    </row>
    <row r="1205" spans="1:207" ht="13.8">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c r="CG1205" s="7"/>
      <c r="CH1205" s="7"/>
      <c r="CI1205" s="7"/>
      <c r="CJ1205" s="7"/>
      <c r="CK1205" s="7"/>
      <c r="CL1205" s="7"/>
      <c r="CM1205" s="7"/>
      <c r="CN1205" s="7"/>
      <c r="CO1205" s="7"/>
      <c r="CP1205" s="7"/>
      <c r="CQ1205" s="7"/>
      <c r="CR1205" s="7"/>
      <c r="CS1205" s="7"/>
      <c r="CT1205" s="7"/>
      <c r="CU1205" s="7"/>
      <c r="CV1205" s="7"/>
      <c r="CW1205" s="7"/>
      <c r="CX1205" s="7"/>
      <c r="CY1205" s="7"/>
      <c r="CZ1205" s="7"/>
      <c r="DA1205" s="7"/>
      <c r="DB1205" s="7"/>
      <c r="DC1205" s="7"/>
      <c r="DD1205" s="7"/>
      <c r="DE1205" s="7"/>
      <c r="DF1205" s="7"/>
      <c r="DG1205" s="7"/>
      <c r="DH1205" s="7"/>
      <c r="DI1205" s="7"/>
      <c r="DJ1205" s="7"/>
      <c r="DK1205" s="7"/>
      <c r="DL1205" s="7"/>
      <c r="DM1205" s="7"/>
      <c r="DN1205" s="7"/>
      <c r="DO1205" s="7"/>
      <c r="DP1205" s="7"/>
      <c r="DQ1205" s="7"/>
      <c r="DR1205" s="7"/>
      <c r="DS1205" s="7"/>
      <c r="DT1205" s="7"/>
      <c r="DU1205" s="7"/>
      <c r="DV1205" s="7"/>
      <c r="DW1205" s="7"/>
      <c r="DX1205" s="7"/>
      <c r="DY1205" s="7"/>
      <c r="DZ1205" s="7"/>
      <c r="EA1205" s="7"/>
      <c r="EB1205" s="7"/>
      <c r="EC1205" s="7"/>
      <c r="ED1205" s="7"/>
      <c r="EE1205" s="7"/>
      <c r="EF1205" s="7"/>
      <c r="EG1205" s="7"/>
      <c r="EH1205" s="7"/>
      <c r="EI1205" s="7"/>
      <c r="EJ1205" s="7"/>
      <c r="EK1205" s="7"/>
      <c r="EL1205" s="7"/>
      <c r="EM1205" s="7"/>
      <c r="EN1205" s="7"/>
      <c r="EO1205" s="7"/>
      <c r="EP1205" s="7"/>
      <c r="EQ1205" s="7"/>
      <c r="ER1205" s="7"/>
      <c r="ES1205" s="7"/>
      <c r="ET1205" s="7"/>
      <c r="EU1205" s="7"/>
      <c r="EV1205" s="7"/>
      <c r="EW1205" s="7"/>
      <c r="EX1205" s="7"/>
      <c r="EY1205" s="7"/>
      <c r="EZ1205" s="7"/>
      <c r="FA1205" s="7"/>
      <c r="FB1205" s="7"/>
      <c r="FC1205" s="7"/>
      <c r="FD1205" s="7"/>
      <c r="FE1205" s="7"/>
      <c r="FF1205" s="7"/>
      <c r="FG1205" s="7"/>
      <c r="FH1205" s="7"/>
      <c r="FI1205" s="7"/>
      <c r="FJ1205" s="7"/>
      <c r="FK1205" s="7"/>
      <c r="FL1205" s="34"/>
      <c r="FM1205" s="33"/>
      <c r="FN1205" s="34"/>
      <c r="FO1205" s="33"/>
      <c r="FP1205" s="33"/>
      <c r="FQ1205" s="33"/>
      <c r="FR1205" s="33"/>
      <c r="FS1205" s="33"/>
      <c r="FT1205" s="33"/>
      <c r="FU1205" s="33"/>
      <c r="FV1205" s="33"/>
      <c r="FW1205" s="33"/>
      <c r="FX1205" s="33"/>
      <c r="FY1205" s="33"/>
      <c r="FZ1205" s="33"/>
      <c r="GA1205" s="33"/>
      <c r="GB1205" s="33"/>
      <c r="GC1205" s="33"/>
      <c r="GD1205" s="33"/>
      <c r="GE1205" s="33"/>
      <c r="GF1205" s="33"/>
      <c r="GG1205" s="7"/>
      <c r="GH1205" s="7"/>
      <c r="GI1205" s="7"/>
      <c r="GJ1205" s="7"/>
      <c r="GK1205" s="7"/>
      <c r="GL1205" s="7"/>
      <c r="GM1205" s="7"/>
      <c r="GN1205" s="7"/>
      <c r="GO1205" s="7"/>
      <c r="GP1205" s="7"/>
      <c r="GQ1205" s="7"/>
      <c r="GR1205" s="7"/>
      <c r="GS1205" s="7"/>
      <c r="GT1205" s="7"/>
      <c r="GU1205" s="7"/>
      <c r="GV1205" s="7"/>
      <c r="GW1205" s="7"/>
      <c r="GX1205" s="7"/>
      <c r="GY1205" s="7"/>
    </row>
    <row r="1206" spans="1:207" ht="13.8">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c r="CG1206" s="7"/>
      <c r="CH1206" s="7"/>
      <c r="CI1206" s="7"/>
      <c r="CJ1206" s="7"/>
      <c r="CK1206" s="7"/>
      <c r="CL1206" s="7"/>
      <c r="CM1206" s="7"/>
      <c r="CN1206" s="7"/>
      <c r="CO1206" s="7"/>
      <c r="CP1206" s="7"/>
      <c r="CQ1206" s="7"/>
      <c r="CR1206" s="7"/>
      <c r="CS1206" s="7"/>
      <c r="CT1206" s="7"/>
      <c r="CU1206" s="7"/>
      <c r="CV1206" s="7"/>
      <c r="CW1206" s="7"/>
      <c r="CX1206" s="7"/>
      <c r="CY1206" s="7"/>
      <c r="CZ1206" s="7"/>
      <c r="DA1206" s="7"/>
      <c r="DB1206" s="7"/>
      <c r="DC1206" s="7"/>
      <c r="DD1206" s="7"/>
      <c r="DE1206" s="7"/>
      <c r="DF1206" s="7"/>
      <c r="DG1206" s="7"/>
      <c r="DH1206" s="7"/>
      <c r="DI1206" s="7"/>
      <c r="DJ1206" s="7"/>
      <c r="DK1206" s="7"/>
      <c r="DL1206" s="7"/>
      <c r="DM1206" s="7"/>
      <c r="DN1206" s="7"/>
      <c r="DO1206" s="7"/>
      <c r="DP1206" s="7"/>
      <c r="DQ1206" s="7"/>
      <c r="DR1206" s="7"/>
      <c r="DS1206" s="7"/>
      <c r="DT1206" s="7"/>
      <c r="DU1206" s="7"/>
      <c r="DV1206" s="7"/>
      <c r="DW1206" s="7"/>
      <c r="DX1206" s="7"/>
      <c r="DY1206" s="7"/>
      <c r="DZ1206" s="7"/>
      <c r="EA1206" s="7"/>
      <c r="EB1206" s="7"/>
      <c r="EC1206" s="7"/>
      <c r="ED1206" s="7"/>
      <c r="EE1206" s="7"/>
      <c r="EF1206" s="7"/>
      <c r="EG1206" s="7"/>
      <c r="EH1206" s="7"/>
      <c r="EI1206" s="7"/>
      <c r="EJ1206" s="7"/>
      <c r="EK1206" s="7"/>
      <c r="EL1206" s="7"/>
      <c r="EM1206" s="7"/>
      <c r="EN1206" s="7"/>
      <c r="EO1206" s="7"/>
      <c r="EP1206" s="7"/>
      <c r="EQ1206" s="7"/>
      <c r="ER1206" s="7"/>
      <c r="ES1206" s="7"/>
      <c r="ET1206" s="7"/>
      <c r="EU1206" s="7"/>
      <c r="EV1206" s="7"/>
      <c r="EW1206" s="7"/>
      <c r="EX1206" s="7"/>
      <c r="EY1206" s="7"/>
      <c r="EZ1206" s="7"/>
      <c r="FA1206" s="7"/>
      <c r="FB1206" s="7"/>
      <c r="FC1206" s="7"/>
      <c r="FD1206" s="7"/>
      <c r="FE1206" s="7"/>
      <c r="FF1206" s="7"/>
      <c r="FG1206" s="7"/>
      <c r="FH1206" s="7"/>
      <c r="FI1206" s="7"/>
      <c r="FJ1206" s="7"/>
      <c r="FK1206" s="7"/>
      <c r="FL1206" s="34"/>
      <c r="FM1206" s="33"/>
      <c r="FN1206" s="34"/>
      <c r="FO1206" s="33"/>
      <c r="FP1206" s="33"/>
      <c r="FQ1206" s="33"/>
      <c r="FR1206" s="33"/>
      <c r="FS1206" s="33"/>
      <c r="FT1206" s="33"/>
      <c r="FU1206" s="33"/>
      <c r="FV1206" s="33"/>
      <c r="FW1206" s="33"/>
      <c r="FX1206" s="33"/>
      <c r="FY1206" s="33"/>
      <c r="FZ1206" s="33"/>
      <c r="GA1206" s="33"/>
      <c r="GB1206" s="33"/>
      <c r="GC1206" s="33"/>
      <c r="GD1206" s="33"/>
      <c r="GE1206" s="33"/>
      <c r="GF1206" s="33"/>
      <c r="GG1206" s="7"/>
      <c r="GH1206" s="7"/>
      <c r="GI1206" s="7"/>
      <c r="GJ1206" s="7"/>
      <c r="GK1206" s="7"/>
      <c r="GL1206" s="7"/>
      <c r="GM1206" s="7"/>
      <c r="GN1206" s="7"/>
      <c r="GO1206" s="7"/>
      <c r="GP1206" s="7"/>
      <c r="GQ1206" s="7"/>
      <c r="GR1206" s="7"/>
      <c r="GS1206" s="7"/>
      <c r="GT1206" s="7"/>
      <c r="GU1206" s="7"/>
      <c r="GV1206" s="7"/>
      <c r="GW1206" s="7"/>
      <c r="GX1206" s="7"/>
      <c r="GY1206" s="7"/>
    </row>
    <row r="1207" spans="1:207" ht="13.8">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c r="CG1207" s="7"/>
      <c r="CH1207" s="7"/>
      <c r="CI1207" s="7"/>
      <c r="CJ1207" s="7"/>
      <c r="CK1207" s="7"/>
      <c r="CL1207" s="7"/>
      <c r="CM1207" s="7"/>
      <c r="CN1207" s="7"/>
      <c r="CO1207" s="7"/>
      <c r="CP1207" s="7"/>
      <c r="CQ1207" s="7"/>
      <c r="CR1207" s="7"/>
      <c r="CS1207" s="7"/>
      <c r="CT1207" s="7"/>
      <c r="CU1207" s="7"/>
      <c r="CV1207" s="7"/>
      <c r="CW1207" s="7"/>
      <c r="CX1207" s="7"/>
      <c r="CY1207" s="7"/>
      <c r="CZ1207" s="7"/>
      <c r="DA1207" s="7"/>
      <c r="DB1207" s="7"/>
      <c r="DC1207" s="7"/>
      <c r="DD1207" s="7"/>
      <c r="DE1207" s="7"/>
      <c r="DF1207" s="7"/>
      <c r="DG1207" s="7"/>
      <c r="DH1207" s="7"/>
      <c r="DI1207" s="7"/>
      <c r="DJ1207" s="7"/>
      <c r="DK1207" s="7"/>
      <c r="DL1207" s="7"/>
      <c r="DM1207" s="7"/>
      <c r="DN1207" s="7"/>
      <c r="DO1207" s="7"/>
      <c r="DP1207" s="7"/>
      <c r="DQ1207" s="7"/>
      <c r="DR1207" s="7"/>
      <c r="DS1207" s="7"/>
      <c r="DT1207" s="7"/>
      <c r="DU1207" s="7"/>
      <c r="DV1207" s="7"/>
      <c r="DW1207" s="7"/>
      <c r="DX1207" s="7"/>
      <c r="DY1207" s="7"/>
      <c r="DZ1207" s="7"/>
      <c r="EA1207" s="7"/>
      <c r="EB1207" s="7"/>
      <c r="EC1207" s="7"/>
      <c r="ED1207" s="7"/>
      <c r="EE1207" s="7"/>
      <c r="EF1207" s="7"/>
      <c r="EG1207" s="7"/>
      <c r="EH1207" s="7"/>
      <c r="EI1207" s="7"/>
      <c r="EJ1207" s="7"/>
      <c r="EK1207" s="7"/>
      <c r="EL1207" s="7"/>
      <c r="EM1207" s="7"/>
      <c r="EN1207" s="7"/>
      <c r="EO1207" s="7"/>
      <c r="EP1207" s="7"/>
      <c r="EQ1207" s="7"/>
      <c r="ER1207" s="7"/>
      <c r="ES1207" s="7"/>
      <c r="ET1207" s="7"/>
      <c r="EU1207" s="7"/>
      <c r="EV1207" s="7"/>
      <c r="EW1207" s="7"/>
      <c r="EX1207" s="7"/>
      <c r="EY1207" s="7"/>
      <c r="EZ1207" s="7"/>
      <c r="FA1207" s="7"/>
      <c r="FB1207" s="7"/>
      <c r="FC1207" s="7"/>
      <c r="FD1207" s="7"/>
      <c r="FE1207" s="7"/>
      <c r="FF1207" s="7"/>
      <c r="FG1207" s="7"/>
      <c r="FH1207" s="7"/>
      <c r="FI1207" s="7"/>
      <c r="FJ1207" s="7"/>
      <c r="FK1207" s="7"/>
      <c r="FL1207" s="34"/>
      <c r="FM1207" s="33"/>
      <c r="FN1207" s="34"/>
      <c r="FO1207" s="33"/>
      <c r="FP1207" s="33"/>
      <c r="FQ1207" s="33"/>
      <c r="FR1207" s="33"/>
      <c r="FS1207" s="33"/>
      <c r="FT1207" s="33"/>
      <c r="FU1207" s="33"/>
      <c r="FV1207" s="33"/>
      <c r="FW1207" s="33"/>
      <c r="FX1207" s="33"/>
      <c r="FY1207" s="33"/>
      <c r="FZ1207" s="33"/>
      <c r="GA1207" s="33"/>
      <c r="GB1207" s="33"/>
      <c r="GC1207" s="33"/>
      <c r="GD1207" s="33"/>
      <c r="GE1207" s="33"/>
      <c r="GF1207" s="33"/>
      <c r="GG1207" s="7"/>
      <c r="GH1207" s="7"/>
      <c r="GI1207" s="7"/>
      <c r="GJ1207" s="7"/>
      <c r="GK1207" s="7"/>
      <c r="GL1207" s="7"/>
      <c r="GM1207" s="7"/>
      <c r="GN1207" s="7"/>
      <c r="GO1207" s="7"/>
      <c r="GP1207" s="7"/>
      <c r="GQ1207" s="7"/>
      <c r="GR1207" s="7"/>
      <c r="GS1207" s="7"/>
      <c r="GT1207" s="7"/>
      <c r="GU1207" s="7"/>
      <c r="GV1207" s="7"/>
      <c r="GW1207" s="7"/>
      <c r="GX1207" s="7"/>
      <c r="GY1207" s="7"/>
    </row>
    <row r="1208" spans="1:207" ht="13.8">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CM1208" s="7"/>
      <c r="CN1208" s="7"/>
      <c r="CO1208" s="7"/>
      <c r="CP1208" s="7"/>
      <c r="CQ1208" s="7"/>
      <c r="CR1208" s="7"/>
      <c r="CS1208" s="7"/>
      <c r="CT1208" s="7"/>
      <c r="CU1208" s="7"/>
      <c r="CV1208" s="7"/>
      <c r="CW1208" s="7"/>
      <c r="CX1208" s="7"/>
      <c r="CY1208" s="7"/>
      <c r="CZ1208" s="7"/>
      <c r="DA1208" s="7"/>
      <c r="DB1208" s="7"/>
      <c r="DC1208" s="7"/>
      <c r="DD1208" s="7"/>
      <c r="DE1208" s="7"/>
      <c r="DF1208" s="7"/>
      <c r="DG1208" s="7"/>
      <c r="DH1208" s="7"/>
      <c r="DI1208" s="7"/>
      <c r="DJ1208" s="7"/>
      <c r="DK1208" s="7"/>
      <c r="DL1208" s="7"/>
      <c r="DM1208" s="7"/>
      <c r="DN1208" s="7"/>
      <c r="DO1208" s="7"/>
      <c r="DP1208" s="7"/>
      <c r="DQ1208" s="7"/>
      <c r="DR1208" s="7"/>
      <c r="DS1208" s="7"/>
      <c r="DT1208" s="7"/>
      <c r="DU1208" s="7"/>
      <c r="DV1208" s="7"/>
      <c r="DW1208" s="7"/>
      <c r="DX1208" s="7"/>
      <c r="DY1208" s="7"/>
      <c r="DZ1208" s="7"/>
      <c r="EA1208" s="7"/>
      <c r="EB1208" s="7"/>
      <c r="EC1208" s="7"/>
      <c r="ED1208" s="7"/>
      <c r="EE1208" s="7"/>
      <c r="EF1208" s="7"/>
      <c r="EG1208" s="7"/>
      <c r="EH1208" s="7"/>
      <c r="EI1208" s="7"/>
      <c r="EJ1208" s="7"/>
      <c r="EK1208" s="7"/>
      <c r="EL1208" s="7"/>
      <c r="EM1208" s="7"/>
      <c r="EN1208" s="7"/>
      <c r="EO1208" s="7"/>
      <c r="EP1208" s="7"/>
      <c r="EQ1208" s="7"/>
      <c r="ER1208" s="7"/>
      <c r="ES1208" s="7"/>
      <c r="ET1208" s="7"/>
      <c r="EU1208" s="7"/>
      <c r="EV1208" s="7"/>
      <c r="EW1208" s="7"/>
      <c r="EX1208" s="7"/>
      <c r="EY1208" s="7"/>
      <c r="EZ1208" s="7"/>
      <c r="FA1208" s="7"/>
      <c r="FB1208" s="7"/>
      <c r="FC1208" s="7"/>
      <c r="FD1208" s="7"/>
      <c r="FE1208" s="7"/>
      <c r="FF1208" s="7"/>
      <c r="FG1208" s="7"/>
      <c r="FH1208" s="7"/>
      <c r="FI1208" s="7"/>
      <c r="FJ1208" s="7"/>
      <c r="FK1208" s="7"/>
      <c r="FL1208" s="34"/>
      <c r="FM1208" s="33"/>
      <c r="FN1208" s="34"/>
      <c r="FO1208" s="33"/>
      <c r="FP1208" s="33"/>
      <c r="FQ1208" s="33"/>
      <c r="FR1208" s="33"/>
      <c r="FS1208" s="33"/>
      <c r="FT1208" s="33"/>
      <c r="FU1208" s="33"/>
      <c r="FV1208" s="33"/>
      <c r="FW1208" s="33"/>
      <c r="FX1208" s="33"/>
      <c r="FY1208" s="33"/>
      <c r="FZ1208" s="33"/>
      <c r="GA1208" s="33"/>
      <c r="GB1208" s="33"/>
      <c r="GC1208" s="33"/>
      <c r="GD1208" s="33"/>
      <c r="GE1208" s="33"/>
      <c r="GF1208" s="33"/>
      <c r="GG1208" s="7"/>
      <c r="GH1208" s="7"/>
      <c r="GI1208" s="7"/>
      <c r="GJ1208" s="7"/>
      <c r="GK1208" s="7"/>
      <c r="GL1208" s="7"/>
      <c r="GM1208" s="7"/>
      <c r="GN1208" s="7"/>
      <c r="GO1208" s="7"/>
      <c r="GP1208" s="7"/>
      <c r="GQ1208" s="7"/>
      <c r="GR1208" s="7"/>
      <c r="GS1208" s="7"/>
      <c r="GT1208" s="7"/>
      <c r="GU1208" s="7"/>
      <c r="GV1208" s="7"/>
      <c r="GW1208" s="7"/>
      <c r="GX1208" s="7"/>
      <c r="GY1208" s="7"/>
    </row>
    <row r="1209" spans="1:207" ht="13.8">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c r="CM1209" s="7"/>
      <c r="CN1209" s="7"/>
      <c r="CO1209" s="7"/>
      <c r="CP1209" s="7"/>
      <c r="CQ1209" s="7"/>
      <c r="CR1209" s="7"/>
      <c r="CS1209" s="7"/>
      <c r="CT1209" s="7"/>
      <c r="CU1209" s="7"/>
      <c r="CV1209" s="7"/>
      <c r="CW1209" s="7"/>
      <c r="CX1209" s="7"/>
      <c r="CY1209" s="7"/>
      <c r="CZ1209" s="7"/>
      <c r="DA1209" s="7"/>
      <c r="DB1209" s="7"/>
      <c r="DC1209" s="7"/>
      <c r="DD1209" s="7"/>
      <c r="DE1209" s="7"/>
      <c r="DF1209" s="7"/>
      <c r="DG1209" s="7"/>
      <c r="DH1209" s="7"/>
      <c r="DI1209" s="7"/>
      <c r="DJ1209" s="7"/>
      <c r="DK1209" s="7"/>
      <c r="DL1209" s="7"/>
      <c r="DM1209" s="7"/>
      <c r="DN1209" s="7"/>
      <c r="DO1209" s="7"/>
      <c r="DP1209" s="7"/>
      <c r="DQ1209" s="7"/>
      <c r="DR1209" s="7"/>
      <c r="DS1209" s="7"/>
      <c r="DT1209" s="7"/>
      <c r="DU1209" s="7"/>
      <c r="DV1209" s="7"/>
      <c r="DW1209" s="7"/>
      <c r="DX1209" s="7"/>
      <c r="DY1209" s="7"/>
      <c r="DZ1209" s="7"/>
      <c r="EA1209" s="7"/>
      <c r="EB1209" s="7"/>
      <c r="EC1209" s="7"/>
      <c r="ED1209" s="7"/>
      <c r="EE1209" s="7"/>
      <c r="EF1209" s="7"/>
      <c r="EG1209" s="7"/>
      <c r="EH1209" s="7"/>
      <c r="EI1209" s="7"/>
      <c r="EJ1209" s="7"/>
      <c r="EK1209" s="7"/>
      <c r="EL1209" s="7"/>
      <c r="EM1209" s="7"/>
      <c r="EN1209" s="7"/>
      <c r="EO1209" s="7"/>
      <c r="EP1209" s="7"/>
      <c r="EQ1209" s="7"/>
      <c r="ER1209" s="7"/>
      <c r="ES1209" s="7"/>
      <c r="ET1209" s="7"/>
      <c r="EU1209" s="7"/>
      <c r="EV1209" s="7"/>
      <c r="EW1209" s="7"/>
      <c r="EX1209" s="7"/>
      <c r="EY1209" s="7"/>
      <c r="EZ1209" s="7"/>
      <c r="FA1209" s="7"/>
      <c r="FB1209" s="7"/>
      <c r="FC1209" s="7"/>
      <c r="FD1209" s="7"/>
      <c r="FE1209" s="7"/>
      <c r="FF1209" s="7"/>
      <c r="FG1209" s="7"/>
      <c r="FH1209" s="7"/>
      <c r="FI1209" s="7"/>
      <c r="FJ1209" s="7"/>
      <c r="FK1209" s="7"/>
      <c r="FL1209" s="34"/>
      <c r="FM1209" s="33"/>
      <c r="FN1209" s="34"/>
      <c r="FO1209" s="33"/>
      <c r="FP1209" s="33"/>
      <c r="FQ1209" s="33"/>
      <c r="FR1209" s="33"/>
      <c r="FS1209" s="33"/>
      <c r="FT1209" s="33"/>
      <c r="FU1209" s="33"/>
      <c r="FV1209" s="33"/>
      <c r="FW1209" s="33"/>
      <c r="FX1209" s="33"/>
      <c r="FY1209" s="33"/>
      <c r="FZ1209" s="33"/>
      <c r="GA1209" s="33"/>
      <c r="GB1209" s="33"/>
      <c r="GC1209" s="33"/>
      <c r="GD1209" s="33"/>
      <c r="GE1209" s="33"/>
      <c r="GF1209" s="33"/>
      <c r="GG1209" s="7"/>
      <c r="GH1209" s="7"/>
      <c r="GI1209" s="7"/>
      <c r="GJ1209" s="7"/>
      <c r="GK1209" s="7"/>
      <c r="GL1209" s="7"/>
      <c r="GM1209" s="7"/>
      <c r="GN1209" s="7"/>
      <c r="GO1209" s="7"/>
      <c r="GP1209" s="7"/>
      <c r="GQ1209" s="7"/>
      <c r="GR1209" s="7"/>
      <c r="GS1209" s="7"/>
      <c r="GT1209" s="7"/>
      <c r="GU1209" s="7"/>
      <c r="GV1209" s="7"/>
      <c r="GW1209" s="7"/>
      <c r="GX1209" s="7"/>
      <c r="GY1209" s="7"/>
    </row>
    <row r="1210" spans="1:207" ht="13.8">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c r="CG1210" s="7"/>
      <c r="CH1210" s="7"/>
      <c r="CI1210" s="7"/>
      <c r="CJ1210" s="7"/>
      <c r="CK1210" s="7"/>
      <c r="CL1210" s="7"/>
      <c r="CM1210" s="7"/>
      <c r="CN1210" s="7"/>
      <c r="CO1210" s="7"/>
      <c r="CP1210" s="7"/>
      <c r="CQ1210" s="7"/>
      <c r="CR1210" s="7"/>
      <c r="CS1210" s="7"/>
      <c r="CT1210" s="7"/>
      <c r="CU1210" s="7"/>
      <c r="CV1210" s="7"/>
      <c r="CW1210" s="7"/>
      <c r="CX1210" s="7"/>
      <c r="CY1210" s="7"/>
      <c r="CZ1210" s="7"/>
      <c r="DA1210" s="7"/>
      <c r="DB1210" s="7"/>
      <c r="DC1210" s="7"/>
      <c r="DD1210" s="7"/>
      <c r="DE1210" s="7"/>
      <c r="DF1210" s="7"/>
      <c r="DG1210" s="7"/>
      <c r="DH1210" s="7"/>
      <c r="DI1210" s="7"/>
      <c r="DJ1210" s="7"/>
      <c r="DK1210" s="7"/>
      <c r="DL1210" s="7"/>
      <c r="DM1210" s="7"/>
      <c r="DN1210" s="7"/>
      <c r="DO1210" s="7"/>
      <c r="DP1210" s="7"/>
      <c r="DQ1210" s="7"/>
      <c r="DR1210" s="7"/>
      <c r="DS1210" s="7"/>
      <c r="DT1210" s="7"/>
      <c r="DU1210" s="7"/>
      <c r="DV1210" s="7"/>
      <c r="DW1210" s="7"/>
      <c r="DX1210" s="7"/>
      <c r="DY1210" s="7"/>
      <c r="DZ1210" s="7"/>
      <c r="EA1210" s="7"/>
      <c r="EB1210" s="7"/>
      <c r="EC1210" s="7"/>
      <c r="ED1210" s="7"/>
      <c r="EE1210" s="7"/>
      <c r="EF1210" s="7"/>
      <c r="EG1210" s="7"/>
      <c r="EH1210" s="7"/>
      <c r="EI1210" s="7"/>
      <c r="EJ1210" s="7"/>
      <c r="EK1210" s="7"/>
      <c r="EL1210" s="7"/>
      <c r="EM1210" s="7"/>
      <c r="EN1210" s="7"/>
      <c r="EO1210" s="7"/>
      <c r="EP1210" s="7"/>
      <c r="EQ1210" s="7"/>
      <c r="ER1210" s="7"/>
      <c r="ES1210" s="7"/>
      <c r="ET1210" s="7"/>
      <c r="EU1210" s="7"/>
      <c r="EV1210" s="7"/>
      <c r="EW1210" s="7"/>
      <c r="EX1210" s="7"/>
      <c r="EY1210" s="7"/>
      <c r="EZ1210" s="7"/>
      <c r="FA1210" s="7"/>
      <c r="FB1210" s="7"/>
      <c r="FC1210" s="7"/>
      <c r="FD1210" s="7"/>
      <c r="FE1210" s="7"/>
      <c r="FF1210" s="7"/>
      <c r="FG1210" s="7"/>
      <c r="FH1210" s="7"/>
      <c r="FI1210" s="7"/>
      <c r="FJ1210" s="7"/>
      <c r="FK1210" s="7"/>
      <c r="FL1210" s="34"/>
      <c r="FM1210" s="33"/>
      <c r="FN1210" s="34"/>
      <c r="FO1210" s="33"/>
      <c r="FP1210" s="33"/>
      <c r="FQ1210" s="33"/>
      <c r="FR1210" s="33"/>
      <c r="FS1210" s="33"/>
      <c r="FT1210" s="33"/>
      <c r="FU1210" s="33"/>
      <c r="FV1210" s="33"/>
      <c r="FW1210" s="33"/>
      <c r="FX1210" s="33"/>
      <c r="FY1210" s="33"/>
      <c r="FZ1210" s="33"/>
      <c r="GA1210" s="33"/>
      <c r="GB1210" s="33"/>
      <c r="GC1210" s="33"/>
      <c r="GD1210" s="33"/>
      <c r="GE1210" s="33"/>
      <c r="GF1210" s="33"/>
      <c r="GG1210" s="7"/>
      <c r="GH1210" s="7"/>
      <c r="GI1210" s="7"/>
      <c r="GJ1210" s="7"/>
      <c r="GK1210" s="7"/>
      <c r="GL1210" s="7"/>
      <c r="GM1210" s="7"/>
      <c r="GN1210" s="7"/>
      <c r="GO1210" s="7"/>
      <c r="GP1210" s="7"/>
      <c r="GQ1210" s="7"/>
      <c r="GR1210" s="7"/>
      <c r="GS1210" s="7"/>
      <c r="GT1210" s="7"/>
      <c r="GU1210" s="7"/>
      <c r="GV1210" s="7"/>
      <c r="GW1210" s="7"/>
      <c r="GX1210" s="7"/>
      <c r="GY1210" s="7"/>
    </row>
    <row r="1211" spans="1:207" ht="13.8">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c r="CG1211" s="7"/>
      <c r="CH1211" s="7"/>
      <c r="CI1211" s="7"/>
      <c r="CJ1211" s="7"/>
      <c r="CK1211" s="7"/>
      <c r="CL1211" s="7"/>
      <c r="CM1211" s="7"/>
      <c r="CN1211" s="7"/>
      <c r="CO1211" s="7"/>
      <c r="CP1211" s="7"/>
      <c r="CQ1211" s="7"/>
      <c r="CR1211" s="7"/>
      <c r="CS1211" s="7"/>
      <c r="CT1211" s="7"/>
      <c r="CU1211" s="7"/>
      <c r="CV1211" s="7"/>
      <c r="CW1211" s="7"/>
      <c r="CX1211" s="7"/>
      <c r="CY1211" s="7"/>
      <c r="CZ1211" s="7"/>
      <c r="DA1211" s="7"/>
      <c r="DB1211" s="7"/>
      <c r="DC1211" s="7"/>
      <c r="DD1211" s="7"/>
      <c r="DE1211" s="7"/>
      <c r="DF1211" s="7"/>
      <c r="DG1211" s="7"/>
      <c r="DH1211" s="7"/>
      <c r="DI1211" s="7"/>
      <c r="DJ1211" s="7"/>
      <c r="DK1211" s="7"/>
      <c r="DL1211" s="7"/>
      <c r="DM1211" s="7"/>
      <c r="DN1211" s="7"/>
      <c r="DO1211" s="7"/>
      <c r="DP1211" s="7"/>
      <c r="DQ1211" s="7"/>
      <c r="DR1211" s="7"/>
      <c r="DS1211" s="7"/>
      <c r="DT1211" s="7"/>
      <c r="DU1211" s="7"/>
      <c r="DV1211" s="7"/>
      <c r="DW1211" s="7"/>
      <c r="DX1211" s="7"/>
      <c r="DY1211" s="7"/>
      <c r="DZ1211" s="7"/>
      <c r="EA1211" s="7"/>
      <c r="EB1211" s="7"/>
      <c r="EC1211" s="7"/>
      <c r="ED1211" s="7"/>
      <c r="EE1211" s="7"/>
      <c r="EF1211" s="7"/>
      <c r="EG1211" s="7"/>
      <c r="EH1211" s="7"/>
      <c r="EI1211" s="7"/>
      <c r="EJ1211" s="7"/>
      <c r="EK1211" s="7"/>
      <c r="EL1211" s="7"/>
      <c r="EM1211" s="7"/>
      <c r="EN1211" s="7"/>
      <c r="EO1211" s="7"/>
      <c r="EP1211" s="7"/>
      <c r="EQ1211" s="7"/>
      <c r="ER1211" s="7"/>
      <c r="ES1211" s="7"/>
      <c r="ET1211" s="7"/>
      <c r="EU1211" s="7"/>
      <c r="EV1211" s="7"/>
      <c r="EW1211" s="7"/>
      <c r="EX1211" s="7"/>
      <c r="EY1211" s="7"/>
      <c r="EZ1211" s="7"/>
      <c r="FA1211" s="7"/>
      <c r="FB1211" s="7"/>
      <c r="FC1211" s="7"/>
      <c r="FD1211" s="7"/>
      <c r="FE1211" s="7"/>
      <c r="FF1211" s="7"/>
      <c r="FG1211" s="7"/>
      <c r="FH1211" s="7"/>
      <c r="FI1211" s="7"/>
      <c r="FJ1211" s="7"/>
      <c r="FK1211" s="7"/>
      <c r="FL1211" s="34"/>
      <c r="FM1211" s="33"/>
      <c r="FN1211" s="34"/>
      <c r="FO1211" s="33"/>
      <c r="FP1211" s="33"/>
      <c r="FQ1211" s="33"/>
      <c r="FR1211" s="33"/>
      <c r="FS1211" s="33"/>
      <c r="FT1211" s="33"/>
      <c r="FU1211" s="33"/>
      <c r="FV1211" s="33"/>
      <c r="FW1211" s="33"/>
      <c r="FX1211" s="33"/>
      <c r="FY1211" s="33"/>
      <c r="FZ1211" s="33"/>
      <c r="GA1211" s="33"/>
      <c r="GB1211" s="33"/>
      <c r="GC1211" s="33"/>
      <c r="GD1211" s="33"/>
      <c r="GE1211" s="33"/>
      <c r="GF1211" s="33"/>
      <c r="GG1211" s="7"/>
      <c r="GH1211" s="7"/>
      <c r="GI1211" s="7"/>
      <c r="GJ1211" s="7"/>
      <c r="GK1211" s="7"/>
      <c r="GL1211" s="7"/>
      <c r="GM1211" s="7"/>
      <c r="GN1211" s="7"/>
      <c r="GO1211" s="7"/>
      <c r="GP1211" s="7"/>
      <c r="GQ1211" s="7"/>
      <c r="GR1211" s="7"/>
      <c r="GS1211" s="7"/>
      <c r="GT1211" s="7"/>
      <c r="GU1211" s="7"/>
      <c r="GV1211" s="7"/>
      <c r="GW1211" s="7"/>
      <c r="GX1211" s="7"/>
      <c r="GY1211" s="7"/>
    </row>
    <row r="1212" spans="1:207" ht="13.8">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c r="CG1212" s="7"/>
      <c r="CH1212" s="7"/>
      <c r="CI1212" s="7"/>
      <c r="CJ1212" s="7"/>
      <c r="CK1212" s="7"/>
      <c r="CL1212" s="7"/>
      <c r="CM1212" s="7"/>
      <c r="CN1212" s="7"/>
      <c r="CO1212" s="7"/>
      <c r="CP1212" s="7"/>
      <c r="CQ1212" s="7"/>
      <c r="CR1212" s="7"/>
      <c r="CS1212" s="7"/>
      <c r="CT1212" s="7"/>
      <c r="CU1212" s="7"/>
      <c r="CV1212" s="7"/>
      <c r="CW1212" s="7"/>
      <c r="CX1212" s="7"/>
      <c r="CY1212" s="7"/>
      <c r="CZ1212" s="7"/>
      <c r="DA1212" s="7"/>
      <c r="DB1212" s="7"/>
      <c r="DC1212" s="7"/>
      <c r="DD1212" s="7"/>
      <c r="DE1212" s="7"/>
      <c r="DF1212" s="7"/>
      <c r="DG1212" s="7"/>
      <c r="DH1212" s="7"/>
      <c r="DI1212" s="7"/>
      <c r="DJ1212" s="7"/>
      <c r="DK1212" s="7"/>
      <c r="DL1212" s="7"/>
      <c r="DM1212" s="7"/>
      <c r="DN1212" s="7"/>
      <c r="DO1212" s="7"/>
      <c r="DP1212" s="7"/>
      <c r="DQ1212" s="7"/>
      <c r="DR1212" s="7"/>
      <c r="DS1212" s="7"/>
      <c r="DT1212" s="7"/>
      <c r="DU1212" s="7"/>
      <c r="DV1212" s="7"/>
      <c r="DW1212" s="7"/>
      <c r="DX1212" s="7"/>
      <c r="DY1212" s="7"/>
      <c r="DZ1212" s="7"/>
      <c r="EA1212" s="7"/>
      <c r="EB1212" s="7"/>
      <c r="EC1212" s="7"/>
      <c r="ED1212" s="7"/>
      <c r="EE1212" s="7"/>
      <c r="EF1212" s="7"/>
      <c r="EG1212" s="7"/>
      <c r="EH1212" s="7"/>
      <c r="EI1212" s="7"/>
      <c r="EJ1212" s="7"/>
      <c r="EK1212" s="7"/>
      <c r="EL1212" s="7"/>
      <c r="EM1212" s="7"/>
      <c r="EN1212" s="7"/>
      <c r="EO1212" s="7"/>
      <c r="EP1212" s="7"/>
      <c r="EQ1212" s="7"/>
      <c r="ER1212" s="7"/>
      <c r="ES1212" s="7"/>
      <c r="ET1212" s="7"/>
      <c r="EU1212" s="7"/>
      <c r="EV1212" s="7"/>
      <c r="EW1212" s="7"/>
      <c r="EX1212" s="7"/>
      <c r="EY1212" s="7"/>
      <c r="EZ1212" s="7"/>
      <c r="FA1212" s="7"/>
      <c r="FB1212" s="7"/>
      <c r="FC1212" s="7"/>
      <c r="FD1212" s="7"/>
      <c r="FE1212" s="7"/>
      <c r="FF1212" s="7"/>
      <c r="FG1212" s="7"/>
      <c r="FH1212" s="7"/>
      <c r="FI1212" s="7"/>
      <c r="FJ1212" s="7"/>
      <c r="FK1212" s="7"/>
      <c r="FL1212" s="34"/>
      <c r="FM1212" s="33"/>
      <c r="FN1212" s="34"/>
      <c r="FO1212" s="33"/>
      <c r="FP1212" s="33"/>
      <c r="FQ1212" s="33"/>
      <c r="FR1212" s="33"/>
      <c r="FS1212" s="33"/>
      <c r="FT1212" s="33"/>
      <c r="FU1212" s="33"/>
      <c r="FV1212" s="33"/>
      <c r="FW1212" s="33"/>
      <c r="FX1212" s="33"/>
      <c r="FY1212" s="33"/>
      <c r="FZ1212" s="33"/>
      <c r="GA1212" s="33"/>
      <c r="GB1212" s="33"/>
      <c r="GC1212" s="33"/>
      <c r="GD1212" s="33"/>
      <c r="GE1212" s="33"/>
      <c r="GF1212" s="33"/>
      <c r="GG1212" s="7"/>
      <c r="GH1212" s="7"/>
      <c r="GI1212" s="7"/>
      <c r="GJ1212" s="7"/>
      <c r="GK1212" s="7"/>
      <c r="GL1212" s="7"/>
      <c r="GM1212" s="7"/>
      <c r="GN1212" s="7"/>
      <c r="GO1212" s="7"/>
      <c r="GP1212" s="7"/>
      <c r="GQ1212" s="7"/>
      <c r="GR1212" s="7"/>
      <c r="GS1212" s="7"/>
      <c r="GT1212" s="7"/>
      <c r="GU1212" s="7"/>
      <c r="GV1212" s="7"/>
      <c r="GW1212" s="7"/>
      <c r="GX1212" s="7"/>
      <c r="GY1212" s="7"/>
    </row>
    <row r="1213" spans="1:207" ht="13.8">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c r="CG1213" s="7"/>
      <c r="CH1213" s="7"/>
      <c r="CI1213" s="7"/>
      <c r="CJ1213" s="7"/>
      <c r="CK1213" s="7"/>
      <c r="CL1213" s="7"/>
      <c r="CM1213" s="7"/>
      <c r="CN1213" s="7"/>
      <c r="CO1213" s="7"/>
      <c r="CP1213" s="7"/>
      <c r="CQ1213" s="7"/>
      <c r="CR1213" s="7"/>
      <c r="CS1213" s="7"/>
      <c r="CT1213" s="7"/>
      <c r="CU1213" s="7"/>
      <c r="CV1213" s="7"/>
      <c r="CW1213" s="7"/>
      <c r="CX1213" s="7"/>
      <c r="CY1213" s="7"/>
      <c r="CZ1213" s="7"/>
      <c r="DA1213" s="7"/>
      <c r="DB1213" s="7"/>
      <c r="DC1213" s="7"/>
      <c r="DD1213" s="7"/>
      <c r="DE1213" s="7"/>
      <c r="DF1213" s="7"/>
      <c r="DG1213" s="7"/>
      <c r="DH1213" s="7"/>
      <c r="DI1213" s="7"/>
      <c r="DJ1213" s="7"/>
      <c r="DK1213" s="7"/>
      <c r="DL1213" s="7"/>
      <c r="DM1213" s="7"/>
      <c r="DN1213" s="7"/>
      <c r="DO1213" s="7"/>
      <c r="DP1213" s="7"/>
      <c r="DQ1213" s="7"/>
      <c r="DR1213" s="7"/>
      <c r="DS1213" s="7"/>
      <c r="DT1213" s="7"/>
      <c r="DU1213" s="7"/>
      <c r="DV1213" s="7"/>
      <c r="DW1213" s="7"/>
      <c r="DX1213" s="7"/>
      <c r="DY1213" s="7"/>
      <c r="DZ1213" s="7"/>
      <c r="EA1213" s="7"/>
      <c r="EB1213" s="7"/>
      <c r="EC1213" s="7"/>
      <c r="ED1213" s="7"/>
      <c r="EE1213" s="7"/>
      <c r="EF1213" s="7"/>
      <c r="EG1213" s="7"/>
      <c r="EH1213" s="7"/>
      <c r="EI1213" s="7"/>
      <c r="EJ1213" s="7"/>
      <c r="EK1213" s="7"/>
      <c r="EL1213" s="7"/>
      <c r="EM1213" s="7"/>
      <c r="EN1213" s="7"/>
      <c r="EO1213" s="7"/>
      <c r="EP1213" s="7"/>
      <c r="EQ1213" s="7"/>
      <c r="ER1213" s="7"/>
      <c r="ES1213" s="7"/>
      <c r="ET1213" s="7"/>
      <c r="EU1213" s="7"/>
      <c r="EV1213" s="7"/>
      <c r="EW1213" s="7"/>
      <c r="EX1213" s="7"/>
      <c r="EY1213" s="7"/>
      <c r="EZ1213" s="7"/>
      <c r="FA1213" s="7"/>
      <c r="FB1213" s="7"/>
      <c r="FC1213" s="7"/>
      <c r="FD1213" s="7"/>
      <c r="FE1213" s="7"/>
      <c r="FF1213" s="7"/>
      <c r="FG1213" s="7"/>
      <c r="FH1213" s="7"/>
      <c r="FI1213" s="7"/>
      <c r="FJ1213" s="7"/>
      <c r="FK1213" s="7"/>
      <c r="FL1213" s="34"/>
      <c r="FM1213" s="33"/>
      <c r="FN1213" s="34"/>
      <c r="FO1213" s="33"/>
      <c r="FP1213" s="33"/>
      <c r="FQ1213" s="33"/>
      <c r="FR1213" s="33"/>
      <c r="FS1213" s="33"/>
      <c r="FT1213" s="33"/>
      <c r="FU1213" s="33"/>
      <c r="FV1213" s="33"/>
      <c r="FW1213" s="33"/>
      <c r="FX1213" s="33"/>
      <c r="FY1213" s="33"/>
      <c r="FZ1213" s="33"/>
      <c r="GA1213" s="33"/>
      <c r="GB1213" s="33"/>
      <c r="GC1213" s="33"/>
      <c r="GD1213" s="33"/>
      <c r="GE1213" s="33"/>
      <c r="GF1213" s="33"/>
      <c r="GG1213" s="7"/>
      <c r="GH1213" s="7"/>
      <c r="GI1213" s="7"/>
      <c r="GJ1213" s="7"/>
      <c r="GK1213" s="7"/>
      <c r="GL1213" s="7"/>
      <c r="GM1213" s="7"/>
      <c r="GN1213" s="7"/>
      <c r="GO1213" s="7"/>
      <c r="GP1213" s="7"/>
      <c r="GQ1213" s="7"/>
      <c r="GR1213" s="7"/>
      <c r="GS1213" s="7"/>
      <c r="GT1213" s="7"/>
      <c r="GU1213" s="7"/>
      <c r="GV1213" s="7"/>
      <c r="GW1213" s="7"/>
      <c r="GX1213" s="7"/>
      <c r="GY1213" s="7"/>
    </row>
    <row r="1214" spans="1:207" ht="13.8">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c r="CG1214" s="7"/>
      <c r="CH1214" s="7"/>
      <c r="CI1214" s="7"/>
      <c r="CJ1214" s="7"/>
      <c r="CK1214" s="7"/>
      <c r="CL1214" s="7"/>
      <c r="CM1214" s="7"/>
      <c r="CN1214" s="7"/>
      <c r="CO1214" s="7"/>
      <c r="CP1214" s="7"/>
      <c r="CQ1214" s="7"/>
      <c r="CR1214" s="7"/>
      <c r="CS1214" s="7"/>
      <c r="CT1214" s="7"/>
      <c r="CU1214" s="7"/>
      <c r="CV1214" s="7"/>
      <c r="CW1214" s="7"/>
      <c r="CX1214" s="7"/>
      <c r="CY1214" s="7"/>
      <c r="CZ1214" s="7"/>
      <c r="DA1214" s="7"/>
      <c r="DB1214" s="7"/>
      <c r="DC1214" s="7"/>
      <c r="DD1214" s="7"/>
      <c r="DE1214" s="7"/>
      <c r="DF1214" s="7"/>
      <c r="DG1214" s="7"/>
      <c r="DH1214" s="7"/>
      <c r="DI1214" s="7"/>
      <c r="DJ1214" s="7"/>
      <c r="DK1214" s="7"/>
      <c r="DL1214" s="7"/>
      <c r="DM1214" s="7"/>
      <c r="DN1214" s="7"/>
      <c r="DO1214" s="7"/>
      <c r="DP1214" s="7"/>
      <c r="DQ1214" s="7"/>
      <c r="DR1214" s="7"/>
      <c r="DS1214" s="7"/>
      <c r="DT1214" s="7"/>
      <c r="DU1214" s="7"/>
      <c r="DV1214" s="7"/>
      <c r="DW1214" s="7"/>
      <c r="DX1214" s="7"/>
      <c r="DY1214" s="7"/>
      <c r="DZ1214" s="7"/>
      <c r="EA1214" s="7"/>
      <c r="EB1214" s="7"/>
      <c r="EC1214" s="7"/>
      <c r="ED1214" s="7"/>
      <c r="EE1214" s="7"/>
      <c r="EF1214" s="7"/>
      <c r="EG1214" s="7"/>
      <c r="EH1214" s="7"/>
      <c r="EI1214" s="7"/>
      <c r="EJ1214" s="7"/>
      <c r="EK1214" s="7"/>
      <c r="EL1214" s="7"/>
      <c r="EM1214" s="7"/>
      <c r="EN1214" s="7"/>
      <c r="EO1214" s="7"/>
      <c r="EP1214" s="7"/>
      <c r="EQ1214" s="7"/>
      <c r="ER1214" s="7"/>
      <c r="ES1214" s="7"/>
      <c r="ET1214" s="7"/>
      <c r="EU1214" s="7"/>
      <c r="EV1214" s="7"/>
      <c r="EW1214" s="7"/>
      <c r="EX1214" s="7"/>
      <c r="EY1214" s="7"/>
      <c r="EZ1214" s="7"/>
      <c r="FA1214" s="7"/>
      <c r="FB1214" s="7"/>
      <c r="FC1214" s="7"/>
      <c r="FD1214" s="7"/>
      <c r="FE1214" s="7"/>
      <c r="FF1214" s="7"/>
      <c r="FG1214" s="7"/>
      <c r="FH1214" s="7"/>
      <c r="FI1214" s="7"/>
      <c r="FJ1214" s="7"/>
      <c r="FK1214" s="7"/>
      <c r="FL1214" s="34"/>
      <c r="FM1214" s="33"/>
      <c r="FN1214" s="34"/>
      <c r="FO1214" s="33"/>
      <c r="FP1214" s="33"/>
      <c r="FQ1214" s="33"/>
      <c r="FR1214" s="33"/>
      <c r="FS1214" s="33"/>
      <c r="FT1214" s="33"/>
      <c r="FU1214" s="33"/>
      <c r="FV1214" s="33"/>
      <c r="FW1214" s="33"/>
      <c r="FX1214" s="33"/>
      <c r="FY1214" s="33"/>
      <c r="FZ1214" s="33"/>
      <c r="GA1214" s="33"/>
      <c r="GB1214" s="33"/>
      <c r="GC1214" s="33"/>
      <c r="GD1214" s="33"/>
      <c r="GE1214" s="33"/>
      <c r="GF1214" s="33"/>
      <c r="GG1214" s="7"/>
      <c r="GH1214" s="7"/>
      <c r="GI1214" s="7"/>
      <c r="GJ1214" s="7"/>
      <c r="GK1214" s="7"/>
      <c r="GL1214" s="7"/>
      <c r="GM1214" s="7"/>
      <c r="GN1214" s="7"/>
      <c r="GO1214" s="7"/>
      <c r="GP1214" s="7"/>
      <c r="GQ1214" s="7"/>
      <c r="GR1214" s="7"/>
      <c r="GS1214" s="7"/>
      <c r="GT1214" s="7"/>
      <c r="GU1214" s="7"/>
      <c r="GV1214" s="7"/>
      <c r="GW1214" s="7"/>
      <c r="GX1214" s="7"/>
      <c r="GY1214" s="7"/>
    </row>
    <row r="1215" spans="1:207" ht="13.8">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c r="CG1215" s="7"/>
      <c r="CH1215" s="7"/>
      <c r="CI1215" s="7"/>
      <c r="CJ1215" s="7"/>
      <c r="CK1215" s="7"/>
      <c r="CL1215" s="7"/>
      <c r="CM1215" s="7"/>
      <c r="CN1215" s="7"/>
      <c r="CO1215" s="7"/>
      <c r="CP1215" s="7"/>
      <c r="CQ1215" s="7"/>
      <c r="CR1215" s="7"/>
      <c r="CS1215" s="7"/>
      <c r="CT1215" s="7"/>
      <c r="CU1215" s="7"/>
      <c r="CV1215" s="7"/>
      <c r="CW1215" s="7"/>
      <c r="CX1215" s="7"/>
      <c r="CY1215" s="7"/>
      <c r="CZ1215" s="7"/>
      <c r="DA1215" s="7"/>
      <c r="DB1215" s="7"/>
      <c r="DC1215" s="7"/>
      <c r="DD1215" s="7"/>
      <c r="DE1215" s="7"/>
      <c r="DF1215" s="7"/>
      <c r="DG1215" s="7"/>
      <c r="DH1215" s="7"/>
      <c r="DI1215" s="7"/>
      <c r="DJ1215" s="7"/>
      <c r="DK1215" s="7"/>
      <c r="DL1215" s="7"/>
      <c r="DM1215" s="7"/>
      <c r="DN1215" s="7"/>
      <c r="DO1215" s="7"/>
      <c r="DP1215" s="7"/>
      <c r="DQ1215" s="7"/>
      <c r="DR1215" s="7"/>
      <c r="DS1215" s="7"/>
      <c r="DT1215" s="7"/>
      <c r="DU1215" s="7"/>
      <c r="DV1215" s="7"/>
      <c r="DW1215" s="7"/>
      <c r="DX1215" s="7"/>
      <c r="DY1215" s="7"/>
      <c r="DZ1215" s="7"/>
      <c r="EA1215" s="7"/>
      <c r="EB1215" s="7"/>
      <c r="EC1215" s="7"/>
      <c r="ED1215" s="7"/>
      <c r="EE1215" s="7"/>
      <c r="EF1215" s="7"/>
      <c r="EG1215" s="7"/>
      <c r="EH1215" s="7"/>
      <c r="EI1215" s="7"/>
      <c r="EJ1215" s="7"/>
      <c r="EK1215" s="7"/>
      <c r="EL1215" s="7"/>
      <c r="EM1215" s="7"/>
      <c r="EN1215" s="7"/>
      <c r="EO1215" s="7"/>
      <c r="EP1215" s="7"/>
      <c r="EQ1215" s="7"/>
      <c r="ER1215" s="7"/>
      <c r="ES1215" s="7"/>
      <c r="ET1215" s="7"/>
      <c r="EU1215" s="7"/>
      <c r="EV1215" s="7"/>
      <c r="EW1215" s="7"/>
      <c r="EX1215" s="7"/>
      <c r="EY1215" s="7"/>
      <c r="EZ1215" s="7"/>
      <c r="FA1215" s="7"/>
      <c r="FB1215" s="7"/>
      <c r="FC1215" s="7"/>
      <c r="FD1215" s="7"/>
      <c r="FE1215" s="7"/>
      <c r="FF1215" s="7"/>
      <c r="FG1215" s="7"/>
      <c r="FH1215" s="7"/>
      <c r="FI1215" s="7"/>
      <c r="FJ1215" s="7"/>
      <c r="FK1215" s="7"/>
      <c r="FL1215" s="34"/>
      <c r="FM1215" s="33"/>
      <c r="FN1215" s="34"/>
      <c r="FO1215" s="33"/>
      <c r="FP1215" s="33"/>
      <c r="FQ1215" s="33"/>
      <c r="FR1215" s="33"/>
      <c r="FS1215" s="33"/>
      <c r="FT1215" s="33"/>
      <c r="FU1215" s="33"/>
      <c r="FV1215" s="33"/>
      <c r="FW1215" s="33"/>
      <c r="FX1215" s="33"/>
      <c r="FY1215" s="33"/>
      <c r="FZ1215" s="33"/>
      <c r="GA1215" s="33"/>
      <c r="GB1215" s="33"/>
      <c r="GC1215" s="33"/>
      <c r="GD1215" s="33"/>
      <c r="GE1215" s="33"/>
      <c r="GF1215" s="33"/>
      <c r="GG1215" s="7"/>
      <c r="GH1215" s="7"/>
      <c r="GI1215" s="7"/>
      <c r="GJ1215" s="7"/>
      <c r="GK1215" s="7"/>
      <c r="GL1215" s="7"/>
      <c r="GM1215" s="7"/>
      <c r="GN1215" s="7"/>
      <c r="GO1215" s="7"/>
      <c r="GP1215" s="7"/>
      <c r="GQ1215" s="7"/>
      <c r="GR1215" s="7"/>
      <c r="GS1215" s="7"/>
      <c r="GT1215" s="7"/>
      <c r="GU1215" s="7"/>
      <c r="GV1215" s="7"/>
      <c r="GW1215" s="7"/>
      <c r="GX1215" s="7"/>
      <c r="GY1215" s="7"/>
    </row>
    <row r="1216" spans="1:207" ht="13.8">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c r="CG1216" s="7"/>
      <c r="CH1216" s="7"/>
      <c r="CI1216" s="7"/>
      <c r="CJ1216" s="7"/>
      <c r="CK1216" s="7"/>
      <c r="CL1216" s="7"/>
      <c r="CM1216" s="7"/>
      <c r="CN1216" s="7"/>
      <c r="CO1216" s="7"/>
      <c r="CP1216" s="7"/>
      <c r="CQ1216" s="7"/>
      <c r="CR1216" s="7"/>
      <c r="CS1216" s="7"/>
      <c r="CT1216" s="7"/>
      <c r="CU1216" s="7"/>
      <c r="CV1216" s="7"/>
      <c r="CW1216" s="7"/>
      <c r="CX1216" s="7"/>
      <c r="CY1216" s="7"/>
      <c r="CZ1216" s="7"/>
      <c r="DA1216" s="7"/>
      <c r="DB1216" s="7"/>
      <c r="DC1216" s="7"/>
      <c r="DD1216" s="7"/>
      <c r="DE1216" s="7"/>
      <c r="DF1216" s="7"/>
      <c r="DG1216" s="7"/>
      <c r="DH1216" s="7"/>
      <c r="DI1216" s="7"/>
      <c r="DJ1216" s="7"/>
      <c r="DK1216" s="7"/>
      <c r="DL1216" s="7"/>
      <c r="DM1216" s="7"/>
      <c r="DN1216" s="7"/>
      <c r="DO1216" s="7"/>
      <c r="DP1216" s="7"/>
      <c r="DQ1216" s="7"/>
      <c r="DR1216" s="7"/>
      <c r="DS1216" s="7"/>
      <c r="DT1216" s="7"/>
      <c r="DU1216" s="7"/>
      <c r="DV1216" s="7"/>
      <c r="DW1216" s="7"/>
      <c r="DX1216" s="7"/>
      <c r="DY1216" s="7"/>
      <c r="DZ1216" s="7"/>
      <c r="EA1216" s="7"/>
      <c r="EB1216" s="7"/>
      <c r="EC1216" s="7"/>
      <c r="ED1216" s="7"/>
      <c r="EE1216" s="7"/>
      <c r="EF1216" s="7"/>
      <c r="EG1216" s="7"/>
      <c r="EH1216" s="7"/>
      <c r="EI1216" s="7"/>
      <c r="EJ1216" s="7"/>
      <c r="EK1216" s="7"/>
      <c r="EL1216" s="7"/>
      <c r="EM1216" s="7"/>
      <c r="EN1216" s="7"/>
      <c r="EO1216" s="7"/>
      <c r="EP1216" s="7"/>
      <c r="EQ1216" s="7"/>
      <c r="ER1216" s="7"/>
      <c r="ES1216" s="7"/>
      <c r="ET1216" s="7"/>
      <c r="EU1216" s="7"/>
      <c r="EV1216" s="7"/>
      <c r="EW1216" s="7"/>
      <c r="EX1216" s="7"/>
      <c r="EY1216" s="7"/>
      <c r="EZ1216" s="7"/>
      <c r="FA1216" s="7"/>
      <c r="FB1216" s="7"/>
      <c r="FC1216" s="7"/>
      <c r="FD1216" s="7"/>
      <c r="FE1216" s="7"/>
      <c r="FF1216" s="7"/>
      <c r="FG1216" s="7"/>
      <c r="FH1216" s="7"/>
      <c r="FI1216" s="7"/>
      <c r="FJ1216" s="7"/>
      <c r="FK1216" s="7"/>
      <c r="FL1216" s="34"/>
      <c r="FM1216" s="33"/>
      <c r="FN1216" s="34"/>
      <c r="FO1216" s="33"/>
      <c r="FP1216" s="33"/>
      <c r="FQ1216" s="33"/>
      <c r="FR1216" s="33"/>
      <c r="FS1216" s="33"/>
      <c r="FT1216" s="33"/>
      <c r="FU1216" s="33"/>
      <c r="FV1216" s="33"/>
      <c r="FW1216" s="33"/>
      <c r="FX1216" s="33"/>
      <c r="FY1216" s="33"/>
      <c r="FZ1216" s="33"/>
      <c r="GA1216" s="33"/>
      <c r="GB1216" s="33"/>
      <c r="GC1216" s="33"/>
      <c r="GD1216" s="33"/>
      <c r="GE1216" s="33"/>
      <c r="GF1216" s="33"/>
      <c r="GG1216" s="7"/>
      <c r="GH1216" s="7"/>
      <c r="GI1216" s="7"/>
      <c r="GJ1216" s="7"/>
      <c r="GK1216" s="7"/>
      <c r="GL1216" s="7"/>
      <c r="GM1216" s="7"/>
      <c r="GN1216" s="7"/>
      <c r="GO1216" s="7"/>
      <c r="GP1216" s="7"/>
      <c r="GQ1216" s="7"/>
      <c r="GR1216" s="7"/>
      <c r="GS1216" s="7"/>
      <c r="GT1216" s="7"/>
      <c r="GU1216" s="7"/>
      <c r="GV1216" s="7"/>
      <c r="GW1216" s="7"/>
      <c r="GX1216" s="7"/>
      <c r="GY1216" s="7"/>
    </row>
    <row r="1217" spans="1:207" ht="13.8">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c r="CG1217" s="7"/>
      <c r="CH1217" s="7"/>
      <c r="CI1217" s="7"/>
      <c r="CJ1217" s="7"/>
      <c r="CK1217" s="7"/>
      <c r="CL1217" s="7"/>
      <c r="CM1217" s="7"/>
      <c r="CN1217" s="7"/>
      <c r="CO1217" s="7"/>
      <c r="CP1217" s="7"/>
      <c r="CQ1217" s="7"/>
      <c r="CR1217" s="7"/>
      <c r="CS1217" s="7"/>
      <c r="CT1217" s="7"/>
      <c r="CU1217" s="7"/>
      <c r="CV1217" s="7"/>
      <c r="CW1217" s="7"/>
      <c r="CX1217" s="7"/>
      <c r="CY1217" s="7"/>
      <c r="CZ1217" s="7"/>
      <c r="DA1217" s="7"/>
      <c r="DB1217" s="7"/>
      <c r="DC1217" s="7"/>
      <c r="DD1217" s="7"/>
      <c r="DE1217" s="7"/>
      <c r="DF1217" s="7"/>
      <c r="DG1217" s="7"/>
      <c r="DH1217" s="7"/>
      <c r="DI1217" s="7"/>
      <c r="DJ1217" s="7"/>
      <c r="DK1217" s="7"/>
      <c r="DL1217" s="7"/>
      <c r="DM1217" s="7"/>
      <c r="DN1217" s="7"/>
      <c r="DO1217" s="7"/>
      <c r="DP1217" s="7"/>
      <c r="DQ1217" s="7"/>
      <c r="DR1217" s="7"/>
      <c r="DS1217" s="7"/>
      <c r="DT1217" s="7"/>
      <c r="DU1217" s="7"/>
      <c r="DV1217" s="7"/>
      <c r="DW1217" s="7"/>
      <c r="DX1217" s="7"/>
      <c r="DY1217" s="7"/>
      <c r="DZ1217" s="7"/>
      <c r="EA1217" s="7"/>
      <c r="EB1217" s="7"/>
      <c r="EC1217" s="7"/>
      <c r="ED1217" s="7"/>
      <c r="EE1217" s="7"/>
      <c r="EF1217" s="7"/>
      <c r="EG1217" s="7"/>
      <c r="EH1217" s="7"/>
      <c r="EI1217" s="7"/>
      <c r="EJ1217" s="7"/>
      <c r="EK1217" s="7"/>
      <c r="EL1217" s="7"/>
      <c r="EM1217" s="7"/>
      <c r="EN1217" s="7"/>
      <c r="EO1217" s="7"/>
      <c r="EP1217" s="7"/>
      <c r="EQ1217" s="7"/>
      <c r="ER1217" s="7"/>
      <c r="ES1217" s="7"/>
      <c r="ET1217" s="7"/>
      <c r="EU1217" s="7"/>
      <c r="EV1217" s="7"/>
      <c r="EW1217" s="7"/>
      <c r="EX1217" s="7"/>
      <c r="EY1217" s="7"/>
      <c r="EZ1217" s="7"/>
      <c r="FA1217" s="7"/>
      <c r="FB1217" s="7"/>
      <c r="FC1217" s="7"/>
      <c r="FD1217" s="7"/>
      <c r="FE1217" s="7"/>
      <c r="FF1217" s="7"/>
      <c r="FG1217" s="7"/>
      <c r="FH1217" s="7"/>
      <c r="FI1217" s="7"/>
      <c r="FJ1217" s="7"/>
      <c r="FK1217" s="7"/>
      <c r="FL1217" s="34"/>
      <c r="FM1217" s="33"/>
      <c r="FN1217" s="34"/>
      <c r="FO1217" s="33"/>
      <c r="FP1217" s="33"/>
      <c r="FQ1217" s="33"/>
      <c r="FR1217" s="33"/>
      <c r="FS1217" s="33"/>
      <c r="FT1217" s="33"/>
      <c r="FU1217" s="33"/>
      <c r="FV1217" s="33"/>
      <c r="FW1217" s="33"/>
      <c r="FX1217" s="33"/>
      <c r="FY1217" s="33"/>
      <c r="FZ1217" s="33"/>
      <c r="GA1217" s="33"/>
      <c r="GB1217" s="33"/>
      <c r="GC1217" s="33"/>
      <c r="GD1217" s="33"/>
      <c r="GE1217" s="33"/>
      <c r="GF1217" s="33"/>
      <c r="GG1217" s="7"/>
      <c r="GH1217" s="7"/>
      <c r="GI1217" s="7"/>
      <c r="GJ1217" s="7"/>
      <c r="GK1217" s="7"/>
      <c r="GL1217" s="7"/>
      <c r="GM1217" s="7"/>
      <c r="GN1217" s="7"/>
      <c r="GO1217" s="7"/>
      <c r="GP1217" s="7"/>
      <c r="GQ1217" s="7"/>
      <c r="GR1217" s="7"/>
      <c r="GS1217" s="7"/>
      <c r="GT1217" s="7"/>
      <c r="GU1217" s="7"/>
      <c r="GV1217" s="7"/>
      <c r="GW1217" s="7"/>
      <c r="GX1217" s="7"/>
      <c r="GY1217" s="7"/>
    </row>
    <row r="1218" spans="1:207" ht="13.8">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c r="CG1218" s="7"/>
      <c r="CH1218" s="7"/>
      <c r="CI1218" s="7"/>
      <c r="CJ1218" s="7"/>
      <c r="CK1218" s="7"/>
      <c r="CL1218" s="7"/>
      <c r="CM1218" s="7"/>
      <c r="CN1218" s="7"/>
      <c r="CO1218" s="7"/>
      <c r="CP1218" s="7"/>
      <c r="CQ1218" s="7"/>
      <c r="CR1218" s="7"/>
      <c r="CS1218" s="7"/>
      <c r="CT1218" s="7"/>
      <c r="CU1218" s="7"/>
      <c r="CV1218" s="7"/>
      <c r="CW1218" s="7"/>
      <c r="CX1218" s="7"/>
      <c r="CY1218" s="7"/>
      <c r="CZ1218" s="7"/>
      <c r="DA1218" s="7"/>
      <c r="DB1218" s="7"/>
      <c r="DC1218" s="7"/>
      <c r="DD1218" s="7"/>
      <c r="DE1218" s="7"/>
      <c r="DF1218" s="7"/>
      <c r="DG1218" s="7"/>
      <c r="DH1218" s="7"/>
      <c r="DI1218" s="7"/>
      <c r="DJ1218" s="7"/>
      <c r="DK1218" s="7"/>
      <c r="DL1218" s="7"/>
      <c r="DM1218" s="7"/>
      <c r="DN1218" s="7"/>
      <c r="DO1218" s="7"/>
      <c r="DP1218" s="7"/>
      <c r="DQ1218" s="7"/>
      <c r="DR1218" s="7"/>
      <c r="DS1218" s="7"/>
      <c r="DT1218" s="7"/>
      <c r="DU1218" s="7"/>
      <c r="DV1218" s="7"/>
      <c r="DW1218" s="7"/>
      <c r="DX1218" s="7"/>
      <c r="DY1218" s="7"/>
      <c r="DZ1218" s="7"/>
      <c r="EA1218" s="7"/>
      <c r="EB1218" s="7"/>
      <c r="EC1218" s="7"/>
      <c r="ED1218" s="7"/>
      <c r="EE1218" s="7"/>
      <c r="EF1218" s="7"/>
      <c r="EG1218" s="7"/>
      <c r="EH1218" s="7"/>
      <c r="EI1218" s="7"/>
      <c r="EJ1218" s="7"/>
      <c r="EK1218" s="7"/>
      <c r="EL1218" s="7"/>
      <c r="EM1218" s="7"/>
      <c r="EN1218" s="7"/>
      <c r="EO1218" s="7"/>
      <c r="EP1218" s="7"/>
      <c r="EQ1218" s="7"/>
      <c r="ER1218" s="7"/>
      <c r="ES1218" s="7"/>
      <c r="ET1218" s="7"/>
      <c r="EU1218" s="7"/>
      <c r="EV1218" s="7"/>
      <c r="EW1218" s="7"/>
      <c r="EX1218" s="7"/>
      <c r="EY1218" s="7"/>
      <c r="EZ1218" s="7"/>
      <c r="FA1218" s="7"/>
      <c r="FB1218" s="7"/>
      <c r="FC1218" s="7"/>
      <c r="FD1218" s="7"/>
      <c r="FE1218" s="7"/>
      <c r="FF1218" s="7"/>
      <c r="FG1218" s="7"/>
      <c r="FH1218" s="7"/>
      <c r="FI1218" s="7"/>
      <c r="FJ1218" s="7"/>
      <c r="FK1218" s="7"/>
      <c r="FL1218" s="34"/>
      <c r="FM1218" s="33"/>
      <c r="FN1218" s="34"/>
      <c r="FO1218" s="33"/>
      <c r="FP1218" s="33"/>
      <c r="FQ1218" s="33"/>
      <c r="FR1218" s="33"/>
      <c r="FS1218" s="33"/>
      <c r="FT1218" s="33"/>
      <c r="FU1218" s="33"/>
      <c r="FV1218" s="33"/>
      <c r="FW1218" s="33"/>
      <c r="FX1218" s="33"/>
      <c r="FY1218" s="33"/>
      <c r="FZ1218" s="33"/>
      <c r="GA1218" s="33"/>
      <c r="GB1218" s="33"/>
      <c r="GC1218" s="33"/>
      <c r="GD1218" s="33"/>
      <c r="GE1218" s="33"/>
      <c r="GF1218" s="33"/>
      <c r="GG1218" s="7"/>
      <c r="GH1218" s="7"/>
      <c r="GI1218" s="7"/>
      <c r="GJ1218" s="7"/>
      <c r="GK1218" s="7"/>
      <c r="GL1218" s="7"/>
      <c r="GM1218" s="7"/>
      <c r="GN1218" s="7"/>
      <c r="GO1218" s="7"/>
      <c r="GP1218" s="7"/>
      <c r="GQ1218" s="7"/>
      <c r="GR1218" s="7"/>
      <c r="GS1218" s="7"/>
      <c r="GT1218" s="7"/>
      <c r="GU1218" s="7"/>
      <c r="GV1218" s="7"/>
      <c r="GW1218" s="7"/>
      <c r="GX1218" s="7"/>
      <c r="GY1218" s="7"/>
    </row>
    <row r="1219" spans="1:207" ht="13.8">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c r="CG1219" s="7"/>
      <c r="CH1219" s="7"/>
      <c r="CI1219" s="7"/>
      <c r="CJ1219" s="7"/>
      <c r="CK1219" s="7"/>
      <c r="CL1219" s="7"/>
      <c r="CM1219" s="7"/>
      <c r="CN1219" s="7"/>
      <c r="CO1219" s="7"/>
      <c r="CP1219" s="7"/>
      <c r="CQ1219" s="7"/>
      <c r="CR1219" s="7"/>
      <c r="CS1219" s="7"/>
      <c r="CT1219" s="7"/>
      <c r="CU1219" s="7"/>
      <c r="CV1219" s="7"/>
      <c r="CW1219" s="7"/>
      <c r="CX1219" s="7"/>
      <c r="CY1219" s="7"/>
      <c r="CZ1219" s="7"/>
      <c r="DA1219" s="7"/>
      <c r="DB1219" s="7"/>
      <c r="DC1219" s="7"/>
      <c r="DD1219" s="7"/>
      <c r="DE1219" s="7"/>
      <c r="DF1219" s="7"/>
      <c r="DG1219" s="7"/>
      <c r="DH1219" s="7"/>
      <c r="DI1219" s="7"/>
      <c r="DJ1219" s="7"/>
      <c r="DK1219" s="7"/>
      <c r="DL1219" s="7"/>
      <c r="DM1219" s="7"/>
      <c r="DN1219" s="7"/>
      <c r="DO1219" s="7"/>
      <c r="DP1219" s="7"/>
      <c r="DQ1219" s="7"/>
      <c r="DR1219" s="7"/>
      <c r="DS1219" s="7"/>
      <c r="DT1219" s="7"/>
      <c r="DU1219" s="7"/>
      <c r="DV1219" s="7"/>
      <c r="DW1219" s="7"/>
      <c r="DX1219" s="7"/>
      <c r="DY1219" s="7"/>
      <c r="DZ1219" s="7"/>
      <c r="EA1219" s="7"/>
      <c r="EB1219" s="7"/>
      <c r="EC1219" s="7"/>
      <c r="ED1219" s="7"/>
      <c r="EE1219" s="7"/>
      <c r="EF1219" s="7"/>
      <c r="EG1219" s="7"/>
      <c r="EH1219" s="7"/>
      <c r="EI1219" s="7"/>
      <c r="EJ1219" s="7"/>
      <c r="EK1219" s="7"/>
      <c r="EL1219" s="7"/>
      <c r="EM1219" s="7"/>
      <c r="EN1219" s="7"/>
      <c r="EO1219" s="7"/>
      <c r="EP1219" s="7"/>
      <c r="EQ1219" s="7"/>
      <c r="ER1219" s="7"/>
      <c r="ES1219" s="7"/>
      <c r="ET1219" s="7"/>
      <c r="EU1219" s="7"/>
      <c r="EV1219" s="7"/>
      <c r="EW1219" s="7"/>
      <c r="EX1219" s="7"/>
      <c r="EY1219" s="7"/>
      <c r="EZ1219" s="7"/>
      <c r="FA1219" s="7"/>
      <c r="FB1219" s="7"/>
      <c r="FC1219" s="7"/>
      <c r="FD1219" s="7"/>
      <c r="FE1219" s="7"/>
      <c r="FF1219" s="7"/>
      <c r="FG1219" s="7"/>
      <c r="FH1219" s="7"/>
      <c r="FI1219" s="7"/>
      <c r="FJ1219" s="7"/>
      <c r="FK1219" s="7"/>
      <c r="FL1219" s="34"/>
      <c r="FM1219" s="33"/>
      <c r="FN1219" s="34"/>
      <c r="FO1219" s="33"/>
      <c r="FP1219" s="33"/>
      <c r="FQ1219" s="33"/>
      <c r="FR1219" s="33"/>
      <c r="FS1219" s="33"/>
      <c r="FT1219" s="33"/>
      <c r="FU1219" s="33"/>
      <c r="FV1219" s="33"/>
      <c r="FW1219" s="33"/>
      <c r="FX1219" s="33"/>
      <c r="FY1219" s="33"/>
      <c r="FZ1219" s="33"/>
      <c r="GA1219" s="33"/>
      <c r="GB1219" s="33"/>
      <c r="GC1219" s="33"/>
      <c r="GD1219" s="33"/>
      <c r="GE1219" s="33"/>
      <c r="GF1219" s="33"/>
      <c r="GG1219" s="7"/>
      <c r="GH1219" s="7"/>
      <c r="GI1219" s="7"/>
      <c r="GJ1219" s="7"/>
      <c r="GK1219" s="7"/>
      <c r="GL1219" s="7"/>
      <c r="GM1219" s="7"/>
      <c r="GN1219" s="7"/>
      <c r="GO1219" s="7"/>
      <c r="GP1219" s="7"/>
      <c r="GQ1219" s="7"/>
      <c r="GR1219" s="7"/>
      <c r="GS1219" s="7"/>
      <c r="GT1219" s="7"/>
      <c r="GU1219" s="7"/>
      <c r="GV1219" s="7"/>
      <c r="GW1219" s="7"/>
      <c r="GX1219" s="7"/>
      <c r="GY1219" s="7"/>
    </row>
    <row r="1220" spans="1:207" ht="13.8">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c r="CG1220" s="7"/>
      <c r="CH1220" s="7"/>
      <c r="CI1220" s="7"/>
      <c r="CJ1220" s="7"/>
      <c r="CK1220" s="7"/>
      <c r="CL1220" s="7"/>
      <c r="CM1220" s="7"/>
      <c r="CN1220" s="7"/>
      <c r="CO1220" s="7"/>
      <c r="CP1220" s="7"/>
      <c r="CQ1220" s="7"/>
      <c r="CR1220" s="7"/>
      <c r="CS1220" s="7"/>
      <c r="CT1220" s="7"/>
      <c r="CU1220" s="7"/>
      <c r="CV1220" s="7"/>
      <c r="CW1220" s="7"/>
      <c r="CX1220" s="7"/>
      <c r="CY1220" s="7"/>
      <c r="CZ1220" s="7"/>
      <c r="DA1220" s="7"/>
      <c r="DB1220" s="7"/>
      <c r="DC1220" s="7"/>
      <c r="DD1220" s="7"/>
      <c r="DE1220" s="7"/>
      <c r="DF1220" s="7"/>
      <c r="DG1220" s="7"/>
      <c r="DH1220" s="7"/>
      <c r="DI1220" s="7"/>
      <c r="DJ1220" s="7"/>
      <c r="DK1220" s="7"/>
      <c r="DL1220" s="7"/>
      <c r="DM1220" s="7"/>
      <c r="DN1220" s="7"/>
      <c r="DO1220" s="7"/>
      <c r="DP1220" s="7"/>
      <c r="DQ1220" s="7"/>
      <c r="DR1220" s="7"/>
      <c r="DS1220" s="7"/>
      <c r="DT1220" s="7"/>
      <c r="DU1220" s="7"/>
      <c r="DV1220" s="7"/>
      <c r="DW1220" s="7"/>
      <c r="DX1220" s="7"/>
      <c r="DY1220" s="7"/>
      <c r="DZ1220" s="7"/>
      <c r="EA1220" s="7"/>
      <c r="EB1220" s="7"/>
      <c r="EC1220" s="7"/>
      <c r="ED1220" s="7"/>
      <c r="EE1220" s="7"/>
      <c r="EF1220" s="7"/>
      <c r="EG1220" s="7"/>
      <c r="EH1220" s="7"/>
      <c r="EI1220" s="7"/>
      <c r="EJ1220" s="7"/>
      <c r="EK1220" s="7"/>
      <c r="EL1220" s="7"/>
      <c r="EM1220" s="7"/>
      <c r="EN1220" s="7"/>
      <c r="EO1220" s="7"/>
      <c r="EP1220" s="7"/>
      <c r="EQ1220" s="7"/>
      <c r="ER1220" s="7"/>
      <c r="ES1220" s="7"/>
      <c r="ET1220" s="7"/>
      <c r="EU1220" s="7"/>
      <c r="EV1220" s="7"/>
      <c r="EW1220" s="7"/>
      <c r="EX1220" s="7"/>
      <c r="EY1220" s="7"/>
      <c r="EZ1220" s="7"/>
      <c r="FA1220" s="7"/>
      <c r="FB1220" s="7"/>
      <c r="FC1220" s="7"/>
      <c r="FD1220" s="7"/>
      <c r="FE1220" s="7"/>
      <c r="FF1220" s="7"/>
      <c r="FG1220" s="7"/>
      <c r="FH1220" s="7"/>
      <c r="FI1220" s="7"/>
      <c r="FJ1220" s="7"/>
      <c r="FK1220" s="7"/>
      <c r="FL1220" s="34"/>
      <c r="FM1220" s="33"/>
      <c r="FN1220" s="34"/>
      <c r="FO1220" s="33"/>
      <c r="FP1220" s="33"/>
      <c r="FQ1220" s="33"/>
      <c r="FR1220" s="33"/>
      <c r="FS1220" s="33"/>
      <c r="FT1220" s="33"/>
      <c r="FU1220" s="33"/>
      <c r="FV1220" s="33"/>
      <c r="FW1220" s="33"/>
      <c r="FX1220" s="33"/>
      <c r="FY1220" s="33"/>
      <c r="FZ1220" s="33"/>
      <c r="GA1220" s="33"/>
      <c r="GB1220" s="33"/>
      <c r="GC1220" s="33"/>
      <c r="GD1220" s="33"/>
      <c r="GE1220" s="33"/>
      <c r="GF1220" s="33"/>
      <c r="GG1220" s="7"/>
      <c r="GH1220" s="7"/>
      <c r="GI1220" s="7"/>
      <c r="GJ1220" s="7"/>
      <c r="GK1220" s="7"/>
      <c r="GL1220" s="7"/>
      <c r="GM1220" s="7"/>
      <c r="GN1220" s="7"/>
      <c r="GO1220" s="7"/>
      <c r="GP1220" s="7"/>
      <c r="GQ1220" s="7"/>
      <c r="GR1220" s="7"/>
      <c r="GS1220" s="7"/>
      <c r="GT1220" s="7"/>
      <c r="GU1220" s="7"/>
      <c r="GV1220" s="7"/>
      <c r="GW1220" s="7"/>
      <c r="GX1220" s="7"/>
      <c r="GY1220" s="7"/>
    </row>
    <row r="1221" spans="1:207" ht="13.8">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c r="CG1221" s="7"/>
      <c r="CH1221" s="7"/>
      <c r="CI1221" s="7"/>
      <c r="CJ1221" s="7"/>
      <c r="CK1221" s="7"/>
      <c r="CL1221" s="7"/>
      <c r="CM1221" s="7"/>
      <c r="CN1221" s="7"/>
      <c r="CO1221" s="7"/>
      <c r="CP1221" s="7"/>
      <c r="CQ1221" s="7"/>
      <c r="CR1221" s="7"/>
      <c r="CS1221" s="7"/>
      <c r="CT1221" s="7"/>
      <c r="CU1221" s="7"/>
      <c r="CV1221" s="7"/>
      <c r="CW1221" s="7"/>
      <c r="CX1221" s="7"/>
      <c r="CY1221" s="7"/>
      <c r="CZ1221" s="7"/>
      <c r="DA1221" s="7"/>
      <c r="DB1221" s="7"/>
      <c r="DC1221" s="7"/>
      <c r="DD1221" s="7"/>
      <c r="DE1221" s="7"/>
      <c r="DF1221" s="7"/>
      <c r="DG1221" s="7"/>
      <c r="DH1221" s="7"/>
      <c r="DI1221" s="7"/>
      <c r="DJ1221" s="7"/>
      <c r="DK1221" s="7"/>
      <c r="DL1221" s="7"/>
      <c r="DM1221" s="7"/>
      <c r="DN1221" s="7"/>
      <c r="DO1221" s="7"/>
      <c r="DP1221" s="7"/>
      <c r="DQ1221" s="7"/>
      <c r="DR1221" s="7"/>
      <c r="DS1221" s="7"/>
      <c r="DT1221" s="7"/>
      <c r="DU1221" s="7"/>
      <c r="DV1221" s="7"/>
      <c r="DW1221" s="7"/>
      <c r="DX1221" s="7"/>
      <c r="DY1221" s="7"/>
      <c r="DZ1221" s="7"/>
      <c r="EA1221" s="7"/>
      <c r="EB1221" s="7"/>
      <c r="EC1221" s="7"/>
      <c r="ED1221" s="7"/>
      <c r="EE1221" s="7"/>
      <c r="EF1221" s="7"/>
      <c r="EG1221" s="7"/>
      <c r="EH1221" s="7"/>
      <c r="EI1221" s="7"/>
      <c r="EJ1221" s="7"/>
      <c r="EK1221" s="7"/>
      <c r="EL1221" s="7"/>
      <c r="EM1221" s="7"/>
      <c r="EN1221" s="7"/>
      <c r="EO1221" s="7"/>
      <c r="EP1221" s="7"/>
      <c r="EQ1221" s="7"/>
      <c r="ER1221" s="7"/>
      <c r="ES1221" s="7"/>
      <c r="ET1221" s="7"/>
      <c r="EU1221" s="7"/>
      <c r="EV1221" s="7"/>
      <c r="EW1221" s="7"/>
      <c r="EX1221" s="7"/>
      <c r="EY1221" s="7"/>
      <c r="EZ1221" s="7"/>
      <c r="FA1221" s="7"/>
      <c r="FB1221" s="7"/>
      <c r="FC1221" s="7"/>
      <c r="FD1221" s="7"/>
      <c r="FE1221" s="7"/>
      <c r="FF1221" s="7"/>
      <c r="FG1221" s="7"/>
      <c r="FH1221" s="7"/>
      <c r="FI1221" s="7"/>
      <c r="FJ1221" s="7"/>
      <c r="FK1221" s="7"/>
      <c r="FL1221" s="34"/>
      <c r="FM1221" s="33"/>
      <c r="FN1221" s="34"/>
      <c r="FO1221" s="33"/>
      <c r="FP1221" s="33"/>
      <c r="FQ1221" s="33"/>
      <c r="FR1221" s="33"/>
      <c r="FS1221" s="33"/>
      <c r="FT1221" s="33"/>
      <c r="FU1221" s="33"/>
      <c r="FV1221" s="33"/>
      <c r="FW1221" s="33"/>
      <c r="FX1221" s="33"/>
      <c r="FY1221" s="33"/>
      <c r="FZ1221" s="33"/>
      <c r="GA1221" s="33"/>
      <c r="GB1221" s="33"/>
      <c r="GC1221" s="33"/>
      <c r="GD1221" s="33"/>
      <c r="GE1221" s="33"/>
      <c r="GF1221" s="33"/>
      <c r="GG1221" s="7"/>
      <c r="GH1221" s="7"/>
      <c r="GI1221" s="7"/>
      <c r="GJ1221" s="7"/>
      <c r="GK1221" s="7"/>
      <c r="GL1221" s="7"/>
      <c r="GM1221" s="7"/>
      <c r="GN1221" s="7"/>
      <c r="GO1221" s="7"/>
      <c r="GP1221" s="7"/>
      <c r="GQ1221" s="7"/>
      <c r="GR1221" s="7"/>
      <c r="GS1221" s="7"/>
      <c r="GT1221" s="7"/>
      <c r="GU1221" s="7"/>
      <c r="GV1221" s="7"/>
      <c r="GW1221" s="7"/>
      <c r="GX1221" s="7"/>
      <c r="GY1221" s="7"/>
    </row>
    <row r="1222" spans="1:207" ht="13.8">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c r="CG1222" s="7"/>
      <c r="CH1222" s="7"/>
      <c r="CI1222" s="7"/>
      <c r="CJ1222" s="7"/>
      <c r="CK1222" s="7"/>
      <c r="CL1222" s="7"/>
      <c r="CM1222" s="7"/>
      <c r="CN1222" s="7"/>
      <c r="CO1222" s="7"/>
      <c r="CP1222" s="7"/>
      <c r="CQ1222" s="7"/>
      <c r="CR1222" s="7"/>
      <c r="CS1222" s="7"/>
      <c r="CT1222" s="7"/>
      <c r="CU1222" s="7"/>
      <c r="CV1222" s="7"/>
      <c r="CW1222" s="7"/>
      <c r="CX1222" s="7"/>
      <c r="CY1222" s="7"/>
      <c r="CZ1222" s="7"/>
      <c r="DA1222" s="7"/>
      <c r="DB1222" s="7"/>
      <c r="DC1222" s="7"/>
      <c r="DD1222" s="7"/>
      <c r="DE1222" s="7"/>
      <c r="DF1222" s="7"/>
      <c r="DG1222" s="7"/>
      <c r="DH1222" s="7"/>
      <c r="DI1222" s="7"/>
      <c r="DJ1222" s="7"/>
      <c r="DK1222" s="7"/>
      <c r="DL1222" s="7"/>
      <c r="DM1222" s="7"/>
      <c r="DN1222" s="7"/>
      <c r="DO1222" s="7"/>
      <c r="DP1222" s="7"/>
      <c r="DQ1222" s="7"/>
      <c r="DR1222" s="7"/>
      <c r="DS1222" s="7"/>
      <c r="DT1222" s="7"/>
      <c r="DU1222" s="7"/>
      <c r="DV1222" s="7"/>
      <c r="DW1222" s="7"/>
      <c r="DX1222" s="7"/>
      <c r="DY1222" s="7"/>
      <c r="DZ1222" s="7"/>
      <c r="EA1222" s="7"/>
      <c r="EB1222" s="7"/>
      <c r="EC1222" s="7"/>
      <c r="ED1222" s="7"/>
      <c r="EE1222" s="7"/>
      <c r="EF1222" s="7"/>
      <c r="EG1222" s="7"/>
      <c r="EH1222" s="7"/>
      <c r="EI1222" s="7"/>
      <c r="EJ1222" s="7"/>
      <c r="EK1222" s="7"/>
      <c r="EL1222" s="7"/>
      <c r="EM1222" s="7"/>
      <c r="EN1222" s="7"/>
      <c r="EO1222" s="7"/>
      <c r="EP1222" s="7"/>
      <c r="EQ1222" s="7"/>
      <c r="ER1222" s="7"/>
      <c r="ES1222" s="7"/>
      <c r="ET1222" s="7"/>
      <c r="EU1222" s="7"/>
      <c r="EV1222" s="7"/>
      <c r="EW1222" s="7"/>
      <c r="EX1222" s="7"/>
      <c r="EY1222" s="7"/>
      <c r="EZ1222" s="7"/>
      <c r="FA1222" s="7"/>
      <c r="FB1222" s="7"/>
      <c r="FC1222" s="7"/>
      <c r="FD1222" s="7"/>
      <c r="FE1222" s="7"/>
      <c r="FF1222" s="7"/>
      <c r="FG1222" s="7"/>
      <c r="FH1222" s="7"/>
      <c r="FI1222" s="7"/>
      <c r="FJ1222" s="7"/>
      <c r="FK1222" s="7"/>
      <c r="FL1222" s="34"/>
      <c r="FM1222" s="33"/>
      <c r="FN1222" s="34"/>
      <c r="FO1222" s="33"/>
      <c r="FP1222" s="33"/>
      <c r="FQ1222" s="33"/>
      <c r="FR1222" s="33"/>
      <c r="FS1222" s="33"/>
      <c r="FT1222" s="33"/>
      <c r="FU1222" s="33"/>
      <c r="FV1222" s="33"/>
      <c r="FW1222" s="33"/>
      <c r="FX1222" s="33"/>
      <c r="FY1222" s="33"/>
      <c r="FZ1222" s="33"/>
      <c r="GA1222" s="33"/>
      <c r="GB1222" s="33"/>
      <c r="GC1222" s="33"/>
      <c r="GD1222" s="33"/>
      <c r="GE1222" s="33"/>
      <c r="GF1222" s="33"/>
      <c r="GG1222" s="7"/>
      <c r="GH1222" s="7"/>
      <c r="GI1222" s="7"/>
      <c r="GJ1222" s="7"/>
      <c r="GK1222" s="7"/>
      <c r="GL1222" s="7"/>
      <c r="GM1222" s="7"/>
      <c r="GN1222" s="7"/>
      <c r="GO1222" s="7"/>
      <c r="GP1222" s="7"/>
      <c r="GQ1222" s="7"/>
      <c r="GR1222" s="7"/>
      <c r="GS1222" s="7"/>
      <c r="GT1222" s="7"/>
      <c r="GU1222" s="7"/>
      <c r="GV1222" s="7"/>
      <c r="GW1222" s="7"/>
      <c r="GX1222" s="7"/>
      <c r="GY1222" s="7"/>
    </row>
    <row r="1223" spans="1:207" ht="13.8">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c r="CG1223" s="7"/>
      <c r="CH1223" s="7"/>
      <c r="CI1223" s="7"/>
      <c r="CJ1223" s="7"/>
      <c r="CK1223" s="7"/>
      <c r="CL1223" s="7"/>
      <c r="CM1223" s="7"/>
      <c r="CN1223" s="7"/>
      <c r="CO1223" s="7"/>
      <c r="CP1223" s="7"/>
      <c r="CQ1223" s="7"/>
      <c r="CR1223" s="7"/>
      <c r="CS1223" s="7"/>
      <c r="CT1223" s="7"/>
      <c r="CU1223" s="7"/>
      <c r="CV1223" s="7"/>
      <c r="CW1223" s="7"/>
      <c r="CX1223" s="7"/>
      <c r="CY1223" s="7"/>
      <c r="CZ1223" s="7"/>
      <c r="DA1223" s="7"/>
      <c r="DB1223" s="7"/>
      <c r="DC1223" s="7"/>
      <c r="DD1223" s="7"/>
      <c r="DE1223" s="7"/>
      <c r="DF1223" s="7"/>
      <c r="DG1223" s="7"/>
      <c r="DH1223" s="7"/>
      <c r="DI1223" s="7"/>
      <c r="DJ1223" s="7"/>
      <c r="DK1223" s="7"/>
      <c r="DL1223" s="7"/>
      <c r="DM1223" s="7"/>
      <c r="DN1223" s="7"/>
      <c r="DO1223" s="7"/>
      <c r="DP1223" s="7"/>
      <c r="DQ1223" s="7"/>
      <c r="DR1223" s="7"/>
      <c r="DS1223" s="7"/>
      <c r="DT1223" s="7"/>
      <c r="DU1223" s="7"/>
      <c r="DV1223" s="7"/>
      <c r="DW1223" s="7"/>
      <c r="DX1223" s="7"/>
      <c r="DY1223" s="7"/>
      <c r="DZ1223" s="7"/>
      <c r="EA1223" s="7"/>
      <c r="EB1223" s="7"/>
      <c r="EC1223" s="7"/>
      <c r="ED1223" s="7"/>
      <c r="EE1223" s="7"/>
      <c r="EF1223" s="7"/>
      <c r="EG1223" s="7"/>
      <c r="EH1223" s="7"/>
      <c r="EI1223" s="7"/>
      <c r="EJ1223" s="7"/>
      <c r="EK1223" s="7"/>
      <c r="EL1223" s="7"/>
      <c r="EM1223" s="7"/>
      <c r="EN1223" s="7"/>
      <c r="EO1223" s="7"/>
      <c r="EP1223" s="7"/>
      <c r="EQ1223" s="7"/>
      <c r="ER1223" s="7"/>
      <c r="ES1223" s="7"/>
      <c r="ET1223" s="7"/>
      <c r="EU1223" s="7"/>
      <c r="EV1223" s="7"/>
      <c r="EW1223" s="7"/>
      <c r="EX1223" s="7"/>
      <c r="EY1223" s="7"/>
      <c r="EZ1223" s="7"/>
      <c r="FA1223" s="7"/>
      <c r="FB1223" s="7"/>
      <c r="FC1223" s="7"/>
      <c r="FD1223" s="7"/>
      <c r="FE1223" s="7"/>
      <c r="FF1223" s="7"/>
      <c r="FG1223" s="7"/>
      <c r="FH1223" s="7"/>
      <c r="FI1223" s="7"/>
      <c r="FJ1223" s="7"/>
      <c r="FK1223" s="7"/>
      <c r="FL1223" s="34"/>
      <c r="FM1223" s="33"/>
      <c r="FN1223" s="34"/>
      <c r="FO1223" s="33"/>
      <c r="FP1223" s="33"/>
      <c r="FQ1223" s="33"/>
      <c r="FR1223" s="33"/>
      <c r="FS1223" s="33"/>
      <c r="FT1223" s="33"/>
      <c r="FU1223" s="33"/>
      <c r="FV1223" s="33"/>
      <c r="FW1223" s="33"/>
      <c r="FX1223" s="33"/>
      <c r="FY1223" s="33"/>
      <c r="FZ1223" s="33"/>
      <c r="GA1223" s="33"/>
      <c r="GB1223" s="33"/>
      <c r="GC1223" s="33"/>
      <c r="GD1223" s="33"/>
      <c r="GE1223" s="33"/>
      <c r="GF1223" s="33"/>
      <c r="GG1223" s="7"/>
      <c r="GH1223" s="7"/>
      <c r="GI1223" s="7"/>
      <c r="GJ1223" s="7"/>
      <c r="GK1223" s="7"/>
      <c r="GL1223" s="7"/>
      <c r="GM1223" s="7"/>
      <c r="GN1223" s="7"/>
      <c r="GO1223" s="7"/>
      <c r="GP1223" s="7"/>
      <c r="GQ1223" s="7"/>
      <c r="GR1223" s="7"/>
      <c r="GS1223" s="7"/>
      <c r="GT1223" s="7"/>
      <c r="GU1223" s="7"/>
      <c r="GV1223" s="7"/>
      <c r="GW1223" s="7"/>
      <c r="GX1223" s="7"/>
      <c r="GY1223" s="7"/>
    </row>
    <row r="1224" spans="1:207" ht="13.8">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c r="CG1224" s="7"/>
      <c r="CH1224" s="7"/>
      <c r="CI1224" s="7"/>
      <c r="CJ1224" s="7"/>
      <c r="CK1224" s="7"/>
      <c r="CL1224" s="7"/>
      <c r="CM1224" s="7"/>
      <c r="CN1224" s="7"/>
      <c r="CO1224" s="7"/>
      <c r="CP1224" s="7"/>
      <c r="CQ1224" s="7"/>
      <c r="CR1224" s="7"/>
      <c r="CS1224" s="7"/>
      <c r="CT1224" s="7"/>
      <c r="CU1224" s="7"/>
      <c r="CV1224" s="7"/>
      <c r="CW1224" s="7"/>
      <c r="CX1224" s="7"/>
      <c r="CY1224" s="7"/>
      <c r="CZ1224" s="7"/>
      <c r="DA1224" s="7"/>
      <c r="DB1224" s="7"/>
      <c r="DC1224" s="7"/>
      <c r="DD1224" s="7"/>
      <c r="DE1224" s="7"/>
      <c r="DF1224" s="7"/>
      <c r="DG1224" s="7"/>
      <c r="DH1224" s="7"/>
      <c r="DI1224" s="7"/>
      <c r="DJ1224" s="7"/>
      <c r="DK1224" s="7"/>
      <c r="DL1224" s="7"/>
      <c r="DM1224" s="7"/>
      <c r="DN1224" s="7"/>
      <c r="DO1224" s="7"/>
      <c r="DP1224" s="7"/>
      <c r="DQ1224" s="7"/>
      <c r="DR1224" s="7"/>
      <c r="DS1224" s="7"/>
      <c r="DT1224" s="7"/>
      <c r="DU1224" s="7"/>
      <c r="DV1224" s="7"/>
      <c r="DW1224" s="7"/>
      <c r="DX1224" s="7"/>
      <c r="DY1224" s="7"/>
      <c r="DZ1224" s="7"/>
      <c r="EA1224" s="7"/>
      <c r="EB1224" s="7"/>
      <c r="EC1224" s="7"/>
      <c r="ED1224" s="7"/>
      <c r="EE1224" s="7"/>
      <c r="EF1224" s="7"/>
      <c r="EG1224" s="7"/>
      <c r="EH1224" s="7"/>
      <c r="EI1224" s="7"/>
      <c r="EJ1224" s="7"/>
      <c r="EK1224" s="7"/>
      <c r="EL1224" s="7"/>
      <c r="EM1224" s="7"/>
      <c r="EN1224" s="7"/>
      <c r="EO1224" s="7"/>
      <c r="EP1224" s="7"/>
      <c r="EQ1224" s="7"/>
      <c r="ER1224" s="7"/>
      <c r="ES1224" s="7"/>
      <c r="ET1224" s="7"/>
      <c r="EU1224" s="7"/>
      <c r="EV1224" s="7"/>
      <c r="EW1224" s="7"/>
      <c r="EX1224" s="7"/>
      <c r="EY1224" s="7"/>
      <c r="EZ1224" s="7"/>
      <c r="FA1224" s="7"/>
      <c r="FB1224" s="7"/>
      <c r="FC1224" s="7"/>
      <c r="FD1224" s="7"/>
      <c r="FE1224" s="7"/>
      <c r="FF1224" s="7"/>
      <c r="FG1224" s="7"/>
      <c r="FH1224" s="7"/>
      <c r="FI1224" s="7"/>
      <c r="FJ1224" s="7"/>
      <c r="FK1224" s="7"/>
      <c r="FL1224" s="34"/>
      <c r="FM1224" s="33"/>
      <c r="FN1224" s="34"/>
      <c r="FO1224" s="33"/>
      <c r="FP1224" s="33"/>
      <c r="FQ1224" s="33"/>
      <c r="FR1224" s="33"/>
      <c r="FS1224" s="33"/>
      <c r="FT1224" s="33"/>
      <c r="FU1224" s="33"/>
      <c r="FV1224" s="33"/>
      <c r="FW1224" s="33"/>
      <c r="FX1224" s="33"/>
      <c r="FY1224" s="33"/>
      <c r="FZ1224" s="33"/>
      <c r="GA1224" s="33"/>
      <c r="GB1224" s="33"/>
      <c r="GC1224" s="33"/>
      <c r="GD1224" s="33"/>
      <c r="GE1224" s="33"/>
      <c r="GF1224" s="33"/>
      <c r="GG1224" s="7"/>
      <c r="GH1224" s="7"/>
      <c r="GI1224" s="7"/>
      <c r="GJ1224" s="7"/>
      <c r="GK1224" s="7"/>
      <c r="GL1224" s="7"/>
      <c r="GM1224" s="7"/>
      <c r="GN1224" s="7"/>
      <c r="GO1224" s="7"/>
      <c r="GP1224" s="7"/>
      <c r="GQ1224" s="7"/>
      <c r="GR1224" s="7"/>
      <c r="GS1224" s="7"/>
      <c r="GT1224" s="7"/>
      <c r="GU1224" s="7"/>
      <c r="GV1224" s="7"/>
      <c r="GW1224" s="7"/>
      <c r="GX1224" s="7"/>
      <c r="GY1224" s="7"/>
    </row>
    <row r="1225" spans="1:207" ht="13.8">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c r="CG1225" s="7"/>
      <c r="CH1225" s="7"/>
      <c r="CI1225" s="7"/>
      <c r="CJ1225" s="7"/>
      <c r="CK1225" s="7"/>
      <c r="CL1225" s="7"/>
      <c r="CM1225" s="7"/>
      <c r="CN1225" s="7"/>
      <c r="CO1225" s="7"/>
      <c r="CP1225" s="7"/>
      <c r="CQ1225" s="7"/>
      <c r="CR1225" s="7"/>
      <c r="CS1225" s="7"/>
      <c r="CT1225" s="7"/>
      <c r="CU1225" s="7"/>
      <c r="CV1225" s="7"/>
      <c r="CW1225" s="7"/>
      <c r="CX1225" s="7"/>
      <c r="CY1225" s="7"/>
      <c r="CZ1225" s="7"/>
      <c r="DA1225" s="7"/>
      <c r="DB1225" s="7"/>
      <c r="DC1225" s="7"/>
      <c r="DD1225" s="7"/>
      <c r="DE1225" s="7"/>
      <c r="DF1225" s="7"/>
      <c r="DG1225" s="7"/>
      <c r="DH1225" s="7"/>
      <c r="DI1225" s="7"/>
      <c r="DJ1225" s="7"/>
      <c r="DK1225" s="7"/>
      <c r="DL1225" s="7"/>
      <c r="DM1225" s="7"/>
      <c r="DN1225" s="7"/>
      <c r="DO1225" s="7"/>
      <c r="DP1225" s="7"/>
      <c r="DQ1225" s="7"/>
      <c r="DR1225" s="7"/>
      <c r="DS1225" s="7"/>
      <c r="DT1225" s="7"/>
      <c r="DU1225" s="7"/>
      <c r="DV1225" s="7"/>
      <c r="DW1225" s="7"/>
      <c r="DX1225" s="7"/>
      <c r="DY1225" s="7"/>
      <c r="DZ1225" s="7"/>
      <c r="EA1225" s="7"/>
      <c r="EB1225" s="7"/>
      <c r="EC1225" s="7"/>
      <c r="ED1225" s="7"/>
      <c r="EE1225" s="7"/>
      <c r="EF1225" s="7"/>
      <c r="EG1225" s="7"/>
      <c r="EH1225" s="7"/>
      <c r="EI1225" s="7"/>
      <c r="EJ1225" s="7"/>
      <c r="EK1225" s="7"/>
      <c r="EL1225" s="7"/>
      <c r="EM1225" s="7"/>
      <c r="EN1225" s="7"/>
      <c r="EO1225" s="7"/>
      <c r="EP1225" s="7"/>
      <c r="EQ1225" s="7"/>
      <c r="ER1225" s="7"/>
      <c r="ES1225" s="7"/>
      <c r="ET1225" s="7"/>
      <c r="EU1225" s="7"/>
      <c r="EV1225" s="7"/>
      <c r="EW1225" s="7"/>
      <c r="EX1225" s="7"/>
      <c r="EY1225" s="7"/>
      <c r="EZ1225" s="7"/>
      <c r="FA1225" s="7"/>
      <c r="FB1225" s="7"/>
      <c r="FC1225" s="7"/>
      <c r="FD1225" s="7"/>
      <c r="FE1225" s="7"/>
      <c r="FF1225" s="7"/>
      <c r="FG1225" s="7"/>
      <c r="FH1225" s="7"/>
      <c r="FI1225" s="7"/>
      <c r="FJ1225" s="7"/>
      <c r="FK1225" s="7"/>
      <c r="FL1225" s="34"/>
      <c r="FM1225" s="33"/>
      <c r="FN1225" s="34"/>
      <c r="FO1225" s="33"/>
      <c r="FP1225" s="33"/>
      <c r="FQ1225" s="33"/>
      <c r="FR1225" s="33"/>
      <c r="FS1225" s="33"/>
      <c r="FT1225" s="33"/>
      <c r="FU1225" s="33"/>
      <c r="FV1225" s="33"/>
      <c r="FW1225" s="33"/>
      <c r="FX1225" s="33"/>
      <c r="FY1225" s="33"/>
      <c r="FZ1225" s="33"/>
      <c r="GA1225" s="33"/>
      <c r="GB1225" s="33"/>
      <c r="GC1225" s="33"/>
      <c r="GD1225" s="33"/>
      <c r="GE1225" s="33"/>
      <c r="GF1225" s="33"/>
      <c r="GG1225" s="7"/>
      <c r="GH1225" s="7"/>
      <c r="GI1225" s="7"/>
      <c r="GJ1225" s="7"/>
      <c r="GK1225" s="7"/>
      <c r="GL1225" s="7"/>
      <c r="GM1225" s="7"/>
      <c r="GN1225" s="7"/>
      <c r="GO1225" s="7"/>
      <c r="GP1225" s="7"/>
      <c r="GQ1225" s="7"/>
      <c r="GR1225" s="7"/>
      <c r="GS1225" s="7"/>
      <c r="GT1225" s="7"/>
      <c r="GU1225" s="7"/>
      <c r="GV1225" s="7"/>
      <c r="GW1225" s="7"/>
      <c r="GX1225" s="7"/>
      <c r="GY1225" s="7"/>
    </row>
    <row r="1226" spans="1:207" ht="13.8">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c r="CG1226" s="7"/>
      <c r="CH1226" s="7"/>
      <c r="CI1226" s="7"/>
      <c r="CJ1226" s="7"/>
      <c r="CK1226" s="7"/>
      <c r="CL1226" s="7"/>
      <c r="CM1226" s="7"/>
      <c r="CN1226" s="7"/>
      <c r="CO1226" s="7"/>
      <c r="CP1226" s="7"/>
      <c r="CQ1226" s="7"/>
      <c r="CR1226" s="7"/>
      <c r="CS1226" s="7"/>
      <c r="CT1226" s="7"/>
      <c r="CU1226" s="7"/>
      <c r="CV1226" s="7"/>
      <c r="CW1226" s="7"/>
      <c r="CX1226" s="7"/>
      <c r="CY1226" s="7"/>
      <c r="CZ1226" s="7"/>
      <c r="DA1226" s="7"/>
      <c r="DB1226" s="7"/>
      <c r="DC1226" s="7"/>
      <c r="DD1226" s="7"/>
      <c r="DE1226" s="7"/>
      <c r="DF1226" s="7"/>
      <c r="DG1226" s="7"/>
      <c r="DH1226" s="7"/>
      <c r="DI1226" s="7"/>
      <c r="DJ1226" s="7"/>
      <c r="DK1226" s="7"/>
      <c r="DL1226" s="7"/>
      <c r="DM1226" s="7"/>
      <c r="DN1226" s="7"/>
      <c r="DO1226" s="7"/>
      <c r="DP1226" s="7"/>
      <c r="DQ1226" s="7"/>
      <c r="DR1226" s="7"/>
      <c r="DS1226" s="7"/>
      <c r="DT1226" s="7"/>
      <c r="DU1226" s="7"/>
      <c r="DV1226" s="7"/>
      <c r="DW1226" s="7"/>
      <c r="DX1226" s="7"/>
      <c r="DY1226" s="7"/>
      <c r="DZ1226" s="7"/>
      <c r="EA1226" s="7"/>
      <c r="EB1226" s="7"/>
      <c r="EC1226" s="7"/>
      <c r="ED1226" s="7"/>
      <c r="EE1226" s="7"/>
      <c r="EF1226" s="7"/>
      <c r="EG1226" s="7"/>
      <c r="EH1226" s="7"/>
      <c r="EI1226" s="7"/>
      <c r="EJ1226" s="7"/>
      <c r="EK1226" s="7"/>
      <c r="EL1226" s="7"/>
      <c r="EM1226" s="7"/>
      <c r="EN1226" s="7"/>
      <c r="EO1226" s="7"/>
      <c r="EP1226" s="7"/>
      <c r="EQ1226" s="7"/>
      <c r="ER1226" s="7"/>
      <c r="ES1226" s="7"/>
      <c r="ET1226" s="7"/>
      <c r="EU1226" s="7"/>
      <c r="EV1226" s="7"/>
      <c r="EW1226" s="7"/>
      <c r="EX1226" s="7"/>
      <c r="EY1226" s="7"/>
      <c r="EZ1226" s="7"/>
      <c r="FA1226" s="7"/>
      <c r="FB1226" s="7"/>
      <c r="FC1226" s="7"/>
      <c r="FD1226" s="7"/>
      <c r="FE1226" s="7"/>
      <c r="FF1226" s="7"/>
      <c r="FG1226" s="7"/>
      <c r="FH1226" s="7"/>
      <c r="FI1226" s="7"/>
      <c r="FJ1226" s="7"/>
      <c r="FK1226" s="7"/>
      <c r="FL1226" s="34"/>
      <c r="FM1226" s="33"/>
      <c r="FN1226" s="34"/>
      <c r="FO1226" s="33"/>
      <c r="FP1226" s="33"/>
      <c r="FQ1226" s="33"/>
      <c r="FR1226" s="33"/>
      <c r="FS1226" s="33"/>
      <c r="FT1226" s="33"/>
      <c r="FU1226" s="33"/>
      <c r="FV1226" s="33"/>
      <c r="FW1226" s="33"/>
      <c r="FX1226" s="33"/>
      <c r="FY1226" s="33"/>
      <c r="FZ1226" s="33"/>
      <c r="GA1226" s="33"/>
      <c r="GB1226" s="33"/>
      <c r="GC1226" s="33"/>
      <c r="GD1226" s="33"/>
      <c r="GE1226" s="33"/>
      <c r="GF1226" s="33"/>
      <c r="GG1226" s="7"/>
      <c r="GH1226" s="7"/>
      <c r="GI1226" s="7"/>
      <c r="GJ1226" s="7"/>
      <c r="GK1226" s="7"/>
      <c r="GL1226" s="7"/>
      <c r="GM1226" s="7"/>
      <c r="GN1226" s="7"/>
      <c r="GO1226" s="7"/>
      <c r="GP1226" s="7"/>
      <c r="GQ1226" s="7"/>
      <c r="GR1226" s="7"/>
      <c r="GS1226" s="7"/>
      <c r="GT1226" s="7"/>
      <c r="GU1226" s="7"/>
      <c r="GV1226" s="7"/>
      <c r="GW1226" s="7"/>
      <c r="GX1226" s="7"/>
      <c r="GY1226" s="7"/>
    </row>
    <row r="1227" spans="1:207" ht="13.8">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c r="CG1227" s="7"/>
      <c r="CH1227" s="7"/>
      <c r="CI1227" s="7"/>
      <c r="CJ1227" s="7"/>
      <c r="CK1227" s="7"/>
      <c r="CL1227" s="7"/>
      <c r="CM1227" s="7"/>
      <c r="CN1227" s="7"/>
      <c r="CO1227" s="7"/>
      <c r="CP1227" s="7"/>
      <c r="CQ1227" s="7"/>
      <c r="CR1227" s="7"/>
      <c r="CS1227" s="7"/>
      <c r="CT1227" s="7"/>
      <c r="CU1227" s="7"/>
      <c r="CV1227" s="7"/>
      <c r="CW1227" s="7"/>
      <c r="CX1227" s="7"/>
      <c r="CY1227" s="7"/>
      <c r="CZ1227" s="7"/>
      <c r="DA1227" s="7"/>
      <c r="DB1227" s="7"/>
      <c r="DC1227" s="7"/>
      <c r="DD1227" s="7"/>
      <c r="DE1227" s="7"/>
      <c r="DF1227" s="7"/>
      <c r="DG1227" s="7"/>
      <c r="DH1227" s="7"/>
      <c r="DI1227" s="7"/>
      <c r="DJ1227" s="7"/>
      <c r="DK1227" s="7"/>
      <c r="DL1227" s="7"/>
      <c r="DM1227" s="7"/>
      <c r="DN1227" s="7"/>
      <c r="DO1227" s="7"/>
      <c r="DP1227" s="7"/>
      <c r="DQ1227" s="7"/>
      <c r="DR1227" s="7"/>
      <c r="DS1227" s="7"/>
      <c r="DT1227" s="7"/>
      <c r="DU1227" s="7"/>
      <c r="DV1227" s="7"/>
      <c r="DW1227" s="7"/>
      <c r="DX1227" s="7"/>
      <c r="DY1227" s="7"/>
      <c r="DZ1227" s="7"/>
      <c r="EA1227" s="7"/>
      <c r="EB1227" s="7"/>
      <c r="EC1227" s="7"/>
      <c r="ED1227" s="7"/>
      <c r="EE1227" s="7"/>
      <c r="EF1227" s="7"/>
      <c r="EG1227" s="7"/>
      <c r="EH1227" s="7"/>
      <c r="EI1227" s="7"/>
      <c r="EJ1227" s="7"/>
      <c r="EK1227" s="7"/>
      <c r="EL1227" s="7"/>
      <c r="EM1227" s="7"/>
      <c r="EN1227" s="7"/>
      <c r="EO1227" s="7"/>
      <c r="EP1227" s="7"/>
      <c r="EQ1227" s="7"/>
      <c r="ER1227" s="7"/>
      <c r="ES1227" s="7"/>
      <c r="ET1227" s="7"/>
      <c r="EU1227" s="7"/>
      <c r="EV1227" s="7"/>
      <c r="EW1227" s="7"/>
      <c r="EX1227" s="7"/>
      <c r="EY1227" s="7"/>
      <c r="EZ1227" s="7"/>
      <c r="FA1227" s="7"/>
      <c r="FB1227" s="7"/>
      <c r="FC1227" s="7"/>
      <c r="FD1227" s="7"/>
      <c r="FE1227" s="7"/>
      <c r="FF1227" s="7"/>
      <c r="FG1227" s="7"/>
      <c r="FH1227" s="7"/>
      <c r="FI1227" s="7"/>
      <c r="FJ1227" s="7"/>
      <c r="FK1227" s="7"/>
      <c r="FL1227" s="34"/>
      <c r="FM1227" s="33"/>
      <c r="FN1227" s="34"/>
      <c r="FO1227" s="33"/>
      <c r="FP1227" s="33"/>
      <c r="FQ1227" s="33"/>
      <c r="FR1227" s="33"/>
      <c r="FS1227" s="33"/>
      <c r="FT1227" s="33"/>
      <c r="FU1227" s="33"/>
      <c r="FV1227" s="33"/>
      <c r="FW1227" s="33"/>
      <c r="FX1227" s="33"/>
      <c r="FY1227" s="33"/>
      <c r="FZ1227" s="33"/>
      <c r="GA1227" s="33"/>
      <c r="GB1227" s="33"/>
      <c r="GC1227" s="33"/>
      <c r="GD1227" s="33"/>
      <c r="GE1227" s="33"/>
      <c r="GF1227" s="33"/>
      <c r="GG1227" s="7"/>
      <c r="GH1227" s="7"/>
      <c r="GI1227" s="7"/>
      <c r="GJ1227" s="7"/>
      <c r="GK1227" s="7"/>
      <c r="GL1227" s="7"/>
      <c r="GM1227" s="7"/>
      <c r="GN1227" s="7"/>
      <c r="GO1227" s="7"/>
      <c r="GP1227" s="7"/>
      <c r="GQ1227" s="7"/>
      <c r="GR1227" s="7"/>
      <c r="GS1227" s="7"/>
      <c r="GT1227" s="7"/>
      <c r="GU1227" s="7"/>
      <c r="GV1227" s="7"/>
      <c r="GW1227" s="7"/>
      <c r="GX1227" s="7"/>
      <c r="GY1227" s="7"/>
    </row>
    <row r="1228" spans="1:207" ht="13.8">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c r="CG1228" s="7"/>
      <c r="CH1228" s="7"/>
      <c r="CI1228" s="7"/>
      <c r="CJ1228" s="7"/>
      <c r="CK1228" s="7"/>
      <c r="CL1228" s="7"/>
      <c r="CM1228" s="7"/>
      <c r="CN1228" s="7"/>
      <c r="CO1228" s="7"/>
      <c r="CP1228" s="7"/>
      <c r="CQ1228" s="7"/>
      <c r="CR1228" s="7"/>
      <c r="CS1228" s="7"/>
      <c r="CT1228" s="7"/>
      <c r="CU1228" s="7"/>
      <c r="CV1228" s="7"/>
      <c r="CW1228" s="7"/>
      <c r="CX1228" s="7"/>
      <c r="CY1228" s="7"/>
      <c r="CZ1228" s="7"/>
      <c r="DA1228" s="7"/>
      <c r="DB1228" s="7"/>
      <c r="DC1228" s="7"/>
      <c r="DD1228" s="7"/>
      <c r="DE1228" s="7"/>
      <c r="DF1228" s="7"/>
      <c r="DG1228" s="7"/>
      <c r="DH1228" s="7"/>
      <c r="DI1228" s="7"/>
      <c r="DJ1228" s="7"/>
      <c r="DK1228" s="7"/>
      <c r="DL1228" s="7"/>
      <c r="DM1228" s="7"/>
      <c r="DN1228" s="7"/>
      <c r="DO1228" s="7"/>
      <c r="DP1228" s="7"/>
      <c r="DQ1228" s="7"/>
      <c r="DR1228" s="7"/>
      <c r="DS1228" s="7"/>
      <c r="DT1228" s="7"/>
      <c r="DU1228" s="7"/>
      <c r="DV1228" s="7"/>
      <c r="DW1228" s="7"/>
      <c r="DX1228" s="7"/>
      <c r="DY1228" s="7"/>
      <c r="DZ1228" s="7"/>
      <c r="EA1228" s="7"/>
      <c r="EB1228" s="7"/>
      <c r="EC1228" s="7"/>
      <c r="ED1228" s="7"/>
      <c r="EE1228" s="7"/>
      <c r="EF1228" s="7"/>
      <c r="EG1228" s="7"/>
      <c r="EH1228" s="7"/>
      <c r="EI1228" s="7"/>
      <c r="EJ1228" s="7"/>
      <c r="EK1228" s="7"/>
      <c r="EL1228" s="7"/>
      <c r="EM1228" s="7"/>
      <c r="EN1228" s="7"/>
      <c r="EO1228" s="7"/>
      <c r="EP1228" s="7"/>
      <c r="EQ1228" s="7"/>
      <c r="ER1228" s="7"/>
      <c r="ES1228" s="7"/>
      <c r="ET1228" s="7"/>
      <c r="EU1228" s="7"/>
      <c r="EV1228" s="7"/>
      <c r="EW1228" s="7"/>
      <c r="EX1228" s="7"/>
      <c r="EY1228" s="7"/>
      <c r="EZ1228" s="7"/>
      <c r="FA1228" s="7"/>
      <c r="FB1228" s="7"/>
      <c r="FC1228" s="7"/>
      <c r="FD1228" s="7"/>
      <c r="FE1228" s="7"/>
      <c r="FF1228" s="7"/>
      <c r="FG1228" s="7"/>
      <c r="FH1228" s="7"/>
      <c r="FI1228" s="7"/>
      <c r="FJ1228" s="7"/>
      <c r="FK1228" s="7"/>
      <c r="FL1228" s="34"/>
      <c r="FM1228" s="33"/>
      <c r="FN1228" s="34"/>
      <c r="FO1228" s="33"/>
      <c r="FP1228" s="33"/>
      <c r="FQ1228" s="33"/>
      <c r="FR1228" s="33"/>
      <c r="FS1228" s="33"/>
      <c r="FT1228" s="33"/>
      <c r="FU1228" s="33"/>
      <c r="FV1228" s="33"/>
      <c r="FW1228" s="33"/>
      <c r="FX1228" s="33"/>
      <c r="FY1228" s="33"/>
      <c r="FZ1228" s="33"/>
      <c r="GA1228" s="33"/>
      <c r="GB1228" s="33"/>
      <c r="GC1228" s="33"/>
      <c r="GD1228" s="33"/>
      <c r="GE1228" s="33"/>
      <c r="GF1228" s="33"/>
      <c r="GG1228" s="7"/>
      <c r="GH1228" s="7"/>
      <c r="GI1228" s="7"/>
      <c r="GJ1228" s="7"/>
      <c r="GK1228" s="7"/>
      <c r="GL1228" s="7"/>
      <c r="GM1228" s="7"/>
      <c r="GN1228" s="7"/>
      <c r="GO1228" s="7"/>
      <c r="GP1228" s="7"/>
      <c r="GQ1228" s="7"/>
      <c r="GR1228" s="7"/>
      <c r="GS1228" s="7"/>
      <c r="GT1228" s="7"/>
      <c r="GU1228" s="7"/>
      <c r="GV1228" s="7"/>
      <c r="GW1228" s="7"/>
      <c r="GX1228" s="7"/>
      <c r="GY1228" s="7"/>
    </row>
    <row r="1229" spans="1:207" ht="13.8">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c r="CG1229" s="7"/>
      <c r="CH1229" s="7"/>
      <c r="CI1229" s="7"/>
      <c r="CJ1229" s="7"/>
      <c r="CK1229" s="7"/>
      <c r="CL1229" s="7"/>
      <c r="CM1229" s="7"/>
      <c r="CN1229" s="7"/>
      <c r="CO1229" s="7"/>
      <c r="CP1229" s="7"/>
      <c r="CQ1229" s="7"/>
      <c r="CR1229" s="7"/>
      <c r="CS1229" s="7"/>
      <c r="CT1229" s="7"/>
      <c r="CU1229" s="7"/>
      <c r="CV1229" s="7"/>
      <c r="CW1229" s="7"/>
      <c r="CX1229" s="7"/>
      <c r="CY1229" s="7"/>
      <c r="CZ1229" s="7"/>
      <c r="DA1229" s="7"/>
      <c r="DB1229" s="7"/>
      <c r="DC1229" s="7"/>
      <c r="DD1229" s="7"/>
      <c r="DE1229" s="7"/>
      <c r="DF1229" s="7"/>
      <c r="DG1229" s="7"/>
      <c r="DH1229" s="7"/>
      <c r="DI1229" s="7"/>
      <c r="DJ1229" s="7"/>
      <c r="DK1229" s="7"/>
      <c r="DL1229" s="7"/>
      <c r="DM1229" s="7"/>
      <c r="DN1229" s="7"/>
      <c r="DO1229" s="7"/>
      <c r="DP1229" s="7"/>
      <c r="DQ1229" s="7"/>
      <c r="DR1229" s="7"/>
      <c r="DS1229" s="7"/>
      <c r="DT1229" s="7"/>
      <c r="DU1229" s="7"/>
      <c r="DV1229" s="7"/>
      <c r="DW1229" s="7"/>
      <c r="DX1229" s="7"/>
      <c r="DY1229" s="7"/>
      <c r="DZ1229" s="7"/>
      <c r="EA1229" s="7"/>
      <c r="EB1229" s="7"/>
      <c r="EC1229" s="7"/>
      <c r="ED1229" s="7"/>
      <c r="EE1229" s="7"/>
      <c r="EF1229" s="7"/>
      <c r="EG1229" s="7"/>
      <c r="EH1229" s="7"/>
      <c r="EI1229" s="7"/>
      <c r="EJ1229" s="7"/>
      <c r="EK1229" s="7"/>
      <c r="EL1229" s="7"/>
      <c r="EM1229" s="7"/>
      <c r="EN1229" s="7"/>
      <c r="EO1229" s="7"/>
      <c r="EP1229" s="7"/>
      <c r="EQ1229" s="7"/>
      <c r="ER1229" s="7"/>
      <c r="ES1229" s="7"/>
      <c r="ET1229" s="7"/>
      <c r="EU1229" s="7"/>
      <c r="EV1229" s="7"/>
      <c r="EW1229" s="7"/>
      <c r="EX1229" s="7"/>
      <c r="EY1229" s="7"/>
      <c r="EZ1229" s="7"/>
      <c r="FA1229" s="7"/>
      <c r="FB1229" s="7"/>
      <c r="FC1229" s="7"/>
      <c r="FD1229" s="7"/>
      <c r="FE1229" s="7"/>
      <c r="FF1229" s="7"/>
      <c r="FG1229" s="7"/>
      <c r="FH1229" s="7"/>
      <c r="FI1229" s="7"/>
      <c r="FJ1229" s="7"/>
      <c r="FK1229" s="7"/>
      <c r="FL1229" s="34"/>
      <c r="FM1229" s="33"/>
      <c r="FN1229" s="34"/>
      <c r="FO1229" s="33"/>
      <c r="FP1229" s="33"/>
      <c r="FQ1229" s="33"/>
      <c r="FR1229" s="33"/>
      <c r="FS1229" s="33"/>
      <c r="FT1229" s="33"/>
      <c r="FU1229" s="33"/>
      <c r="FV1229" s="33"/>
      <c r="FW1229" s="33"/>
      <c r="FX1229" s="33"/>
      <c r="FY1229" s="33"/>
      <c r="FZ1229" s="33"/>
      <c r="GA1229" s="33"/>
      <c r="GB1229" s="33"/>
      <c r="GC1229" s="33"/>
      <c r="GD1229" s="33"/>
      <c r="GE1229" s="33"/>
      <c r="GF1229" s="33"/>
      <c r="GG1229" s="7"/>
      <c r="GH1229" s="7"/>
      <c r="GI1229" s="7"/>
      <c r="GJ1229" s="7"/>
      <c r="GK1229" s="7"/>
      <c r="GL1229" s="7"/>
      <c r="GM1229" s="7"/>
      <c r="GN1229" s="7"/>
      <c r="GO1229" s="7"/>
      <c r="GP1229" s="7"/>
      <c r="GQ1229" s="7"/>
      <c r="GR1229" s="7"/>
      <c r="GS1229" s="7"/>
      <c r="GT1229" s="7"/>
      <c r="GU1229" s="7"/>
      <c r="GV1229" s="7"/>
      <c r="GW1229" s="7"/>
      <c r="GX1229" s="7"/>
      <c r="GY1229" s="7"/>
    </row>
    <row r="1230" spans="1:207" ht="13.8">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c r="CG1230" s="7"/>
      <c r="CH1230" s="7"/>
      <c r="CI1230" s="7"/>
      <c r="CJ1230" s="7"/>
      <c r="CK1230" s="7"/>
      <c r="CL1230" s="7"/>
      <c r="CM1230" s="7"/>
      <c r="CN1230" s="7"/>
      <c r="CO1230" s="7"/>
      <c r="CP1230" s="7"/>
      <c r="CQ1230" s="7"/>
      <c r="CR1230" s="7"/>
      <c r="CS1230" s="7"/>
      <c r="CT1230" s="7"/>
      <c r="CU1230" s="7"/>
      <c r="CV1230" s="7"/>
      <c r="CW1230" s="7"/>
      <c r="CX1230" s="7"/>
      <c r="CY1230" s="7"/>
      <c r="CZ1230" s="7"/>
      <c r="DA1230" s="7"/>
      <c r="DB1230" s="7"/>
      <c r="DC1230" s="7"/>
      <c r="DD1230" s="7"/>
      <c r="DE1230" s="7"/>
      <c r="DF1230" s="7"/>
      <c r="DG1230" s="7"/>
      <c r="DH1230" s="7"/>
      <c r="DI1230" s="7"/>
      <c r="DJ1230" s="7"/>
      <c r="DK1230" s="7"/>
      <c r="DL1230" s="7"/>
      <c r="DM1230" s="7"/>
      <c r="DN1230" s="7"/>
      <c r="DO1230" s="7"/>
      <c r="DP1230" s="7"/>
      <c r="DQ1230" s="7"/>
      <c r="DR1230" s="7"/>
      <c r="DS1230" s="7"/>
      <c r="DT1230" s="7"/>
      <c r="DU1230" s="7"/>
      <c r="DV1230" s="7"/>
      <c r="DW1230" s="7"/>
      <c r="DX1230" s="7"/>
      <c r="DY1230" s="7"/>
      <c r="DZ1230" s="7"/>
      <c r="EA1230" s="7"/>
      <c r="EB1230" s="7"/>
      <c r="EC1230" s="7"/>
      <c r="ED1230" s="7"/>
      <c r="EE1230" s="7"/>
      <c r="EF1230" s="7"/>
      <c r="EG1230" s="7"/>
      <c r="EH1230" s="7"/>
      <c r="EI1230" s="7"/>
      <c r="EJ1230" s="7"/>
      <c r="EK1230" s="7"/>
      <c r="EL1230" s="7"/>
      <c r="EM1230" s="7"/>
      <c r="EN1230" s="7"/>
      <c r="EO1230" s="7"/>
      <c r="EP1230" s="7"/>
      <c r="EQ1230" s="7"/>
      <c r="ER1230" s="7"/>
      <c r="ES1230" s="7"/>
      <c r="ET1230" s="7"/>
      <c r="EU1230" s="7"/>
      <c r="EV1230" s="7"/>
      <c r="EW1230" s="7"/>
      <c r="EX1230" s="7"/>
      <c r="EY1230" s="7"/>
      <c r="EZ1230" s="7"/>
      <c r="FA1230" s="7"/>
      <c r="FB1230" s="7"/>
      <c r="FC1230" s="7"/>
      <c r="FD1230" s="7"/>
      <c r="FE1230" s="7"/>
      <c r="FF1230" s="7"/>
      <c r="FG1230" s="7"/>
      <c r="FH1230" s="7"/>
      <c r="FI1230" s="7"/>
      <c r="FJ1230" s="7"/>
      <c r="FK1230" s="7"/>
      <c r="FL1230" s="34"/>
      <c r="FM1230" s="33"/>
      <c r="FN1230" s="34"/>
      <c r="FO1230" s="33"/>
      <c r="FP1230" s="33"/>
      <c r="FQ1230" s="33"/>
      <c r="FR1230" s="33"/>
      <c r="FS1230" s="33"/>
      <c r="FT1230" s="33"/>
      <c r="FU1230" s="33"/>
      <c r="FV1230" s="33"/>
      <c r="FW1230" s="33"/>
      <c r="FX1230" s="33"/>
      <c r="FY1230" s="33"/>
      <c r="FZ1230" s="33"/>
      <c r="GA1230" s="33"/>
      <c r="GB1230" s="33"/>
      <c r="GC1230" s="33"/>
      <c r="GD1230" s="33"/>
      <c r="GE1230" s="33"/>
      <c r="GF1230" s="33"/>
      <c r="GG1230" s="7"/>
      <c r="GH1230" s="7"/>
      <c r="GI1230" s="7"/>
      <c r="GJ1230" s="7"/>
      <c r="GK1230" s="7"/>
      <c r="GL1230" s="7"/>
      <c r="GM1230" s="7"/>
      <c r="GN1230" s="7"/>
      <c r="GO1230" s="7"/>
      <c r="GP1230" s="7"/>
      <c r="GQ1230" s="7"/>
      <c r="GR1230" s="7"/>
      <c r="GS1230" s="7"/>
      <c r="GT1230" s="7"/>
      <c r="GU1230" s="7"/>
      <c r="GV1230" s="7"/>
      <c r="GW1230" s="7"/>
      <c r="GX1230" s="7"/>
      <c r="GY1230" s="7"/>
    </row>
    <row r="1231" spans="1:207" ht="13.8">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c r="CG1231" s="7"/>
      <c r="CH1231" s="7"/>
      <c r="CI1231" s="7"/>
      <c r="CJ1231" s="7"/>
      <c r="CK1231" s="7"/>
      <c r="CL1231" s="7"/>
      <c r="CM1231" s="7"/>
      <c r="CN1231" s="7"/>
      <c r="CO1231" s="7"/>
      <c r="CP1231" s="7"/>
      <c r="CQ1231" s="7"/>
      <c r="CR1231" s="7"/>
      <c r="CS1231" s="7"/>
      <c r="CT1231" s="7"/>
      <c r="CU1231" s="7"/>
      <c r="CV1231" s="7"/>
      <c r="CW1231" s="7"/>
      <c r="CX1231" s="7"/>
      <c r="CY1231" s="7"/>
      <c r="CZ1231" s="7"/>
      <c r="DA1231" s="7"/>
      <c r="DB1231" s="7"/>
      <c r="DC1231" s="7"/>
      <c r="DD1231" s="7"/>
      <c r="DE1231" s="7"/>
      <c r="DF1231" s="7"/>
      <c r="DG1231" s="7"/>
      <c r="DH1231" s="7"/>
      <c r="DI1231" s="7"/>
      <c r="DJ1231" s="7"/>
      <c r="DK1231" s="7"/>
      <c r="DL1231" s="7"/>
      <c r="DM1231" s="7"/>
      <c r="DN1231" s="7"/>
      <c r="DO1231" s="7"/>
      <c r="DP1231" s="7"/>
      <c r="DQ1231" s="7"/>
      <c r="DR1231" s="7"/>
      <c r="DS1231" s="7"/>
      <c r="DT1231" s="7"/>
      <c r="DU1231" s="7"/>
      <c r="DV1231" s="7"/>
      <c r="DW1231" s="7"/>
      <c r="DX1231" s="7"/>
      <c r="DY1231" s="7"/>
      <c r="DZ1231" s="7"/>
      <c r="EA1231" s="7"/>
      <c r="EB1231" s="7"/>
      <c r="EC1231" s="7"/>
      <c r="ED1231" s="7"/>
      <c r="EE1231" s="7"/>
      <c r="EF1231" s="7"/>
      <c r="EG1231" s="7"/>
      <c r="EH1231" s="7"/>
      <c r="EI1231" s="7"/>
      <c r="EJ1231" s="7"/>
      <c r="EK1231" s="7"/>
      <c r="EL1231" s="7"/>
      <c r="EM1231" s="7"/>
      <c r="EN1231" s="7"/>
      <c r="EO1231" s="7"/>
      <c r="EP1231" s="7"/>
      <c r="EQ1231" s="7"/>
      <c r="ER1231" s="7"/>
      <c r="ES1231" s="7"/>
      <c r="ET1231" s="7"/>
      <c r="EU1231" s="7"/>
      <c r="EV1231" s="7"/>
      <c r="EW1231" s="7"/>
      <c r="EX1231" s="7"/>
      <c r="EY1231" s="7"/>
      <c r="EZ1231" s="7"/>
      <c r="FA1231" s="7"/>
      <c r="FB1231" s="7"/>
      <c r="FC1231" s="7"/>
      <c r="FD1231" s="7"/>
      <c r="FE1231" s="7"/>
      <c r="FF1231" s="7"/>
      <c r="FG1231" s="7"/>
      <c r="FH1231" s="7"/>
      <c r="FI1231" s="7"/>
      <c r="FJ1231" s="7"/>
      <c r="FK1231" s="7"/>
      <c r="FL1231" s="34"/>
      <c r="FM1231" s="33"/>
      <c r="FN1231" s="34"/>
      <c r="FO1231" s="33"/>
      <c r="FP1231" s="33"/>
      <c r="FQ1231" s="33"/>
      <c r="FR1231" s="33"/>
      <c r="FS1231" s="33"/>
      <c r="FT1231" s="33"/>
      <c r="FU1231" s="33"/>
      <c r="FV1231" s="33"/>
      <c r="FW1231" s="33"/>
      <c r="FX1231" s="33"/>
      <c r="FY1231" s="33"/>
      <c r="FZ1231" s="33"/>
      <c r="GA1231" s="33"/>
      <c r="GB1231" s="33"/>
      <c r="GC1231" s="33"/>
      <c r="GD1231" s="33"/>
      <c r="GE1231" s="33"/>
      <c r="GF1231" s="33"/>
      <c r="GG1231" s="7"/>
      <c r="GH1231" s="7"/>
      <c r="GI1231" s="7"/>
      <c r="GJ1231" s="7"/>
      <c r="GK1231" s="7"/>
      <c r="GL1231" s="7"/>
      <c r="GM1231" s="7"/>
      <c r="GN1231" s="7"/>
      <c r="GO1231" s="7"/>
      <c r="GP1231" s="7"/>
      <c r="GQ1231" s="7"/>
      <c r="GR1231" s="7"/>
      <c r="GS1231" s="7"/>
      <c r="GT1231" s="7"/>
      <c r="GU1231" s="7"/>
      <c r="GV1231" s="7"/>
      <c r="GW1231" s="7"/>
      <c r="GX1231" s="7"/>
      <c r="GY1231" s="7"/>
    </row>
    <row r="1232" spans="1:207" ht="13.8">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c r="CG1232" s="7"/>
      <c r="CH1232" s="7"/>
      <c r="CI1232" s="7"/>
      <c r="CJ1232" s="7"/>
      <c r="CK1232" s="7"/>
      <c r="CL1232" s="7"/>
      <c r="CM1232" s="7"/>
      <c r="CN1232" s="7"/>
      <c r="CO1232" s="7"/>
      <c r="CP1232" s="7"/>
      <c r="CQ1232" s="7"/>
      <c r="CR1232" s="7"/>
      <c r="CS1232" s="7"/>
      <c r="CT1232" s="7"/>
      <c r="CU1232" s="7"/>
      <c r="CV1232" s="7"/>
      <c r="CW1232" s="7"/>
      <c r="CX1232" s="7"/>
      <c r="CY1232" s="7"/>
      <c r="CZ1232" s="7"/>
      <c r="DA1232" s="7"/>
      <c r="DB1232" s="7"/>
      <c r="DC1232" s="7"/>
      <c r="DD1232" s="7"/>
      <c r="DE1232" s="7"/>
      <c r="DF1232" s="7"/>
      <c r="DG1232" s="7"/>
      <c r="DH1232" s="7"/>
      <c r="DI1232" s="7"/>
      <c r="DJ1232" s="7"/>
      <c r="DK1232" s="7"/>
      <c r="DL1232" s="7"/>
      <c r="DM1232" s="7"/>
      <c r="DN1232" s="7"/>
      <c r="DO1232" s="7"/>
      <c r="DP1232" s="7"/>
      <c r="DQ1232" s="7"/>
      <c r="DR1232" s="7"/>
      <c r="DS1232" s="7"/>
      <c r="DT1232" s="7"/>
      <c r="DU1232" s="7"/>
      <c r="DV1232" s="7"/>
      <c r="DW1232" s="7"/>
      <c r="DX1232" s="7"/>
      <c r="DY1232" s="7"/>
      <c r="DZ1232" s="7"/>
      <c r="EA1232" s="7"/>
      <c r="EB1232" s="7"/>
      <c r="EC1232" s="7"/>
      <c r="ED1232" s="7"/>
      <c r="EE1232" s="7"/>
      <c r="EF1232" s="7"/>
      <c r="EG1232" s="7"/>
      <c r="EH1232" s="7"/>
      <c r="EI1232" s="7"/>
      <c r="EJ1232" s="7"/>
      <c r="EK1232" s="7"/>
      <c r="EL1232" s="7"/>
      <c r="EM1232" s="7"/>
      <c r="EN1232" s="7"/>
      <c r="EO1232" s="7"/>
      <c r="EP1232" s="7"/>
      <c r="EQ1232" s="7"/>
      <c r="ER1232" s="7"/>
      <c r="ES1232" s="7"/>
      <c r="ET1232" s="7"/>
      <c r="EU1232" s="7"/>
      <c r="EV1232" s="7"/>
      <c r="EW1232" s="7"/>
      <c r="EX1232" s="7"/>
      <c r="EY1232" s="7"/>
      <c r="EZ1232" s="7"/>
      <c r="FA1232" s="7"/>
      <c r="FB1232" s="7"/>
      <c r="FC1232" s="7"/>
      <c r="FD1232" s="7"/>
      <c r="FE1232" s="7"/>
      <c r="FF1232" s="7"/>
      <c r="FG1232" s="7"/>
      <c r="FH1232" s="7"/>
      <c r="FI1232" s="7"/>
      <c r="FJ1232" s="7"/>
      <c r="FK1232" s="7"/>
      <c r="FL1232" s="34"/>
      <c r="FM1232" s="33"/>
      <c r="FN1232" s="34"/>
      <c r="FO1232" s="33"/>
      <c r="FP1232" s="33"/>
      <c r="FQ1232" s="33"/>
      <c r="FR1232" s="33"/>
      <c r="FS1232" s="33"/>
      <c r="FT1232" s="33"/>
      <c r="FU1232" s="33"/>
      <c r="FV1232" s="33"/>
      <c r="FW1232" s="33"/>
      <c r="FX1232" s="33"/>
      <c r="FY1232" s="33"/>
      <c r="FZ1232" s="33"/>
      <c r="GA1232" s="33"/>
      <c r="GB1232" s="33"/>
      <c r="GC1232" s="33"/>
      <c r="GD1232" s="33"/>
      <c r="GE1232" s="33"/>
      <c r="GF1232" s="33"/>
      <c r="GG1232" s="7"/>
      <c r="GH1232" s="7"/>
      <c r="GI1232" s="7"/>
      <c r="GJ1232" s="7"/>
      <c r="GK1232" s="7"/>
      <c r="GL1232" s="7"/>
      <c r="GM1232" s="7"/>
      <c r="GN1232" s="7"/>
      <c r="GO1232" s="7"/>
      <c r="GP1232" s="7"/>
      <c r="GQ1232" s="7"/>
      <c r="GR1232" s="7"/>
      <c r="GS1232" s="7"/>
      <c r="GT1232" s="7"/>
      <c r="GU1232" s="7"/>
      <c r="GV1232" s="7"/>
      <c r="GW1232" s="7"/>
      <c r="GX1232" s="7"/>
      <c r="GY1232" s="7"/>
    </row>
    <row r="1233" spans="1:207" ht="13.8">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c r="CG1233" s="7"/>
      <c r="CH1233" s="7"/>
      <c r="CI1233" s="7"/>
      <c r="CJ1233" s="7"/>
      <c r="CK1233" s="7"/>
      <c r="CL1233" s="7"/>
      <c r="CM1233" s="7"/>
      <c r="CN1233" s="7"/>
      <c r="CO1233" s="7"/>
      <c r="CP1233" s="7"/>
      <c r="CQ1233" s="7"/>
      <c r="CR1233" s="7"/>
      <c r="CS1233" s="7"/>
      <c r="CT1233" s="7"/>
      <c r="CU1233" s="7"/>
      <c r="CV1233" s="7"/>
      <c r="CW1233" s="7"/>
      <c r="CX1233" s="7"/>
      <c r="CY1233" s="7"/>
      <c r="CZ1233" s="7"/>
      <c r="DA1233" s="7"/>
      <c r="DB1233" s="7"/>
      <c r="DC1233" s="7"/>
      <c r="DD1233" s="7"/>
      <c r="DE1233" s="7"/>
      <c r="DF1233" s="7"/>
      <c r="DG1233" s="7"/>
      <c r="DH1233" s="7"/>
      <c r="DI1233" s="7"/>
      <c r="DJ1233" s="7"/>
      <c r="DK1233" s="7"/>
      <c r="DL1233" s="7"/>
      <c r="DM1233" s="7"/>
      <c r="DN1233" s="7"/>
      <c r="DO1233" s="7"/>
      <c r="DP1233" s="7"/>
      <c r="DQ1233" s="7"/>
      <c r="DR1233" s="7"/>
      <c r="DS1233" s="7"/>
      <c r="DT1233" s="7"/>
      <c r="DU1233" s="7"/>
      <c r="DV1233" s="7"/>
      <c r="DW1233" s="7"/>
      <c r="DX1233" s="7"/>
      <c r="DY1233" s="7"/>
      <c r="DZ1233" s="7"/>
      <c r="EA1233" s="7"/>
      <c r="EB1233" s="7"/>
      <c r="EC1233" s="7"/>
      <c r="ED1233" s="7"/>
      <c r="EE1233" s="7"/>
      <c r="EF1233" s="7"/>
      <c r="EG1233" s="7"/>
      <c r="EH1233" s="7"/>
      <c r="EI1233" s="7"/>
      <c r="EJ1233" s="7"/>
      <c r="EK1233" s="7"/>
      <c r="EL1233" s="7"/>
      <c r="EM1233" s="7"/>
      <c r="EN1233" s="7"/>
      <c r="EO1233" s="7"/>
      <c r="EP1233" s="7"/>
      <c r="EQ1233" s="7"/>
      <c r="ER1233" s="7"/>
      <c r="ES1233" s="7"/>
      <c r="ET1233" s="7"/>
      <c r="EU1233" s="7"/>
      <c r="EV1233" s="7"/>
      <c r="EW1233" s="7"/>
      <c r="EX1233" s="7"/>
      <c r="EY1233" s="7"/>
      <c r="EZ1233" s="7"/>
      <c r="FA1233" s="7"/>
      <c r="FB1233" s="7"/>
      <c r="FC1233" s="7"/>
      <c r="FD1233" s="7"/>
      <c r="FE1233" s="7"/>
      <c r="FF1233" s="7"/>
      <c r="FG1233" s="7"/>
      <c r="FH1233" s="7"/>
      <c r="FI1233" s="7"/>
      <c r="FJ1233" s="7"/>
      <c r="FK1233" s="7"/>
      <c r="FL1233" s="34"/>
      <c r="FM1233" s="33"/>
      <c r="FN1233" s="34"/>
      <c r="FO1233" s="33"/>
      <c r="FP1233" s="33"/>
      <c r="FQ1233" s="33"/>
      <c r="FR1233" s="33"/>
      <c r="FS1233" s="33"/>
      <c r="FT1233" s="33"/>
      <c r="FU1233" s="33"/>
      <c r="FV1233" s="33"/>
      <c r="FW1233" s="33"/>
      <c r="FX1233" s="33"/>
      <c r="FY1233" s="33"/>
      <c r="FZ1233" s="33"/>
      <c r="GA1233" s="33"/>
      <c r="GB1233" s="33"/>
      <c r="GC1233" s="33"/>
      <c r="GD1233" s="33"/>
      <c r="GE1233" s="33"/>
      <c r="GF1233" s="33"/>
      <c r="GG1233" s="7"/>
      <c r="GH1233" s="7"/>
      <c r="GI1233" s="7"/>
      <c r="GJ1233" s="7"/>
      <c r="GK1233" s="7"/>
      <c r="GL1233" s="7"/>
      <c r="GM1233" s="7"/>
      <c r="GN1233" s="7"/>
      <c r="GO1233" s="7"/>
      <c r="GP1233" s="7"/>
      <c r="GQ1233" s="7"/>
      <c r="GR1233" s="7"/>
      <c r="GS1233" s="7"/>
      <c r="GT1233" s="7"/>
      <c r="GU1233" s="7"/>
      <c r="GV1233" s="7"/>
      <c r="GW1233" s="7"/>
      <c r="GX1233" s="7"/>
      <c r="GY1233" s="7"/>
    </row>
    <row r="1234" spans="1:207" ht="13.8">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c r="CG1234" s="7"/>
      <c r="CH1234" s="7"/>
      <c r="CI1234" s="7"/>
      <c r="CJ1234" s="7"/>
      <c r="CK1234" s="7"/>
      <c r="CL1234" s="7"/>
      <c r="CM1234" s="7"/>
      <c r="CN1234" s="7"/>
      <c r="CO1234" s="7"/>
      <c r="CP1234" s="7"/>
      <c r="CQ1234" s="7"/>
      <c r="CR1234" s="7"/>
      <c r="CS1234" s="7"/>
      <c r="CT1234" s="7"/>
      <c r="CU1234" s="7"/>
      <c r="CV1234" s="7"/>
      <c r="CW1234" s="7"/>
      <c r="CX1234" s="7"/>
      <c r="CY1234" s="7"/>
      <c r="CZ1234" s="7"/>
      <c r="DA1234" s="7"/>
      <c r="DB1234" s="7"/>
      <c r="DC1234" s="7"/>
      <c r="DD1234" s="7"/>
      <c r="DE1234" s="7"/>
      <c r="DF1234" s="7"/>
      <c r="DG1234" s="7"/>
      <c r="DH1234" s="7"/>
      <c r="DI1234" s="7"/>
      <c r="DJ1234" s="7"/>
      <c r="DK1234" s="7"/>
      <c r="DL1234" s="7"/>
      <c r="DM1234" s="7"/>
      <c r="DN1234" s="7"/>
      <c r="DO1234" s="7"/>
      <c r="DP1234" s="7"/>
      <c r="DQ1234" s="7"/>
      <c r="DR1234" s="7"/>
      <c r="DS1234" s="7"/>
      <c r="DT1234" s="7"/>
      <c r="DU1234" s="7"/>
      <c r="DV1234" s="7"/>
      <c r="DW1234" s="7"/>
      <c r="DX1234" s="7"/>
      <c r="DY1234" s="7"/>
      <c r="DZ1234" s="7"/>
      <c r="EA1234" s="7"/>
      <c r="EB1234" s="7"/>
      <c r="EC1234" s="7"/>
      <c r="ED1234" s="7"/>
      <c r="EE1234" s="7"/>
      <c r="EF1234" s="7"/>
      <c r="EG1234" s="7"/>
      <c r="EH1234" s="7"/>
      <c r="EI1234" s="7"/>
      <c r="EJ1234" s="7"/>
      <c r="EK1234" s="7"/>
      <c r="EL1234" s="7"/>
      <c r="EM1234" s="7"/>
      <c r="EN1234" s="7"/>
      <c r="EO1234" s="7"/>
      <c r="EP1234" s="7"/>
      <c r="EQ1234" s="7"/>
      <c r="ER1234" s="7"/>
      <c r="ES1234" s="7"/>
      <c r="ET1234" s="7"/>
      <c r="EU1234" s="7"/>
      <c r="EV1234" s="7"/>
      <c r="EW1234" s="7"/>
      <c r="EX1234" s="7"/>
      <c r="EY1234" s="7"/>
      <c r="EZ1234" s="7"/>
      <c r="FA1234" s="7"/>
      <c r="FB1234" s="7"/>
      <c r="FC1234" s="7"/>
      <c r="FD1234" s="7"/>
      <c r="FE1234" s="7"/>
      <c r="FF1234" s="7"/>
      <c r="FG1234" s="7"/>
      <c r="FH1234" s="7"/>
      <c r="FI1234" s="7"/>
      <c r="FJ1234" s="7"/>
      <c r="FK1234" s="7"/>
      <c r="FL1234" s="34"/>
      <c r="FM1234" s="33"/>
      <c r="FN1234" s="34"/>
      <c r="FO1234" s="33"/>
      <c r="FP1234" s="33"/>
      <c r="FQ1234" s="33"/>
      <c r="FR1234" s="33"/>
      <c r="FS1234" s="33"/>
      <c r="FT1234" s="33"/>
      <c r="FU1234" s="33"/>
      <c r="FV1234" s="33"/>
      <c r="FW1234" s="33"/>
      <c r="FX1234" s="33"/>
      <c r="FY1234" s="33"/>
      <c r="FZ1234" s="33"/>
      <c r="GA1234" s="33"/>
      <c r="GB1234" s="33"/>
      <c r="GC1234" s="33"/>
      <c r="GD1234" s="33"/>
      <c r="GE1234" s="33"/>
      <c r="GF1234" s="33"/>
      <c r="GG1234" s="7"/>
      <c r="GH1234" s="7"/>
      <c r="GI1234" s="7"/>
      <c r="GJ1234" s="7"/>
      <c r="GK1234" s="7"/>
      <c r="GL1234" s="7"/>
      <c r="GM1234" s="7"/>
      <c r="GN1234" s="7"/>
      <c r="GO1234" s="7"/>
      <c r="GP1234" s="7"/>
      <c r="GQ1234" s="7"/>
      <c r="GR1234" s="7"/>
      <c r="GS1234" s="7"/>
      <c r="GT1234" s="7"/>
      <c r="GU1234" s="7"/>
      <c r="GV1234" s="7"/>
      <c r="GW1234" s="7"/>
      <c r="GX1234" s="7"/>
      <c r="GY1234" s="7"/>
    </row>
    <row r="1235" spans="1:207" ht="13.8">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c r="CG1235" s="7"/>
      <c r="CH1235" s="7"/>
      <c r="CI1235" s="7"/>
      <c r="CJ1235" s="7"/>
      <c r="CK1235" s="7"/>
      <c r="CL1235" s="7"/>
      <c r="CM1235" s="7"/>
      <c r="CN1235" s="7"/>
      <c r="CO1235" s="7"/>
      <c r="CP1235" s="7"/>
      <c r="CQ1235" s="7"/>
      <c r="CR1235" s="7"/>
      <c r="CS1235" s="7"/>
      <c r="CT1235" s="7"/>
      <c r="CU1235" s="7"/>
      <c r="CV1235" s="7"/>
      <c r="CW1235" s="7"/>
      <c r="CX1235" s="7"/>
      <c r="CY1235" s="7"/>
      <c r="CZ1235" s="7"/>
      <c r="DA1235" s="7"/>
      <c r="DB1235" s="7"/>
      <c r="DC1235" s="7"/>
      <c r="DD1235" s="7"/>
      <c r="DE1235" s="7"/>
      <c r="DF1235" s="7"/>
      <c r="DG1235" s="7"/>
      <c r="DH1235" s="7"/>
      <c r="DI1235" s="7"/>
      <c r="DJ1235" s="7"/>
      <c r="DK1235" s="7"/>
      <c r="DL1235" s="7"/>
      <c r="DM1235" s="7"/>
      <c r="DN1235" s="7"/>
      <c r="DO1235" s="7"/>
      <c r="DP1235" s="7"/>
      <c r="DQ1235" s="7"/>
      <c r="DR1235" s="7"/>
      <c r="DS1235" s="7"/>
      <c r="DT1235" s="7"/>
      <c r="DU1235" s="7"/>
      <c r="DV1235" s="7"/>
      <c r="DW1235" s="7"/>
      <c r="DX1235" s="7"/>
      <c r="DY1235" s="7"/>
      <c r="DZ1235" s="7"/>
      <c r="EA1235" s="7"/>
      <c r="EB1235" s="7"/>
      <c r="EC1235" s="7"/>
      <c r="ED1235" s="7"/>
      <c r="EE1235" s="7"/>
      <c r="EF1235" s="7"/>
      <c r="EG1235" s="7"/>
      <c r="EH1235" s="7"/>
      <c r="EI1235" s="7"/>
      <c r="EJ1235" s="7"/>
      <c r="EK1235" s="7"/>
      <c r="EL1235" s="7"/>
      <c r="EM1235" s="7"/>
      <c r="EN1235" s="7"/>
      <c r="EO1235" s="7"/>
      <c r="EP1235" s="7"/>
      <c r="EQ1235" s="7"/>
      <c r="ER1235" s="7"/>
      <c r="ES1235" s="7"/>
      <c r="ET1235" s="7"/>
      <c r="EU1235" s="7"/>
      <c r="EV1235" s="7"/>
      <c r="EW1235" s="7"/>
      <c r="EX1235" s="7"/>
      <c r="EY1235" s="7"/>
      <c r="EZ1235" s="7"/>
      <c r="FA1235" s="7"/>
      <c r="FB1235" s="7"/>
      <c r="FC1235" s="7"/>
      <c r="FD1235" s="7"/>
      <c r="FE1235" s="7"/>
      <c r="FF1235" s="7"/>
      <c r="FG1235" s="7"/>
      <c r="FH1235" s="7"/>
      <c r="FI1235" s="7"/>
      <c r="FJ1235" s="7"/>
      <c r="FK1235" s="7"/>
      <c r="FL1235" s="34"/>
      <c r="FM1235" s="33"/>
      <c r="FN1235" s="34"/>
      <c r="FO1235" s="33"/>
      <c r="FP1235" s="33"/>
      <c r="FQ1235" s="33"/>
      <c r="FR1235" s="33"/>
      <c r="FS1235" s="33"/>
      <c r="FT1235" s="33"/>
      <c r="FU1235" s="33"/>
      <c r="FV1235" s="33"/>
      <c r="FW1235" s="33"/>
      <c r="FX1235" s="33"/>
      <c r="FY1235" s="33"/>
      <c r="FZ1235" s="33"/>
      <c r="GA1235" s="33"/>
      <c r="GB1235" s="33"/>
      <c r="GC1235" s="33"/>
      <c r="GD1235" s="33"/>
      <c r="GE1235" s="33"/>
      <c r="GF1235" s="33"/>
      <c r="GG1235" s="7"/>
      <c r="GH1235" s="7"/>
      <c r="GI1235" s="7"/>
      <c r="GJ1235" s="7"/>
      <c r="GK1235" s="7"/>
      <c r="GL1235" s="7"/>
      <c r="GM1235" s="7"/>
      <c r="GN1235" s="7"/>
      <c r="GO1235" s="7"/>
      <c r="GP1235" s="7"/>
      <c r="GQ1235" s="7"/>
      <c r="GR1235" s="7"/>
      <c r="GS1235" s="7"/>
      <c r="GT1235" s="7"/>
      <c r="GU1235" s="7"/>
      <c r="GV1235" s="7"/>
      <c r="GW1235" s="7"/>
      <c r="GX1235" s="7"/>
      <c r="GY1235" s="7"/>
    </row>
    <row r="1236" spans="1:207" ht="13.8">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c r="CG1236" s="7"/>
      <c r="CH1236" s="7"/>
      <c r="CI1236" s="7"/>
      <c r="CJ1236" s="7"/>
      <c r="CK1236" s="7"/>
      <c r="CL1236" s="7"/>
      <c r="CM1236" s="7"/>
      <c r="CN1236" s="7"/>
      <c r="CO1236" s="7"/>
      <c r="CP1236" s="7"/>
      <c r="CQ1236" s="7"/>
      <c r="CR1236" s="7"/>
      <c r="CS1236" s="7"/>
      <c r="CT1236" s="7"/>
      <c r="CU1236" s="7"/>
      <c r="CV1236" s="7"/>
      <c r="CW1236" s="7"/>
      <c r="CX1236" s="7"/>
      <c r="CY1236" s="7"/>
      <c r="CZ1236" s="7"/>
      <c r="DA1236" s="7"/>
      <c r="DB1236" s="7"/>
      <c r="DC1236" s="7"/>
      <c r="DD1236" s="7"/>
      <c r="DE1236" s="7"/>
      <c r="DF1236" s="7"/>
      <c r="DG1236" s="7"/>
      <c r="DH1236" s="7"/>
      <c r="DI1236" s="7"/>
      <c r="DJ1236" s="7"/>
      <c r="DK1236" s="7"/>
      <c r="DL1236" s="7"/>
      <c r="DM1236" s="7"/>
      <c r="DN1236" s="7"/>
      <c r="DO1236" s="7"/>
      <c r="DP1236" s="7"/>
      <c r="DQ1236" s="7"/>
      <c r="DR1236" s="7"/>
      <c r="DS1236" s="7"/>
      <c r="DT1236" s="7"/>
      <c r="DU1236" s="7"/>
      <c r="DV1236" s="7"/>
      <c r="DW1236" s="7"/>
      <c r="DX1236" s="7"/>
      <c r="DY1236" s="7"/>
      <c r="DZ1236" s="7"/>
      <c r="EA1236" s="7"/>
      <c r="EB1236" s="7"/>
      <c r="EC1236" s="7"/>
      <c r="ED1236" s="7"/>
      <c r="EE1236" s="7"/>
      <c r="EF1236" s="7"/>
      <c r="EG1236" s="7"/>
      <c r="EH1236" s="7"/>
      <c r="EI1236" s="7"/>
      <c r="EJ1236" s="7"/>
      <c r="EK1236" s="7"/>
      <c r="EL1236" s="7"/>
      <c r="EM1236" s="7"/>
      <c r="EN1236" s="7"/>
      <c r="EO1236" s="7"/>
      <c r="EP1236" s="7"/>
      <c r="EQ1236" s="7"/>
      <c r="ER1236" s="7"/>
      <c r="ES1236" s="7"/>
      <c r="ET1236" s="7"/>
      <c r="EU1236" s="7"/>
      <c r="EV1236" s="7"/>
      <c r="EW1236" s="7"/>
      <c r="EX1236" s="7"/>
      <c r="EY1236" s="7"/>
      <c r="EZ1236" s="7"/>
      <c r="FA1236" s="7"/>
      <c r="FB1236" s="7"/>
      <c r="FC1236" s="7"/>
      <c r="FD1236" s="7"/>
      <c r="FE1236" s="7"/>
      <c r="FF1236" s="7"/>
      <c r="FG1236" s="7"/>
      <c r="FH1236" s="7"/>
      <c r="FI1236" s="7"/>
      <c r="FJ1236" s="7"/>
      <c r="FK1236" s="7"/>
      <c r="FL1236" s="34"/>
      <c r="FM1236" s="33"/>
      <c r="FN1236" s="34"/>
      <c r="FO1236" s="33"/>
      <c r="FP1236" s="33"/>
      <c r="FQ1236" s="33"/>
      <c r="FR1236" s="33"/>
      <c r="FS1236" s="33"/>
      <c r="FT1236" s="33"/>
      <c r="FU1236" s="33"/>
      <c r="FV1236" s="33"/>
      <c r="FW1236" s="33"/>
      <c r="FX1236" s="33"/>
      <c r="FY1236" s="33"/>
      <c r="FZ1236" s="33"/>
      <c r="GA1236" s="33"/>
      <c r="GB1236" s="33"/>
      <c r="GC1236" s="33"/>
      <c r="GD1236" s="33"/>
      <c r="GE1236" s="33"/>
      <c r="GF1236" s="33"/>
      <c r="GG1236" s="7"/>
      <c r="GH1236" s="7"/>
      <c r="GI1236" s="7"/>
      <c r="GJ1236" s="7"/>
      <c r="GK1236" s="7"/>
      <c r="GL1236" s="7"/>
      <c r="GM1236" s="7"/>
      <c r="GN1236" s="7"/>
      <c r="GO1236" s="7"/>
      <c r="GP1236" s="7"/>
      <c r="GQ1236" s="7"/>
      <c r="GR1236" s="7"/>
      <c r="GS1236" s="7"/>
      <c r="GT1236" s="7"/>
      <c r="GU1236" s="7"/>
      <c r="GV1236" s="7"/>
      <c r="GW1236" s="7"/>
      <c r="GX1236" s="7"/>
      <c r="GY1236" s="7"/>
    </row>
    <row r="1237" spans="1:207" ht="13.8">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c r="CG1237" s="7"/>
      <c r="CH1237" s="7"/>
      <c r="CI1237" s="7"/>
      <c r="CJ1237" s="7"/>
      <c r="CK1237" s="7"/>
      <c r="CL1237" s="7"/>
      <c r="CM1237" s="7"/>
      <c r="CN1237" s="7"/>
      <c r="CO1237" s="7"/>
      <c r="CP1237" s="7"/>
      <c r="CQ1237" s="7"/>
      <c r="CR1237" s="7"/>
      <c r="CS1237" s="7"/>
      <c r="CT1237" s="7"/>
      <c r="CU1237" s="7"/>
      <c r="CV1237" s="7"/>
      <c r="CW1237" s="7"/>
      <c r="CX1237" s="7"/>
      <c r="CY1237" s="7"/>
      <c r="CZ1237" s="7"/>
      <c r="DA1237" s="7"/>
      <c r="DB1237" s="7"/>
      <c r="DC1237" s="7"/>
      <c r="DD1237" s="7"/>
      <c r="DE1237" s="7"/>
      <c r="DF1237" s="7"/>
      <c r="DG1237" s="7"/>
      <c r="DH1237" s="7"/>
      <c r="DI1237" s="7"/>
      <c r="DJ1237" s="7"/>
      <c r="DK1237" s="7"/>
      <c r="DL1237" s="7"/>
      <c r="DM1237" s="7"/>
      <c r="DN1237" s="7"/>
      <c r="DO1237" s="7"/>
      <c r="DP1237" s="7"/>
      <c r="DQ1237" s="7"/>
      <c r="DR1237" s="7"/>
      <c r="DS1237" s="7"/>
      <c r="DT1237" s="7"/>
      <c r="DU1237" s="7"/>
      <c r="DV1237" s="7"/>
      <c r="DW1237" s="7"/>
      <c r="DX1237" s="7"/>
      <c r="DY1237" s="7"/>
      <c r="DZ1237" s="7"/>
      <c r="EA1237" s="7"/>
      <c r="EB1237" s="7"/>
      <c r="EC1237" s="7"/>
      <c r="ED1237" s="7"/>
      <c r="EE1237" s="7"/>
      <c r="EF1237" s="7"/>
      <c r="EG1237" s="7"/>
      <c r="EH1237" s="7"/>
      <c r="EI1237" s="7"/>
      <c r="EJ1237" s="7"/>
      <c r="EK1237" s="7"/>
      <c r="EL1237" s="7"/>
      <c r="EM1237" s="7"/>
      <c r="EN1237" s="7"/>
      <c r="EO1237" s="7"/>
      <c r="EP1237" s="7"/>
      <c r="EQ1237" s="7"/>
      <c r="ER1237" s="7"/>
      <c r="ES1237" s="7"/>
      <c r="ET1237" s="7"/>
      <c r="EU1237" s="7"/>
      <c r="EV1237" s="7"/>
      <c r="EW1237" s="7"/>
      <c r="EX1237" s="7"/>
      <c r="EY1237" s="7"/>
      <c r="EZ1237" s="7"/>
      <c r="FA1237" s="7"/>
      <c r="FB1237" s="7"/>
      <c r="FC1237" s="7"/>
      <c r="FD1237" s="7"/>
      <c r="FE1237" s="7"/>
      <c r="FF1237" s="7"/>
      <c r="FG1237" s="7"/>
      <c r="FH1237" s="7"/>
      <c r="FI1237" s="7"/>
      <c r="FJ1237" s="7"/>
      <c r="FK1237" s="7"/>
      <c r="FL1237" s="34"/>
      <c r="FM1237" s="33"/>
      <c r="FN1237" s="34"/>
      <c r="FO1237" s="33"/>
      <c r="FP1237" s="33"/>
      <c r="FQ1237" s="33"/>
      <c r="FR1237" s="33"/>
      <c r="FS1237" s="33"/>
      <c r="FT1237" s="33"/>
      <c r="FU1237" s="33"/>
      <c r="FV1237" s="33"/>
      <c r="FW1237" s="33"/>
      <c r="FX1237" s="33"/>
      <c r="FY1237" s="33"/>
      <c r="FZ1237" s="33"/>
      <c r="GA1237" s="33"/>
      <c r="GB1237" s="33"/>
      <c r="GC1237" s="33"/>
      <c r="GD1237" s="33"/>
      <c r="GE1237" s="33"/>
      <c r="GF1237" s="33"/>
      <c r="GG1237" s="7"/>
      <c r="GH1237" s="7"/>
      <c r="GI1237" s="7"/>
      <c r="GJ1237" s="7"/>
      <c r="GK1237" s="7"/>
      <c r="GL1237" s="7"/>
      <c r="GM1237" s="7"/>
      <c r="GN1237" s="7"/>
      <c r="GO1237" s="7"/>
      <c r="GP1237" s="7"/>
      <c r="GQ1237" s="7"/>
      <c r="GR1237" s="7"/>
      <c r="GS1237" s="7"/>
      <c r="GT1237" s="7"/>
      <c r="GU1237" s="7"/>
      <c r="GV1237" s="7"/>
      <c r="GW1237" s="7"/>
      <c r="GX1237" s="7"/>
      <c r="GY1237" s="7"/>
    </row>
    <row r="1238" spans="1:207" ht="13.8">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c r="CG1238" s="7"/>
      <c r="CH1238" s="7"/>
      <c r="CI1238" s="7"/>
      <c r="CJ1238" s="7"/>
      <c r="CK1238" s="7"/>
      <c r="CL1238" s="7"/>
      <c r="CM1238" s="7"/>
      <c r="CN1238" s="7"/>
      <c r="CO1238" s="7"/>
      <c r="CP1238" s="7"/>
      <c r="CQ1238" s="7"/>
      <c r="CR1238" s="7"/>
      <c r="CS1238" s="7"/>
      <c r="CT1238" s="7"/>
      <c r="CU1238" s="7"/>
      <c r="CV1238" s="7"/>
      <c r="CW1238" s="7"/>
      <c r="CX1238" s="7"/>
      <c r="CY1238" s="7"/>
      <c r="CZ1238" s="7"/>
      <c r="DA1238" s="7"/>
      <c r="DB1238" s="7"/>
      <c r="DC1238" s="7"/>
      <c r="DD1238" s="7"/>
      <c r="DE1238" s="7"/>
      <c r="DF1238" s="7"/>
      <c r="DG1238" s="7"/>
      <c r="DH1238" s="7"/>
      <c r="DI1238" s="7"/>
      <c r="DJ1238" s="7"/>
      <c r="DK1238" s="7"/>
      <c r="DL1238" s="7"/>
      <c r="DM1238" s="7"/>
      <c r="DN1238" s="7"/>
      <c r="DO1238" s="7"/>
      <c r="DP1238" s="7"/>
      <c r="DQ1238" s="7"/>
      <c r="DR1238" s="7"/>
      <c r="DS1238" s="7"/>
      <c r="DT1238" s="7"/>
      <c r="DU1238" s="7"/>
      <c r="DV1238" s="7"/>
      <c r="DW1238" s="7"/>
      <c r="DX1238" s="7"/>
      <c r="DY1238" s="7"/>
      <c r="DZ1238" s="7"/>
      <c r="EA1238" s="7"/>
      <c r="EB1238" s="7"/>
      <c r="EC1238" s="7"/>
      <c r="ED1238" s="7"/>
      <c r="EE1238" s="7"/>
      <c r="EF1238" s="7"/>
      <c r="EG1238" s="7"/>
      <c r="EH1238" s="7"/>
      <c r="EI1238" s="7"/>
      <c r="EJ1238" s="7"/>
      <c r="EK1238" s="7"/>
      <c r="EL1238" s="7"/>
      <c r="EM1238" s="7"/>
      <c r="EN1238" s="7"/>
      <c r="EO1238" s="7"/>
      <c r="EP1238" s="7"/>
      <c r="EQ1238" s="7"/>
      <c r="ER1238" s="7"/>
      <c r="ES1238" s="7"/>
      <c r="ET1238" s="7"/>
      <c r="EU1238" s="7"/>
      <c r="EV1238" s="7"/>
      <c r="EW1238" s="7"/>
      <c r="EX1238" s="7"/>
      <c r="EY1238" s="7"/>
      <c r="EZ1238" s="7"/>
      <c r="FA1238" s="7"/>
      <c r="FB1238" s="7"/>
      <c r="FC1238" s="7"/>
      <c r="FD1238" s="7"/>
      <c r="FE1238" s="7"/>
      <c r="FF1238" s="7"/>
      <c r="FG1238" s="7"/>
      <c r="FH1238" s="7"/>
      <c r="FI1238" s="7"/>
      <c r="FJ1238" s="7"/>
      <c r="FK1238" s="7"/>
      <c r="FL1238" s="34"/>
      <c r="FM1238" s="33"/>
      <c r="FN1238" s="34"/>
      <c r="FO1238" s="33"/>
      <c r="FP1238" s="33"/>
      <c r="FQ1238" s="33"/>
      <c r="FR1238" s="33"/>
      <c r="FS1238" s="33"/>
      <c r="FT1238" s="33"/>
      <c r="FU1238" s="33"/>
      <c r="FV1238" s="33"/>
      <c r="FW1238" s="33"/>
      <c r="FX1238" s="33"/>
      <c r="FY1238" s="33"/>
      <c r="FZ1238" s="33"/>
      <c r="GA1238" s="33"/>
      <c r="GB1238" s="33"/>
      <c r="GC1238" s="33"/>
      <c r="GD1238" s="33"/>
      <c r="GE1238" s="33"/>
      <c r="GF1238" s="33"/>
      <c r="GG1238" s="7"/>
      <c r="GH1238" s="7"/>
      <c r="GI1238" s="7"/>
      <c r="GJ1238" s="7"/>
      <c r="GK1238" s="7"/>
      <c r="GL1238" s="7"/>
      <c r="GM1238" s="7"/>
      <c r="GN1238" s="7"/>
      <c r="GO1238" s="7"/>
      <c r="GP1238" s="7"/>
      <c r="GQ1238" s="7"/>
      <c r="GR1238" s="7"/>
      <c r="GS1238" s="7"/>
      <c r="GT1238" s="7"/>
      <c r="GU1238" s="7"/>
      <c r="GV1238" s="7"/>
      <c r="GW1238" s="7"/>
      <c r="GX1238" s="7"/>
      <c r="GY1238" s="7"/>
    </row>
    <row r="1239" spans="1:207" ht="13.8">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c r="CG1239" s="7"/>
      <c r="CH1239" s="7"/>
      <c r="CI1239" s="7"/>
      <c r="CJ1239" s="7"/>
      <c r="CK1239" s="7"/>
      <c r="CL1239" s="7"/>
      <c r="CM1239" s="7"/>
      <c r="CN1239" s="7"/>
      <c r="CO1239" s="7"/>
      <c r="CP1239" s="7"/>
      <c r="CQ1239" s="7"/>
      <c r="CR1239" s="7"/>
      <c r="CS1239" s="7"/>
      <c r="CT1239" s="7"/>
      <c r="CU1239" s="7"/>
      <c r="CV1239" s="7"/>
      <c r="CW1239" s="7"/>
      <c r="CX1239" s="7"/>
      <c r="CY1239" s="7"/>
      <c r="CZ1239" s="7"/>
      <c r="DA1239" s="7"/>
      <c r="DB1239" s="7"/>
      <c r="DC1239" s="7"/>
      <c r="DD1239" s="7"/>
      <c r="DE1239" s="7"/>
      <c r="DF1239" s="7"/>
      <c r="DG1239" s="7"/>
      <c r="DH1239" s="7"/>
      <c r="DI1239" s="7"/>
      <c r="DJ1239" s="7"/>
      <c r="DK1239" s="7"/>
      <c r="DL1239" s="7"/>
      <c r="DM1239" s="7"/>
      <c r="DN1239" s="7"/>
      <c r="DO1239" s="7"/>
      <c r="DP1239" s="7"/>
      <c r="DQ1239" s="7"/>
      <c r="DR1239" s="7"/>
      <c r="DS1239" s="7"/>
      <c r="DT1239" s="7"/>
      <c r="DU1239" s="7"/>
      <c r="DV1239" s="7"/>
      <c r="DW1239" s="7"/>
      <c r="DX1239" s="7"/>
      <c r="DY1239" s="7"/>
      <c r="DZ1239" s="7"/>
      <c r="EA1239" s="7"/>
      <c r="EB1239" s="7"/>
      <c r="EC1239" s="7"/>
      <c r="ED1239" s="7"/>
      <c r="EE1239" s="7"/>
      <c r="EF1239" s="7"/>
      <c r="EG1239" s="7"/>
      <c r="EH1239" s="7"/>
      <c r="EI1239" s="7"/>
      <c r="EJ1239" s="7"/>
      <c r="EK1239" s="7"/>
      <c r="EL1239" s="7"/>
      <c r="EM1239" s="7"/>
      <c r="EN1239" s="7"/>
      <c r="EO1239" s="7"/>
      <c r="EP1239" s="7"/>
      <c r="EQ1239" s="7"/>
      <c r="ER1239" s="7"/>
      <c r="ES1239" s="7"/>
      <c r="ET1239" s="7"/>
      <c r="EU1239" s="7"/>
      <c r="EV1239" s="7"/>
      <c r="EW1239" s="7"/>
      <c r="EX1239" s="7"/>
      <c r="EY1239" s="7"/>
      <c r="EZ1239" s="7"/>
      <c r="FA1239" s="7"/>
      <c r="FB1239" s="7"/>
      <c r="FC1239" s="7"/>
      <c r="FD1239" s="7"/>
      <c r="FE1239" s="7"/>
      <c r="FF1239" s="7"/>
      <c r="FG1239" s="7"/>
      <c r="FH1239" s="7"/>
      <c r="FI1239" s="7"/>
      <c r="FJ1239" s="7"/>
      <c r="FK1239" s="7"/>
      <c r="FL1239" s="34"/>
      <c r="FM1239" s="33"/>
      <c r="FN1239" s="34"/>
      <c r="FO1239" s="33"/>
      <c r="FP1239" s="33"/>
      <c r="FQ1239" s="33"/>
      <c r="FR1239" s="33"/>
      <c r="FS1239" s="33"/>
      <c r="FT1239" s="33"/>
      <c r="FU1239" s="33"/>
      <c r="FV1239" s="33"/>
      <c r="FW1239" s="33"/>
      <c r="FX1239" s="33"/>
      <c r="FY1239" s="33"/>
      <c r="FZ1239" s="33"/>
      <c r="GA1239" s="33"/>
      <c r="GB1239" s="33"/>
      <c r="GC1239" s="33"/>
      <c r="GD1239" s="33"/>
      <c r="GE1239" s="33"/>
      <c r="GF1239" s="33"/>
      <c r="GG1239" s="7"/>
      <c r="GH1239" s="7"/>
      <c r="GI1239" s="7"/>
      <c r="GJ1239" s="7"/>
      <c r="GK1239" s="7"/>
      <c r="GL1239" s="7"/>
      <c r="GM1239" s="7"/>
      <c r="GN1239" s="7"/>
      <c r="GO1239" s="7"/>
      <c r="GP1239" s="7"/>
      <c r="GQ1239" s="7"/>
      <c r="GR1239" s="7"/>
      <c r="GS1239" s="7"/>
      <c r="GT1239" s="7"/>
      <c r="GU1239" s="7"/>
      <c r="GV1239" s="7"/>
      <c r="GW1239" s="7"/>
      <c r="GX1239" s="7"/>
      <c r="GY1239" s="7"/>
    </row>
    <row r="1240" spans="1:207" ht="13.8">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c r="CG1240" s="7"/>
      <c r="CH1240" s="7"/>
      <c r="CI1240" s="7"/>
      <c r="CJ1240" s="7"/>
      <c r="CK1240" s="7"/>
      <c r="CL1240" s="7"/>
      <c r="CM1240" s="7"/>
      <c r="CN1240" s="7"/>
      <c r="CO1240" s="7"/>
      <c r="CP1240" s="7"/>
      <c r="CQ1240" s="7"/>
      <c r="CR1240" s="7"/>
      <c r="CS1240" s="7"/>
      <c r="CT1240" s="7"/>
      <c r="CU1240" s="7"/>
      <c r="CV1240" s="7"/>
      <c r="CW1240" s="7"/>
      <c r="CX1240" s="7"/>
      <c r="CY1240" s="7"/>
      <c r="CZ1240" s="7"/>
      <c r="DA1240" s="7"/>
      <c r="DB1240" s="7"/>
      <c r="DC1240" s="7"/>
      <c r="DD1240" s="7"/>
      <c r="DE1240" s="7"/>
      <c r="DF1240" s="7"/>
      <c r="DG1240" s="7"/>
      <c r="DH1240" s="7"/>
      <c r="DI1240" s="7"/>
      <c r="DJ1240" s="7"/>
      <c r="DK1240" s="7"/>
      <c r="DL1240" s="7"/>
      <c r="DM1240" s="7"/>
      <c r="DN1240" s="7"/>
      <c r="DO1240" s="7"/>
      <c r="DP1240" s="7"/>
      <c r="DQ1240" s="7"/>
      <c r="DR1240" s="7"/>
      <c r="DS1240" s="7"/>
      <c r="DT1240" s="7"/>
      <c r="DU1240" s="7"/>
      <c r="DV1240" s="7"/>
      <c r="DW1240" s="7"/>
      <c r="DX1240" s="7"/>
      <c r="DY1240" s="7"/>
      <c r="DZ1240" s="7"/>
      <c r="EA1240" s="7"/>
      <c r="EB1240" s="7"/>
      <c r="EC1240" s="7"/>
      <c r="ED1240" s="7"/>
      <c r="EE1240" s="7"/>
      <c r="EF1240" s="7"/>
      <c r="EG1240" s="7"/>
      <c r="EH1240" s="7"/>
      <c r="EI1240" s="7"/>
      <c r="EJ1240" s="7"/>
      <c r="EK1240" s="7"/>
      <c r="EL1240" s="7"/>
      <c r="EM1240" s="7"/>
      <c r="EN1240" s="7"/>
      <c r="EO1240" s="7"/>
      <c r="EP1240" s="7"/>
      <c r="EQ1240" s="7"/>
      <c r="ER1240" s="7"/>
      <c r="ES1240" s="7"/>
      <c r="ET1240" s="7"/>
      <c r="EU1240" s="7"/>
      <c r="EV1240" s="7"/>
      <c r="EW1240" s="7"/>
      <c r="EX1240" s="7"/>
      <c r="EY1240" s="7"/>
      <c r="EZ1240" s="7"/>
      <c r="FA1240" s="7"/>
      <c r="FB1240" s="7"/>
      <c r="FC1240" s="7"/>
      <c r="FD1240" s="7"/>
      <c r="FE1240" s="7"/>
      <c r="FF1240" s="7"/>
      <c r="FG1240" s="7"/>
      <c r="FH1240" s="7"/>
      <c r="FI1240" s="7"/>
      <c r="FJ1240" s="7"/>
      <c r="FK1240" s="7"/>
      <c r="FL1240" s="34"/>
      <c r="FM1240" s="33"/>
      <c r="FN1240" s="34"/>
      <c r="FO1240" s="33"/>
      <c r="FP1240" s="33"/>
      <c r="FQ1240" s="33"/>
      <c r="FR1240" s="33"/>
      <c r="FS1240" s="33"/>
      <c r="FT1240" s="33"/>
      <c r="FU1240" s="33"/>
      <c r="FV1240" s="33"/>
      <c r="FW1240" s="33"/>
      <c r="FX1240" s="33"/>
      <c r="FY1240" s="33"/>
      <c r="FZ1240" s="33"/>
      <c r="GA1240" s="33"/>
      <c r="GB1240" s="33"/>
      <c r="GC1240" s="33"/>
      <c r="GD1240" s="33"/>
      <c r="GE1240" s="33"/>
      <c r="GF1240" s="33"/>
      <c r="GG1240" s="7"/>
      <c r="GH1240" s="7"/>
      <c r="GI1240" s="7"/>
      <c r="GJ1240" s="7"/>
      <c r="GK1240" s="7"/>
      <c r="GL1240" s="7"/>
      <c r="GM1240" s="7"/>
      <c r="GN1240" s="7"/>
      <c r="GO1240" s="7"/>
      <c r="GP1240" s="7"/>
      <c r="GQ1240" s="7"/>
      <c r="GR1240" s="7"/>
      <c r="GS1240" s="7"/>
      <c r="GT1240" s="7"/>
      <c r="GU1240" s="7"/>
      <c r="GV1240" s="7"/>
      <c r="GW1240" s="7"/>
      <c r="GX1240" s="7"/>
      <c r="GY1240" s="7"/>
    </row>
    <row r="1241" spans="1:207" ht="13.8">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c r="CG1241" s="7"/>
      <c r="CH1241" s="7"/>
      <c r="CI1241" s="7"/>
      <c r="CJ1241" s="7"/>
      <c r="CK1241" s="7"/>
      <c r="CL1241" s="7"/>
      <c r="CM1241" s="7"/>
      <c r="CN1241" s="7"/>
      <c r="CO1241" s="7"/>
      <c r="CP1241" s="7"/>
      <c r="CQ1241" s="7"/>
      <c r="CR1241" s="7"/>
      <c r="CS1241" s="7"/>
      <c r="CT1241" s="7"/>
      <c r="CU1241" s="7"/>
      <c r="CV1241" s="7"/>
      <c r="CW1241" s="7"/>
      <c r="CX1241" s="7"/>
      <c r="CY1241" s="7"/>
      <c r="CZ1241" s="7"/>
      <c r="DA1241" s="7"/>
      <c r="DB1241" s="7"/>
      <c r="DC1241" s="7"/>
      <c r="DD1241" s="7"/>
      <c r="DE1241" s="7"/>
      <c r="DF1241" s="7"/>
      <c r="DG1241" s="7"/>
      <c r="DH1241" s="7"/>
      <c r="DI1241" s="7"/>
      <c r="DJ1241" s="7"/>
      <c r="DK1241" s="7"/>
      <c r="DL1241" s="7"/>
      <c r="DM1241" s="7"/>
      <c r="DN1241" s="7"/>
      <c r="DO1241" s="7"/>
      <c r="DP1241" s="7"/>
      <c r="DQ1241" s="7"/>
      <c r="DR1241" s="7"/>
      <c r="DS1241" s="7"/>
      <c r="DT1241" s="7"/>
      <c r="DU1241" s="7"/>
      <c r="DV1241" s="7"/>
      <c r="DW1241" s="7"/>
      <c r="DX1241" s="7"/>
      <c r="DY1241" s="7"/>
      <c r="DZ1241" s="7"/>
      <c r="EA1241" s="7"/>
      <c r="EB1241" s="7"/>
      <c r="EC1241" s="7"/>
      <c r="ED1241" s="7"/>
      <c r="EE1241" s="7"/>
      <c r="EF1241" s="7"/>
      <c r="EG1241" s="7"/>
      <c r="EH1241" s="7"/>
      <c r="EI1241" s="7"/>
      <c r="EJ1241" s="7"/>
      <c r="EK1241" s="7"/>
      <c r="EL1241" s="7"/>
      <c r="EM1241" s="7"/>
      <c r="EN1241" s="7"/>
      <c r="EO1241" s="7"/>
      <c r="EP1241" s="7"/>
      <c r="EQ1241" s="7"/>
      <c r="ER1241" s="7"/>
      <c r="ES1241" s="7"/>
      <c r="ET1241" s="7"/>
      <c r="EU1241" s="7"/>
      <c r="EV1241" s="7"/>
      <c r="EW1241" s="7"/>
      <c r="EX1241" s="7"/>
      <c r="EY1241" s="7"/>
      <c r="EZ1241" s="7"/>
      <c r="FA1241" s="7"/>
      <c r="FB1241" s="7"/>
      <c r="FC1241" s="7"/>
      <c r="FD1241" s="7"/>
      <c r="FE1241" s="7"/>
      <c r="FF1241" s="7"/>
      <c r="FG1241" s="7"/>
      <c r="FH1241" s="7"/>
      <c r="FI1241" s="7"/>
      <c r="FJ1241" s="7"/>
      <c r="FK1241" s="7"/>
      <c r="FL1241" s="34"/>
      <c r="FM1241" s="33"/>
      <c r="FN1241" s="34"/>
      <c r="FO1241" s="33"/>
      <c r="FP1241" s="33"/>
      <c r="FQ1241" s="33"/>
      <c r="FR1241" s="33"/>
      <c r="FS1241" s="33"/>
      <c r="FT1241" s="33"/>
      <c r="FU1241" s="33"/>
      <c r="FV1241" s="33"/>
      <c r="FW1241" s="33"/>
      <c r="FX1241" s="33"/>
      <c r="FY1241" s="33"/>
      <c r="FZ1241" s="33"/>
      <c r="GA1241" s="33"/>
      <c r="GB1241" s="33"/>
      <c r="GC1241" s="33"/>
      <c r="GD1241" s="33"/>
      <c r="GE1241" s="33"/>
      <c r="GF1241" s="33"/>
      <c r="GG1241" s="7"/>
      <c r="GH1241" s="7"/>
      <c r="GI1241" s="7"/>
      <c r="GJ1241" s="7"/>
      <c r="GK1241" s="7"/>
      <c r="GL1241" s="7"/>
      <c r="GM1241" s="7"/>
      <c r="GN1241" s="7"/>
      <c r="GO1241" s="7"/>
      <c r="GP1241" s="7"/>
      <c r="GQ1241" s="7"/>
      <c r="GR1241" s="7"/>
      <c r="GS1241" s="7"/>
      <c r="GT1241" s="7"/>
      <c r="GU1241" s="7"/>
      <c r="GV1241" s="7"/>
      <c r="GW1241" s="7"/>
      <c r="GX1241" s="7"/>
      <c r="GY1241" s="7"/>
    </row>
    <row r="1242" spans="1:207" ht="13.8">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c r="CG1242" s="7"/>
      <c r="CH1242" s="7"/>
      <c r="CI1242" s="7"/>
      <c r="CJ1242" s="7"/>
      <c r="CK1242" s="7"/>
      <c r="CL1242" s="7"/>
      <c r="CM1242" s="7"/>
      <c r="CN1242" s="7"/>
      <c r="CO1242" s="7"/>
      <c r="CP1242" s="7"/>
      <c r="CQ1242" s="7"/>
      <c r="CR1242" s="7"/>
      <c r="CS1242" s="7"/>
      <c r="CT1242" s="7"/>
      <c r="CU1242" s="7"/>
      <c r="CV1242" s="7"/>
      <c r="CW1242" s="7"/>
      <c r="CX1242" s="7"/>
      <c r="CY1242" s="7"/>
      <c r="CZ1242" s="7"/>
      <c r="DA1242" s="7"/>
      <c r="DB1242" s="7"/>
      <c r="DC1242" s="7"/>
      <c r="DD1242" s="7"/>
      <c r="DE1242" s="7"/>
      <c r="DF1242" s="7"/>
      <c r="DG1242" s="7"/>
      <c r="DH1242" s="7"/>
      <c r="DI1242" s="7"/>
      <c r="DJ1242" s="7"/>
      <c r="DK1242" s="7"/>
      <c r="DL1242" s="7"/>
      <c r="DM1242" s="7"/>
      <c r="DN1242" s="7"/>
      <c r="DO1242" s="7"/>
      <c r="DP1242" s="7"/>
      <c r="DQ1242" s="7"/>
      <c r="DR1242" s="7"/>
      <c r="DS1242" s="7"/>
      <c r="DT1242" s="7"/>
      <c r="DU1242" s="7"/>
      <c r="DV1242" s="7"/>
      <c r="DW1242" s="7"/>
      <c r="DX1242" s="7"/>
      <c r="DY1242" s="7"/>
      <c r="DZ1242" s="7"/>
      <c r="EA1242" s="7"/>
      <c r="EB1242" s="7"/>
      <c r="EC1242" s="7"/>
      <c r="ED1242" s="7"/>
      <c r="EE1242" s="7"/>
      <c r="EF1242" s="7"/>
      <c r="EG1242" s="7"/>
      <c r="EH1242" s="7"/>
      <c r="EI1242" s="7"/>
      <c r="EJ1242" s="7"/>
      <c r="EK1242" s="7"/>
      <c r="EL1242" s="7"/>
      <c r="EM1242" s="7"/>
      <c r="EN1242" s="7"/>
      <c r="EO1242" s="7"/>
      <c r="EP1242" s="7"/>
      <c r="EQ1242" s="7"/>
      <c r="ER1242" s="7"/>
      <c r="ES1242" s="7"/>
      <c r="ET1242" s="7"/>
      <c r="EU1242" s="7"/>
      <c r="EV1242" s="7"/>
      <c r="EW1242" s="7"/>
      <c r="EX1242" s="7"/>
      <c r="EY1242" s="7"/>
      <c r="EZ1242" s="7"/>
      <c r="FA1242" s="7"/>
      <c r="FB1242" s="7"/>
      <c r="FC1242" s="7"/>
      <c r="FD1242" s="7"/>
      <c r="FE1242" s="7"/>
      <c r="FF1242" s="7"/>
      <c r="FG1242" s="7"/>
      <c r="FH1242" s="7"/>
      <c r="FI1242" s="7"/>
      <c r="FJ1242" s="7"/>
      <c r="FK1242" s="7"/>
      <c r="FL1242" s="34"/>
      <c r="FM1242" s="33"/>
      <c r="FN1242" s="34"/>
      <c r="FO1242" s="33"/>
      <c r="FP1242" s="33"/>
      <c r="FQ1242" s="33"/>
      <c r="FR1242" s="33"/>
      <c r="FS1242" s="33"/>
      <c r="FT1242" s="33"/>
      <c r="FU1242" s="33"/>
      <c r="FV1242" s="33"/>
      <c r="FW1242" s="33"/>
      <c r="FX1242" s="33"/>
      <c r="FY1242" s="33"/>
      <c r="FZ1242" s="33"/>
      <c r="GA1242" s="33"/>
      <c r="GB1242" s="33"/>
      <c r="GC1242" s="33"/>
      <c r="GD1242" s="33"/>
      <c r="GE1242" s="33"/>
      <c r="GF1242" s="33"/>
      <c r="GG1242" s="7"/>
      <c r="GH1242" s="7"/>
      <c r="GI1242" s="7"/>
      <c r="GJ1242" s="7"/>
      <c r="GK1242" s="7"/>
      <c r="GL1242" s="7"/>
      <c r="GM1242" s="7"/>
      <c r="GN1242" s="7"/>
      <c r="GO1242" s="7"/>
      <c r="GP1242" s="7"/>
      <c r="GQ1242" s="7"/>
      <c r="GR1242" s="7"/>
      <c r="GS1242" s="7"/>
      <c r="GT1242" s="7"/>
      <c r="GU1242" s="7"/>
      <c r="GV1242" s="7"/>
      <c r="GW1242" s="7"/>
      <c r="GX1242" s="7"/>
      <c r="GY1242" s="7"/>
    </row>
    <row r="1243" spans="1:207" ht="13.8">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c r="CG1243" s="7"/>
      <c r="CH1243" s="7"/>
      <c r="CI1243" s="7"/>
      <c r="CJ1243" s="7"/>
      <c r="CK1243" s="7"/>
      <c r="CL1243" s="7"/>
      <c r="CM1243" s="7"/>
      <c r="CN1243" s="7"/>
      <c r="CO1243" s="7"/>
      <c r="CP1243" s="7"/>
      <c r="CQ1243" s="7"/>
      <c r="CR1243" s="7"/>
      <c r="CS1243" s="7"/>
      <c r="CT1243" s="7"/>
      <c r="CU1243" s="7"/>
      <c r="CV1243" s="7"/>
      <c r="CW1243" s="7"/>
      <c r="CX1243" s="7"/>
      <c r="CY1243" s="7"/>
      <c r="CZ1243" s="7"/>
      <c r="DA1243" s="7"/>
      <c r="DB1243" s="7"/>
      <c r="DC1243" s="7"/>
      <c r="DD1243" s="7"/>
      <c r="DE1243" s="7"/>
      <c r="DF1243" s="7"/>
      <c r="DG1243" s="7"/>
      <c r="DH1243" s="7"/>
      <c r="DI1243" s="7"/>
      <c r="DJ1243" s="7"/>
      <c r="DK1243" s="7"/>
      <c r="DL1243" s="7"/>
      <c r="DM1243" s="7"/>
      <c r="DN1243" s="7"/>
      <c r="DO1243" s="7"/>
      <c r="DP1243" s="7"/>
      <c r="DQ1243" s="7"/>
      <c r="DR1243" s="7"/>
      <c r="DS1243" s="7"/>
      <c r="DT1243" s="7"/>
      <c r="DU1243" s="7"/>
      <c r="DV1243" s="7"/>
      <c r="DW1243" s="7"/>
      <c r="DX1243" s="7"/>
      <c r="DY1243" s="7"/>
      <c r="DZ1243" s="7"/>
      <c r="EA1243" s="7"/>
      <c r="EB1243" s="7"/>
      <c r="EC1243" s="7"/>
      <c r="ED1243" s="7"/>
      <c r="EE1243" s="7"/>
      <c r="EF1243" s="7"/>
      <c r="EG1243" s="7"/>
      <c r="EH1243" s="7"/>
      <c r="EI1243" s="7"/>
      <c r="EJ1243" s="7"/>
      <c r="EK1243" s="7"/>
      <c r="EL1243" s="7"/>
      <c r="EM1243" s="7"/>
      <c r="EN1243" s="7"/>
      <c r="EO1243" s="7"/>
      <c r="EP1243" s="7"/>
      <c r="EQ1243" s="7"/>
      <c r="ER1243" s="7"/>
      <c r="ES1243" s="7"/>
      <c r="ET1243" s="7"/>
      <c r="EU1243" s="7"/>
      <c r="EV1243" s="7"/>
      <c r="EW1243" s="7"/>
      <c r="EX1243" s="7"/>
      <c r="EY1243" s="7"/>
      <c r="EZ1243" s="7"/>
      <c r="FA1243" s="7"/>
      <c r="FB1243" s="7"/>
      <c r="FC1243" s="7"/>
      <c r="FD1243" s="7"/>
      <c r="FE1243" s="7"/>
      <c r="FF1243" s="7"/>
      <c r="FG1243" s="7"/>
      <c r="FH1243" s="7"/>
      <c r="FI1243" s="7"/>
      <c r="FJ1243" s="7"/>
      <c r="FK1243" s="7"/>
      <c r="FL1243" s="34"/>
      <c r="FM1243" s="33"/>
      <c r="FN1243" s="34"/>
      <c r="FO1243" s="33"/>
      <c r="FP1243" s="33"/>
      <c r="FQ1243" s="33"/>
      <c r="FR1243" s="33"/>
      <c r="FS1243" s="33"/>
      <c r="FT1243" s="33"/>
      <c r="FU1243" s="33"/>
      <c r="FV1243" s="33"/>
      <c r="FW1243" s="33"/>
      <c r="FX1243" s="33"/>
      <c r="FY1243" s="33"/>
      <c r="FZ1243" s="33"/>
      <c r="GA1243" s="33"/>
      <c r="GB1243" s="33"/>
      <c r="GC1243" s="33"/>
      <c r="GD1243" s="33"/>
      <c r="GE1243" s="33"/>
      <c r="GF1243" s="33"/>
      <c r="GG1243" s="7"/>
      <c r="GH1243" s="7"/>
      <c r="GI1243" s="7"/>
      <c r="GJ1243" s="7"/>
      <c r="GK1243" s="7"/>
      <c r="GL1243" s="7"/>
      <c r="GM1243" s="7"/>
      <c r="GN1243" s="7"/>
      <c r="GO1243" s="7"/>
      <c r="GP1243" s="7"/>
      <c r="GQ1243" s="7"/>
      <c r="GR1243" s="7"/>
      <c r="GS1243" s="7"/>
      <c r="GT1243" s="7"/>
      <c r="GU1243" s="7"/>
      <c r="GV1243" s="7"/>
      <c r="GW1243" s="7"/>
      <c r="GX1243" s="7"/>
      <c r="GY1243" s="7"/>
    </row>
    <row r="1244" spans="1:207" ht="13.8">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c r="CG1244" s="7"/>
      <c r="CH1244" s="7"/>
      <c r="CI1244" s="7"/>
      <c r="CJ1244" s="7"/>
      <c r="CK1244" s="7"/>
      <c r="CL1244" s="7"/>
      <c r="CM1244" s="7"/>
      <c r="CN1244" s="7"/>
      <c r="CO1244" s="7"/>
      <c r="CP1244" s="7"/>
      <c r="CQ1244" s="7"/>
      <c r="CR1244" s="7"/>
      <c r="CS1244" s="7"/>
      <c r="CT1244" s="7"/>
      <c r="CU1244" s="7"/>
      <c r="CV1244" s="7"/>
      <c r="CW1244" s="7"/>
      <c r="CX1244" s="7"/>
      <c r="CY1244" s="7"/>
      <c r="CZ1244" s="7"/>
      <c r="DA1244" s="7"/>
      <c r="DB1244" s="7"/>
      <c r="DC1244" s="7"/>
      <c r="DD1244" s="7"/>
      <c r="DE1244" s="7"/>
      <c r="DF1244" s="7"/>
      <c r="DG1244" s="7"/>
      <c r="DH1244" s="7"/>
      <c r="DI1244" s="7"/>
      <c r="DJ1244" s="7"/>
      <c r="DK1244" s="7"/>
      <c r="DL1244" s="7"/>
      <c r="DM1244" s="7"/>
      <c r="DN1244" s="7"/>
      <c r="DO1244" s="7"/>
      <c r="DP1244" s="7"/>
      <c r="DQ1244" s="7"/>
      <c r="DR1244" s="7"/>
      <c r="DS1244" s="7"/>
      <c r="DT1244" s="7"/>
      <c r="DU1244" s="7"/>
      <c r="DV1244" s="7"/>
      <c r="DW1244" s="7"/>
      <c r="DX1244" s="7"/>
      <c r="DY1244" s="7"/>
      <c r="DZ1244" s="7"/>
      <c r="EA1244" s="7"/>
      <c r="EB1244" s="7"/>
      <c r="EC1244" s="7"/>
      <c r="ED1244" s="7"/>
      <c r="EE1244" s="7"/>
      <c r="EF1244" s="7"/>
      <c r="EG1244" s="7"/>
      <c r="EH1244" s="7"/>
      <c r="EI1244" s="7"/>
      <c r="EJ1244" s="7"/>
      <c r="EK1244" s="7"/>
      <c r="EL1244" s="7"/>
      <c r="EM1244" s="7"/>
      <c r="EN1244" s="7"/>
      <c r="EO1244" s="7"/>
      <c r="EP1244" s="7"/>
      <c r="EQ1244" s="7"/>
      <c r="ER1244" s="7"/>
      <c r="ES1244" s="7"/>
      <c r="ET1244" s="7"/>
      <c r="EU1244" s="7"/>
      <c r="EV1244" s="7"/>
      <c r="EW1244" s="7"/>
      <c r="EX1244" s="7"/>
      <c r="EY1244" s="7"/>
      <c r="EZ1244" s="7"/>
      <c r="FA1244" s="7"/>
      <c r="FB1244" s="7"/>
      <c r="FC1244" s="7"/>
      <c r="FD1244" s="7"/>
      <c r="FE1244" s="7"/>
      <c r="FF1244" s="7"/>
      <c r="FG1244" s="7"/>
      <c r="FH1244" s="7"/>
      <c r="FI1244" s="7"/>
      <c r="FJ1244" s="7"/>
      <c r="FK1244" s="7"/>
      <c r="FL1244" s="34"/>
      <c r="FM1244" s="33"/>
      <c r="FN1244" s="34"/>
      <c r="FO1244" s="33"/>
      <c r="FP1244" s="33"/>
      <c r="FQ1244" s="33"/>
      <c r="FR1244" s="33"/>
      <c r="FS1244" s="33"/>
      <c r="FT1244" s="33"/>
      <c r="FU1244" s="33"/>
      <c r="FV1244" s="33"/>
      <c r="FW1244" s="33"/>
      <c r="FX1244" s="33"/>
      <c r="FY1244" s="33"/>
      <c r="FZ1244" s="33"/>
      <c r="GA1244" s="33"/>
      <c r="GB1244" s="33"/>
      <c r="GC1244" s="33"/>
      <c r="GD1244" s="33"/>
      <c r="GE1244" s="33"/>
      <c r="GF1244" s="33"/>
      <c r="GG1244" s="7"/>
      <c r="GH1244" s="7"/>
      <c r="GI1244" s="7"/>
      <c r="GJ1244" s="7"/>
      <c r="GK1244" s="7"/>
      <c r="GL1244" s="7"/>
      <c r="GM1244" s="7"/>
      <c r="GN1244" s="7"/>
      <c r="GO1244" s="7"/>
      <c r="GP1244" s="7"/>
      <c r="GQ1244" s="7"/>
      <c r="GR1244" s="7"/>
      <c r="GS1244" s="7"/>
      <c r="GT1244" s="7"/>
      <c r="GU1244" s="7"/>
      <c r="GV1244" s="7"/>
      <c r="GW1244" s="7"/>
      <c r="GX1244" s="7"/>
      <c r="GY1244" s="7"/>
    </row>
    <row r="1245" spans="1:207" ht="13.8">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c r="CG1245" s="7"/>
      <c r="CH1245" s="7"/>
      <c r="CI1245" s="7"/>
      <c r="CJ1245" s="7"/>
      <c r="CK1245" s="7"/>
      <c r="CL1245" s="7"/>
      <c r="CM1245" s="7"/>
      <c r="CN1245" s="7"/>
      <c r="CO1245" s="7"/>
      <c r="CP1245" s="7"/>
      <c r="CQ1245" s="7"/>
      <c r="CR1245" s="7"/>
      <c r="CS1245" s="7"/>
      <c r="CT1245" s="7"/>
      <c r="CU1245" s="7"/>
      <c r="CV1245" s="7"/>
      <c r="CW1245" s="7"/>
      <c r="CX1245" s="7"/>
      <c r="CY1245" s="7"/>
      <c r="CZ1245" s="7"/>
      <c r="DA1245" s="7"/>
      <c r="DB1245" s="7"/>
      <c r="DC1245" s="7"/>
      <c r="DD1245" s="7"/>
      <c r="DE1245" s="7"/>
      <c r="DF1245" s="7"/>
      <c r="DG1245" s="7"/>
      <c r="DH1245" s="7"/>
      <c r="DI1245" s="7"/>
      <c r="DJ1245" s="7"/>
      <c r="DK1245" s="7"/>
      <c r="DL1245" s="7"/>
      <c r="DM1245" s="7"/>
      <c r="DN1245" s="7"/>
      <c r="DO1245" s="7"/>
      <c r="DP1245" s="7"/>
      <c r="DQ1245" s="7"/>
      <c r="DR1245" s="7"/>
      <c r="DS1245" s="7"/>
      <c r="DT1245" s="7"/>
      <c r="DU1245" s="7"/>
      <c r="DV1245" s="7"/>
      <c r="DW1245" s="7"/>
      <c r="DX1245" s="7"/>
      <c r="DY1245" s="7"/>
      <c r="DZ1245" s="7"/>
      <c r="EA1245" s="7"/>
      <c r="EB1245" s="7"/>
      <c r="EC1245" s="7"/>
      <c r="ED1245" s="7"/>
      <c r="EE1245" s="7"/>
      <c r="EF1245" s="7"/>
      <c r="EG1245" s="7"/>
      <c r="EH1245" s="7"/>
      <c r="EI1245" s="7"/>
      <c r="EJ1245" s="7"/>
      <c r="EK1245" s="7"/>
      <c r="EL1245" s="7"/>
      <c r="EM1245" s="7"/>
      <c r="EN1245" s="7"/>
      <c r="EO1245" s="7"/>
      <c r="EP1245" s="7"/>
      <c r="EQ1245" s="7"/>
      <c r="ER1245" s="7"/>
      <c r="ES1245" s="7"/>
      <c r="ET1245" s="7"/>
      <c r="EU1245" s="7"/>
      <c r="EV1245" s="7"/>
      <c r="EW1245" s="7"/>
      <c r="EX1245" s="7"/>
      <c r="EY1245" s="7"/>
      <c r="EZ1245" s="7"/>
      <c r="FA1245" s="7"/>
      <c r="FB1245" s="7"/>
      <c r="FC1245" s="7"/>
      <c r="FD1245" s="7"/>
      <c r="FE1245" s="7"/>
      <c r="FF1245" s="7"/>
      <c r="FG1245" s="7"/>
      <c r="FH1245" s="7"/>
      <c r="FI1245" s="7"/>
      <c r="FJ1245" s="7"/>
      <c r="FK1245" s="7"/>
      <c r="FL1245" s="34"/>
      <c r="FM1245" s="33"/>
      <c r="FN1245" s="34"/>
      <c r="FO1245" s="33"/>
      <c r="FP1245" s="33"/>
      <c r="FQ1245" s="33"/>
      <c r="FR1245" s="33"/>
      <c r="FS1245" s="33"/>
      <c r="FT1245" s="33"/>
      <c r="FU1245" s="33"/>
      <c r="FV1245" s="33"/>
      <c r="FW1245" s="33"/>
      <c r="FX1245" s="33"/>
      <c r="FY1245" s="33"/>
      <c r="FZ1245" s="33"/>
      <c r="GA1245" s="33"/>
      <c r="GB1245" s="33"/>
      <c r="GC1245" s="33"/>
      <c r="GD1245" s="33"/>
      <c r="GE1245" s="33"/>
      <c r="GF1245" s="33"/>
      <c r="GG1245" s="7"/>
      <c r="GH1245" s="7"/>
      <c r="GI1245" s="7"/>
      <c r="GJ1245" s="7"/>
      <c r="GK1245" s="7"/>
      <c r="GL1245" s="7"/>
      <c r="GM1245" s="7"/>
      <c r="GN1245" s="7"/>
      <c r="GO1245" s="7"/>
      <c r="GP1245" s="7"/>
      <c r="GQ1245" s="7"/>
      <c r="GR1245" s="7"/>
      <c r="GS1245" s="7"/>
      <c r="GT1245" s="7"/>
      <c r="GU1245" s="7"/>
      <c r="GV1245" s="7"/>
      <c r="GW1245" s="7"/>
      <c r="GX1245" s="7"/>
      <c r="GY1245" s="7"/>
    </row>
    <row r="1246" spans="1:207" ht="13.8">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c r="CG1246" s="7"/>
      <c r="CH1246" s="7"/>
      <c r="CI1246" s="7"/>
      <c r="CJ1246" s="7"/>
      <c r="CK1246" s="7"/>
      <c r="CL1246" s="7"/>
      <c r="CM1246" s="7"/>
      <c r="CN1246" s="7"/>
      <c r="CO1246" s="7"/>
      <c r="CP1246" s="7"/>
      <c r="CQ1246" s="7"/>
      <c r="CR1246" s="7"/>
      <c r="CS1246" s="7"/>
      <c r="CT1246" s="7"/>
      <c r="CU1246" s="7"/>
      <c r="CV1246" s="7"/>
      <c r="CW1246" s="7"/>
      <c r="CX1246" s="7"/>
      <c r="CY1246" s="7"/>
      <c r="CZ1246" s="7"/>
      <c r="DA1246" s="7"/>
      <c r="DB1246" s="7"/>
      <c r="DC1246" s="7"/>
      <c r="DD1246" s="7"/>
      <c r="DE1246" s="7"/>
      <c r="DF1246" s="7"/>
      <c r="DG1246" s="7"/>
      <c r="DH1246" s="7"/>
      <c r="DI1246" s="7"/>
      <c r="DJ1246" s="7"/>
      <c r="DK1246" s="7"/>
      <c r="DL1246" s="7"/>
      <c r="DM1246" s="7"/>
      <c r="DN1246" s="7"/>
      <c r="DO1246" s="7"/>
      <c r="DP1246" s="7"/>
      <c r="DQ1246" s="7"/>
      <c r="DR1246" s="7"/>
      <c r="DS1246" s="7"/>
      <c r="DT1246" s="7"/>
      <c r="DU1246" s="7"/>
      <c r="DV1246" s="7"/>
      <c r="DW1246" s="7"/>
      <c r="DX1246" s="7"/>
      <c r="DY1246" s="7"/>
      <c r="DZ1246" s="7"/>
      <c r="EA1246" s="7"/>
      <c r="EB1246" s="7"/>
      <c r="EC1246" s="7"/>
      <c r="ED1246" s="7"/>
      <c r="EE1246" s="7"/>
      <c r="EF1246" s="7"/>
      <c r="EG1246" s="7"/>
      <c r="EH1246" s="7"/>
      <c r="EI1246" s="7"/>
      <c r="EJ1246" s="7"/>
      <c r="EK1246" s="7"/>
      <c r="EL1246" s="7"/>
      <c r="EM1246" s="7"/>
      <c r="EN1246" s="7"/>
      <c r="EO1246" s="7"/>
      <c r="EP1246" s="7"/>
      <c r="EQ1246" s="7"/>
      <c r="ER1246" s="7"/>
      <c r="ES1246" s="7"/>
      <c r="ET1246" s="7"/>
      <c r="EU1246" s="7"/>
      <c r="EV1246" s="7"/>
      <c r="EW1246" s="7"/>
      <c r="EX1246" s="7"/>
      <c r="EY1246" s="7"/>
      <c r="EZ1246" s="7"/>
      <c r="FA1246" s="7"/>
      <c r="FB1246" s="7"/>
      <c r="FC1246" s="7"/>
      <c r="FD1246" s="7"/>
      <c r="FE1246" s="7"/>
      <c r="FF1246" s="7"/>
      <c r="FG1246" s="7"/>
      <c r="FH1246" s="7"/>
      <c r="FI1246" s="7"/>
      <c r="FJ1246" s="7"/>
      <c r="FK1246" s="7"/>
      <c r="FL1246" s="34"/>
      <c r="FM1246" s="33"/>
      <c r="FN1246" s="34"/>
      <c r="FO1246" s="33"/>
      <c r="FP1246" s="33"/>
      <c r="FQ1246" s="33"/>
      <c r="FR1246" s="33"/>
      <c r="FS1246" s="33"/>
      <c r="FT1246" s="33"/>
      <c r="FU1246" s="33"/>
      <c r="FV1246" s="33"/>
      <c r="FW1246" s="33"/>
      <c r="FX1246" s="33"/>
      <c r="FY1246" s="33"/>
      <c r="FZ1246" s="33"/>
      <c r="GA1246" s="33"/>
      <c r="GB1246" s="33"/>
      <c r="GC1246" s="33"/>
      <c r="GD1246" s="33"/>
      <c r="GE1246" s="33"/>
      <c r="GF1246" s="33"/>
      <c r="GG1246" s="7"/>
      <c r="GH1246" s="7"/>
      <c r="GI1246" s="7"/>
      <c r="GJ1246" s="7"/>
      <c r="GK1246" s="7"/>
      <c r="GL1246" s="7"/>
      <c r="GM1246" s="7"/>
      <c r="GN1246" s="7"/>
      <c r="GO1246" s="7"/>
      <c r="GP1246" s="7"/>
      <c r="GQ1246" s="7"/>
      <c r="GR1246" s="7"/>
      <c r="GS1246" s="7"/>
      <c r="GT1246" s="7"/>
      <c r="GU1246" s="7"/>
      <c r="GV1246" s="7"/>
      <c r="GW1246" s="7"/>
      <c r="GX1246" s="7"/>
      <c r="GY1246" s="7"/>
    </row>
    <row r="1247" spans="1:207" ht="13.8">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c r="CG1247" s="7"/>
      <c r="CH1247" s="7"/>
      <c r="CI1247" s="7"/>
      <c r="CJ1247" s="7"/>
      <c r="CK1247" s="7"/>
      <c r="CL1247" s="7"/>
      <c r="CM1247" s="7"/>
      <c r="CN1247" s="7"/>
      <c r="CO1247" s="7"/>
      <c r="CP1247" s="7"/>
      <c r="CQ1247" s="7"/>
      <c r="CR1247" s="7"/>
      <c r="CS1247" s="7"/>
      <c r="CT1247" s="7"/>
      <c r="CU1247" s="7"/>
      <c r="CV1247" s="7"/>
      <c r="CW1247" s="7"/>
      <c r="CX1247" s="7"/>
      <c r="CY1247" s="7"/>
      <c r="CZ1247" s="7"/>
      <c r="DA1247" s="7"/>
      <c r="DB1247" s="7"/>
      <c r="DC1247" s="7"/>
      <c r="DD1247" s="7"/>
      <c r="DE1247" s="7"/>
      <c r="DF1247" s="7"/>
      <c r="DG1247" s="7"/>
      <c r="DH1247" s="7"/>
      <c r="DI1247" s="7"/>
      <c r="DJ1247" s="7"/>
      <c r="DK1247" s="7"/>
      <c r="DL1247" s="7"/>
      <c r="DM1247" s="7"/>
      <c r="DN1247" s="7"/>
      <c r="DO1247" s="7"/>
      <c r="DP1247" s="7"/>
      <c r="DQ1247" s="7"/>
      <c r="DR1247" s="7"/>
      <c r="DS1247" s="7"/>
      <c r="DT1247" s="7"/>
      <c r="DU1247" s="7"/>
      <c r="DV1247" s="7"/>
      <c r="DW1247" s="7"/>
      <c r="DX1247" s="7"/>
      <c r="DY1247" s="7"/>
      <c r="DZ1247" s="7"/>
      <c r="EA1247" s="7"/>
      <c r="EB1247" s="7"/>
      <c r="EC1247" s="7"/>
      <c r="ED1247" s="7"/>
      <c r="EE1247" s="7"/>
      <c r="EF1247" s="7"/>
      <c r="EG1247" s="7"/>
      <c r="EH1247" s="7"/>
      <c r="EI1247" s="7"/>
      <c r="EJ1247" s="7"/>
      <c r="EK1247" s="7"/>
      <c r="EL1247" s="7"/>
      <c r="EM1247" s="7"/>
      <c r="EN1247" s="7"/>
      <c r="EO1247" s="7"/>
      <c r="EP1247" s="7"/>
      <c r="EQ1247" s="7"/>
      <c r="ER1247" s="7"/>
      <c r="ES1247" s="7"/>
      <c r="ET1247" s="7"/>
      <c r="EU1247" s="7"/>
      <c r="EV1247" s="7"/>
      <c r="EW1247" s="7"/>
      <c r="EX1247" s="7"/>
      <c r="EY1247" s="7"/>
      <c r="EZ1247" s="7"/>
      <c r="FA1247" s="7"/>
      <c r="FB1247" s="7"/>
      <c r="FC1247" s="7"/>
      <c r="FD1247" s="7"/>
      <c r="FE1247" s="7"/>
      <c r="FF1247" s="7"/>
      <c r="FG1247" s="7"/>
      <c r="FH1247" s="7"/>
      <c r="FI1247" s="7"/>
      <c r="FJ1247" s="7"/>
      <c r="FK1247" s="7"/>
      <c r="FL1247" s="34"/>
      <c r="FM1247" s="33"/>
      <c r="FN1247" s="34"/>
      <c r="FO1247" s="33"/>
      <c r="FP1247" s="33"/>
      <c r="FQ1247" s="33"/>
      <c r="FR1247" s="33"/>
      <c r="FS1247" s="33"/>
      <c r="FT1247" s="33"/>
      <c r="FU1247" s="33"/>
      <c r="FV1247" s="33"/>
      <c r="FW1247" s="33"/>
      <c r="FX1247" s="33"/>
      <c r="FY1247" s="33"/>
      <c r="FZ1247" s="33"/>
      <c r="GA1247" s="33"/>
      <c r="GB1247" s="33"/>
      <c r="GC1247" s="33"/>
      <c r="GD1247" s="33"/>
      <c r="GE1247" s="33"/>
      <c r="GF1247" s="33"/>
      <c r="GG1247" s="7"/>
      <c r="GH1247" s="7"/>
      <c r="GI1247" s="7"/>
      <c r="GJ1247" s="7"/>
      <c r="GK1247" s="7"/>
      <c r="GL1247" s="7"/>
      <c r="GM1247" s="7"/>
      <c r="GN1247" s="7"/>
      <c r="GO1247" s="7"/>
      <c r="GP1247" s="7"/>
      <c r="GQ1247" s="7"/>
      <c r="GR1247" s="7"/>
      <c r="GS1247" s="7"/>
      <c r="GT1247" s="7"/>
      <c r="GU1247" s="7"/>
      <c r="GV1247" s="7"/>
      <c r="GW1247" s="7"/>
      <c r="GX1247" s="7"/>
      <c r="GY1247" s="7"/>
    </row>
    <row r="1248" spans="1:207" ht="13.8">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c r="CG1248" s="7"/>
      <c r="CH1248" s="7"/>
      <c r="CI1248" s="7"/>
      <c r="CJ1248" s="7"/>
      <c r="CK1248" s="7"/>
      <c r="CL1248" s="7"/>
      <c r="CM1248" s="7"/>
      <c r="CN1248" s="7"/>
      <c r="CO1248" s="7"/>
      <c r="CP1248" s="7"/>
      <c r="CQ1248" s="7"/>
      <c r="CR1248" s="7"/>
      <c r="CS1248" s="7"/>
      <c r="CT1248" s="7"/>
      <c r="CU1248" s="7"/>
      <c r="CV1248" s="7"/>
      <c r="CW1248" s="7"/>
      <c r="CX1248" s="7"/>
      <c r="CY1248" s="7"/>
      <c r="CZ1248" s="7"/>
      <c r="DA1248" s="7"/>
      <c r="DB1248" s="7"/>
      <c r="DC1248" s="7"/>
      <c r="DD1248" s="7"/>
      <c r="DE1248" s="7"/>
      <c r="DF1248" s="7"/>
      <c r="DG1248" s="7"/>
      <c r="DH1248" s="7"/>
      <c r="DI1248" s="7"/>
      <c r="DJ1248" s="7"/>
      <c r="DK1248" s="7"/>
      <c r="DL1248" s="7"/>
      <c r="DM1248" s="7"/>
      <c r="DN1248" s="7"/>
      <c r="DO1248" s="7"/>
      <c r="DP1248" s="7"/>
      <c r="DQ1248" s="7"/>
      <c r="DR1248" s="7"/>
      <c r="DS1248" s="7"/>
      <c r="DT1248" s="7"/>
      <c r="DU1248" s="7"/>
      <c r="DV1248" s="7"/>
      <c r="DW1248" s="7"/>
      <c r="DX1248" s="7"/>
      <c r="DY1248" s="7"/>
      <c r="DZ1248" s="7"/>
      <c r="EA1248" s="7"/>
      <c r="EB1248" s="7"/>
      <c r="EC1248" s="7"/>
      <c r="ED1248" s="7"/>
      <c r="EE1248" s="7"/>
      <c r="EF1248" s="7"/>
      <c r="EG1248" s="7"/>
      <c r="EH1248" s="7"/>
      <c r="EI1248" s="7"/>
      <c r="EJ1248" s="7"/>
      <c r="EK1248" s="7"/>
      <c r="EL1248" s="7"/>
      <c r="EM1248" s="7"/>
      <c r="EN1248" s="7"/>
      <c r="EO1248" s="7"/>
      <c r="EP1248" s="7"/>
      <c r="EQ1248" s="7"/>
      <c r="ER1248" s="7"/>
      <c r="ES1248" s="7"/>
      <c r="ET1248" s="7"/>
      <c r="EU1248" s="7"/>
      <c r="EV1248" s="7"/>
      <c r="EW1248" s="7"/>
      <c r="EX1248" s="7"/>
      <c r="EY1248" s="7"/>
      <c r="EZ1248" s="7"/>
      <c r="FA1248" s="7"/>
      <c r="FB1248" s="7"/>
      <c r="FC1248" s="7"/>
      <c r="FD1248" s="7"/>
      <c r="FE1248" s="7"/>
      <c r="FF1248" s="7"/>
      <c r="FG1248" s="7"/>
      <c r="FH1248" s="7"/>
      <c r="FI1248" s="7"/>
      <c r="FJ1248" s="7"/>
      <c r="FK1248" s="7"/>
      <c r="FL1248" s="34"/>
      <c r="FM1248" s="33"/>
      <c r="FN1248" s="34"/>
      <c r="FO1248" s="33"/>
      <c r="FP1248" s="33"/>
      <c r="FQ1248" s="33"/>
      <c r="FR1248" s="33"/>
      <c r="FS1248" s="33"/>
      <c r="FT1248" s="33"/>
      <c r="FU1248" s="33"/>
      <c r="FV1248" s="33"/>
      <c r="FW1248" s="33"/>
      <c r="FX1248" s="33"/>
      <c r="FY1248" s="33"/>
      <c r="FZ1248" s="33"/>
      <c r="GA1248" s="33"/>
      <c r="GB1248" s="33"/>
      <c r="GC1248" s="33"/>
      <c r="GD1248" s="33"/>
      <c r="GE1248" s="33"/>
      <c r="GF1248" s="33"/>
      <c r="GG1248" s="7"/>
      <c r="GH1248" s="7"/>
      <c r="GI1248" s="7"/>
      <c r="GJ1248" s="7"/>
      <c r="GK1248" s="7"/>
      <c r="GL1248" s="7"/>
      <c r="GM1248" s="7"/>
      <c r="GN1248" s="7"/>
      <c r="GO1248" s="7"/>
      <c r="GP1248" s="7"/>
      <c r="GQ1248" s="7"/>
      <c r="GR1248" s="7"/>
      <c r="GS1248" s="7"/>
      <c r="GT1248" s="7"/>
      <c r="GU1248" s="7"/>
      <c r="GV1248" s="7"/>
      <c r="GW1248" s="7"/>
      <c r="GX1248" s="7"/>
      <c r="GY1248" s="7"/>
    </row>
    <row r="1249" spans="1:207" ht="13.8">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c r="CG1249" s="7"/>
      <c r="CH1249" s="7"/>
      <c r="CI1249" s="7"/>
      <c r="CJ1249" s="7"/>
      <c r="CK1249" s="7"/>
      <c r="CL1249" s="7"/>
      <c r="CM1249" s="7"/>
      <c r="CN1249" s="7"/>
      <c r="CO1249" s="7"/>
      <c r="CP1249" s="7"/>
      <c r="CQ1249" s="7"/>
      <c r="CR1249" s="7"/>
      <c r="CS1249" s="7"/>
      <c r="CT1249" s="7"/>
      <c r="CU1249" s="7"/>
      <c r="CV1249" s="7"/>
      <c r="CW1249" s="7"/>
      <c r="CX1249" s="7"/>
      <c r="CY1249" s="7"/>
      <c r="CZ1249" s="7"/>
      <c r="DA1249" s="7"/>
      <c r="DB1249" s="7"/>
      <c r="DC1249" s="7"/>
      <c r="DD1249" s="7"/>
      <c r="DE1249" s="7"/>
      <c r="DF1249" s="7"/>
      <c r="DG1249" s="7"/>
      <c r="DH1249" s="7"/>
      <c r="DI1249" s="7"/>
      <c r="DJ1249" s="7"/>
      <c r="DK1249" s="7"/>
      <c r="DL1249" s="7"/>
      <c r="DM1249" s="7"/>
      <c r="DN1249" s="7"/>
      <c r="DO1249" s="7"/>
      <c r="DP1249" s="7"/>
      <c r="DQ1249" s="7"/>
      <c r="DR1249" s="7"/>
      <c r="DS1249" s="7"/>
      <c r="DT1249" s="7"/>
      <c r="DU1249" s="7"/>
      <c r="DV1249" s="7"/>
      <c r="DW1249" s="7"/>
      <c r="DX1249" s="7"/>
      <c r="DY1249" s="7"/>
      <c r="DZ1249" s="7"/>
      <c r="EA1249" s="7"/>
      <c r="EB1249" s="7"/>
      <c r="EC1249" s="7"/>
      <c r="ED1249" s="7"/>
      <c r="EE1249" s="7"/>
      <c r="EF1249" s="7"/>
      <c r="EG1249" s="7"/>
      <c r="EH1249" s="7"/>
      <c r="EI1249" s="7"/>
      <c r="EJ1249" s="7"/>
      <c r="EK1249" s="7"/>
      <c r="EL1249" s="7"/>
      <c r="EM1249" s="7"/>
      <c r="EN1249" s="7"/>
      <c r="EO1249" s="7"/>
      <c r="EP1249" s="7"/>
      <c r="EQ1249" s="7"/>
      <c r="ER1249" s="7"/>
      <c r="ES1249" s="7"/>
      <c r="ET1249" s="7"/>
      <c r="EU1249" s="7"/>
      <c r="EV1249" s="7"/>
      <c r="EW1249" s="7"/>
      <c r="EX1249" s="7"/>
      <c r="EY1249" s="7"/>
      <c r="EZ1249" s="7"/>
      <c r="FA1249" s="7"/>
      <c r="FB1249" s="7"/>
      <c r="FC1249" s="7"/>
      <c r="FD1249" s="7"/>
      <c r="FE1249" s="7"/>
      <c r="FF1249" s="7"/>
      <c r="FG1249" s="7"/>
      <c r="FH1249" s="7"/>
      <c r="FI1249" s="7"/>
      <c r="FJ1249" s="7"/>
      <c r="FK1249" s="7"/>
      <c r="FL1249" s="34"/>
      <c r="FM1249" s="33"/>
      <c r="FN1249" s="34"/>
      <c r="FO1249" s="33"/>
      <c r="FP1249" s="33"/>
      <c r="FQ1249" s="33"/>
      <c r="FR1249" s="33"/>
      <c r="FS1249" s="33"/>
      <c r="FT1249" s="33"/>
      <c r="FU1249" s="33"/>
      <c r="FV1249" s="33"/>
      <c r="FW1249" s="33"/>
      <c r="FX1249" s="33"/>
      <c r="FY1249" s="33"/>
      <c r="FZ1249" s="33"/>
      <c r="GA1249" s="33"/>
      <c r="GB1249" s="33"/>
      <c r="GC1249" s="33"/>
      <c r="GD1249" s="33"/>
      <c r="GE1249" s="33"/>
      <c r="GF1249" s="33"/>
      <c r="GG1249" s="7"/>
      <c r="GH1249" s="7"/>
      <c r="GI1249" s="7"/>
      <c r="GJ1249" s="7"/>
      <c r="GK1249" s="7"/>
      <c r="GL1249" s="7"/>
      <c r="GM1249" s="7"/>
      <c r="GN1249" s="7"/>
      <c r="GO1249" s="7"/>
      <c r="GP1249" s="7"/>
      <c r="GQ1249" s="7"/>
      <c r="GR1249" s="7"/>
      <c r="GS1249" s="7"/>
      <c r="GT1249" s="7"/>
      <c r="GU1249" s="7"/>
      <c r="GV1249" s="7"/>
      <c r="GW1249" s="7"/>
      <c r="GX1249" s="7"/>
      <c r="GY1249" s="7"/>
    </row>
    <row r="1250" spans="1:207" ht="13.8">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c r="CG1250" s="7"/>
      <c r="CH1250" s="7"/>
      <c r="CI1250" s="7"/>
      <c r="CJ1250" s="7"/>
      <c r="CK1250" s="7"/>
      <c r="CL1250" s="7"/>
      <c r="CM1250" s="7"/>
      <c r="CN1250" s="7"/>
      <c r="CO1250" s="7"/>
      <c r="CP1250" s="7"/>
      <c r="CQ1250" s="7"/>
      <c r="CR1250" s="7"/>
      <c r="CS1250" s="7"/>
      <c r="CT1250" s="7"/>
      <c r="CU1250" s="7"/>
      <c r="CV1250" s="7"/>
      <c r="CW1250" s="7"/>
      <c r="CX1250" s="7"/>
      <c r="CY1250" s="7"/>
      <c r="CZ1250" s="7"/>
      <c r="DA1250" s="7"/>
      <c r="DB1250" s="7"/>
      <c r="DC1250" s="7"/>
      <c r="DD1250" s="7"/>
      <c r="DE1250" s="7"/>
      <c r="DF1250" s="7"/>
      <c r="DG1250" s="7"/>
      <c r="DH1250" s="7"/>
      <c r="DI1250" s="7"/>
      <c r="DJ1250" s="7"/>
      <c r="DK1250" s="7"/>
      <c r="DL1250" s="7"/>
      <c r="DM1250" s="7"/>
      <c r="DN1250" s="7"/>
      <c r="DO1250" s="7"/>
      <c r="DP1250" s="7"/>
      <c r="DQ1250" s="7"/>
      <c r="DR1250" s="7"/>
      <c r="DS1250" s="7"/>
      <c r="DT1250" s="7"/>
      <c r="DU1250" s="7"/>
      <c r="DV1250" s="7"/>
      <c r="DW1250" s="7"/>
      <c r="DX1250" s="7"/>
      <c r="DY1250" s="7"/>
      <c r="DZ1250" s="7"/>
      <c r="EA1250" s="7"/>
      <c r="EB1250" s="7"/>
      <c r="EC1250" s="7"/>
      <c r="ED1250" s="7"/>
      <c r="EE1250" s="7"/>
      <c r="EF1250" s="7"/>
      <c r="EG1250" s="7"/>
      <c r="EH1250" s="7"/>
      <c r="EI1250" s="7"/>
      <c r="EJ1250" s="7"/>
      <c r="EK1250" s="7"/>
      <c r="EL1250" s="7"/>
      <c r="EM1250" s="7"/>
      <c r="EN1250" s="7"/>
      <c r="EO1250" s="7"/>
      <c r="EP1250" s="7"/>
      <c r="EQ1250" s="7"/>
      <c r="ER1250" s="7"/>
      <c r="ES1250" s="7"/>
      <c r="ET1250" s="7"/>
      <c r="EU1250" s="7"/>
      <c r="EV1250" s="7"/>
      <c r="EW1250" s="7"/>
      <c r="EX1250" s="7"/>
      <c r="EY1250" s="7"/>
      <c r="EZ1250" s="7"/>
      <c r="FA1250" s="7"/>
      <c r="FB1250" s="7"/>
      <c r="FC1250" s="7"/>
      <c r="FD1250" s="7"/>
      <c r="FE1250" s="7"/>
      <c r="FF1250" s="7"/>
      <c r="FG1250" s="7"/>
      <c r="FH1250" s="7"/>
      <c r="FI1250" s="7"/>
      <c r="FJ1250" s="7"/>
      <c r="FK1250" s="7"/>
      <c r="FL1250" s="34"/>
      <c r="FM1250" s="33"/>
      <c r="FN1250" s="34"/>
      <c r="FO1250" s="33"/>
      <c r="FP1250" s="33"/>
      <c r="FQ1250" s="33"/>
      <c r="FR1250" s="33"/>
      <c r="FS1250" s="33"/>
      <c r="FT1250" s="33"/>
      <c r="FU1250" s="33"/>
      <c r="FV1250" s="33"/>
      <c r="FW1250" s="33"/>
      <c r="FX1250" s="33"/>
      <c r="FY1250" s="33"/>
      <c r="FZ1250" s="33"/>
      <c r="GA1250" s="33"/>
      <c r="GB1250" s="33"/>
      <c r="GC1250" s="33"/>
      <c r="GD1250" s="33"/>
      <c r="GE1250" s="33"/>
      <c r="GF1250" s="33"/>
      <c r="GG1250" s="7"/>
      <c r="GH1250" s="7"/>
      <c r="GI1250" s="7"/>
      <c r="GJ1250" s="7"/>
      <c r="GK1250" s="7"/>
      <c r="GL1250" s="7"/>
      <c r="GM1250" s="7"/>
      <c r="GN1250" s="7"/>
      <c r="GO1250" s="7"/>
      <c r="GP1250" s="7"/>
      <c r="GQ1250" s="7"/>
      <c r="GR1250" s="7"/>
      <c r="GS1250" s="7"/>
      <c r="GT1250" s="7"/>
      <c r="GU1250" s="7"/>
      <c r="GV1250" s="7"/>
      <c r="GW1250" s="7"/>
      <c r="GX1250" s="7"/>
      <c r="GY1250" s="7"/>
    </row>
    <row r="1251" spans="1:207" ht="13.8">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c r="CG1251" s="7"/>
      <c r="CH1251" s="7"/>
      <c r="CI1251" s="7"/>
      <c r="CJ1251" s="7"/>
      <c r="CK1251" s="7"/>
      <c r="CL1251" s="7"/>
      <c r="CM1251" s="7"/>
      <c r="CN1251" s="7"/>
      <c r="CO1251" s="7"/>
      <c r="CP1251" s="7"/>
      <c r="CQ1251" s="7"/>
      <c r="CR1251" s="7"/>
      <c r="CS1251" s="7"/>
      <c r="CT1251" s="7"/>
      <c r="CU1251" s="7"/>
      <c r="CV1251" s="7"/>
      <c r="CW1251" s="7"/>
      <c r="CX1251" s="7"/>
      <c r="CY1251" s="7"/>
      <c r="CZ1251" s="7"/>
      <c r="DA1251" s="7"/>
      <c r="DB1251" s="7"/>
      <c r="DC1251" s="7"/>
      <c r="DD1251" s="7"/>
      <c r="DE1251" s="7"/>
      <c r="DF1251" s="7"/>
      <c r="DG1251" s="7"/>
      <c r="DH1251" s="7"/>
      <c r="DI1251" s="7"/>
      <c r="DJ1251" s="7"/>
      <c r="DK1251" s="7"/>
      <c r="DL1251" s="7"/>
      <c r="DM1251" s="7"/>
      <c r="DN1251" s="7"/>
      <c r="DO1251" s="7"/>
      <c r="DP1251" s="7"/>
      <c r="DQ1251" s="7"/>
      <c r="DR1251" s="7"/>
      <c r="DS1251" s="7"/>
      <c r="DT1251" s="7"/>
      <c r="DU1251" s="7"/>
      <c r="DV1251" s="7"/>
      <c r="DW1251" s="7"/>
      <c r="DX1251" s="7"/>
      <c r="DY1251" s="7"/>
      <c r="DZ1251" s="7"/>
      <c r="EA1251" s="7"/>
      <c r="EB1251" s="7"/>
      <c r="EC1251" s="7"/>
      <c r="ED1251" s="7"/>
      <c r="EE1251" s="7"/>
      <c r="EF1251" s="7"/>
      <c r="EG1251" s="7"/>
      <c r="EH1251" s="7"/>
      <c r="EI1251" s="7"/>
      <c r="EJ1251" s="7"/>
      <c r="EK1251" s="7"/>
      <c r="EL1251" s="7"/>
      <c r="EM1251" s="7"/>
      <c r="EN1251" s="7"/>
      <c r="EO1251" s="7"/>
      <c r="EP1251" s="7"/>
      <c r="EQ1251" s="7"/>
      <c r="ER1251" s="7"/>
      <c r="ES1251" s="7"/>
      <c r="ET1251" s="7"/>
      <c r="EU1251" s="7"/>
      <c r="EV1251" s="7"/>
      <c r="EW1251" s="7"/>
      <c r="EX1251" s="7"/>
      <c r="EY1251" s="7"/>
      <c r="EZ1251" s="7"/>
      <c r="FA1251" s="7"/>
      <c r="FB1251" s="7"/>
      <c r="FC1251" s="7"/>
      <c r="FD1251" s="7"/>
      <c r="FE1251" s="7"/>
      <c r="FF1251" s="7"/>
      <c r="FG1251" s="7"/>
      <c r="FH1251" s="7"/>
      <c r="FI1251" s="7"/>
      <c r="FJ1251" s="7"/>
      <c r="FK1251" s="7"/>
      <c r="FL1251" s="34"/>
      <c r="FM1251" s="33"/>
      <c r="FN1251" s="34"/>
      <c r="FO1251" s="33"/>
      <c r="FP1251" s="33"/>
      <c r="FQ1251" s="33"/>
      <c r="FR1251" s="33"/>
      <c r="FS1251" s="33"/>
      <c r="FT1251" s="33"/>
      <c r="FU1251" s="33"/>
      <c r="FV1251" s="33"/>
      <c r="FW1251" s="33"/>
      <c r="FX1251" s="33"/>
      <c r="FY1251" s="33"/>
      <c r="FZ1251" s="33"/>
      <c r="GA1251" s="33"/>
      <c r="GB1251" s="33"/>
      <c r="GC1251" s="33"/>
      <c r="GD1251" s="33"/>
      <c r="GE1251" s="33"/>
      <c r="GF1251" s="33"/>
      <c r="GG1251" s="7"/>
      <c r="GH1251" s="7"/>
      <c r="GI1251" s="7"/>
      <c r="GJ1251" s="7"/>
      <c r="GK1251" s="7"/>
      <c r="GL1251" s="7"/>
      <c r="GM1251" s="7"/>
      <c r="GN1251" s="7"/>
      <c r="GO1251" s="7"/>
      <c r="GP1251" s="7"/>
      <c r="GQ1251" s="7"/>
      <c r="GR1251" s="7"/>
      <c r="GS1251" s="7"/>
      <c r="GT1251" s="7"/>
      <c r="GU1251" s="7"/>
      <c r="GV1251" s="7"/>
      <c r="GW1251" s="7"/>
      <c r="GX1251" s="7"/>
      <c r="GY1251" s="7"/>
    </row>
    <row r="1252" spans="1:207" ht="13.8">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c r="CG1252" s="7"/>
      <c r="CH1252" s="7"/>
      <c r="CI1252" s="7"/>
      <c r="CJ1252" s="7"/>
      <c r="CK1252" s="7"/>
      <c r="CL1252" s="7"/>
      <c r="CM1252" s="7"/>
      <c r="CN1252" s="7"/>
      <c r="CO1252" s="7"/>
      <c r="CP1252" s="7"/>
      <c r="CQ1252" s="7"/>
      <c r="CR1252" s="7"/>
      <c r="CS1252" s="7"/>
      <c r="CT1252" s="7"/>
      <c r="CU1252" s="7"/>
      <c r="CV1252" s="7"/>
      <c r="CW1252" s="7"/>
      <c r="CX1252" s="7"/>
      <c r="CY1252" s="7"/>
      <c r="CZ1252" s="7"/>
      <c r="DA1252" s="7"/>
      <c r="DB1252" s="7"/>
      <c r="DC1252" s="7"/>
      <c r="DD1252" s="7"/>
      <c r="DE1252" s="7"/>
      <c r="DF1252" s="7"/>
      <c r="DG1252" s="7"/>
      <c r="DH1252" s="7"/>
      <c r="DI1252" s="7"/>
      <c r="DJ1252" s="7"/>
      <c r="DK1252" s="7"/>
      <c r="DL1252" s="7"/>
      <c r="DM1252" s="7"/>
      <c r="DN1252" s="7"/>
      <c r="DO1252" s="7"/>
      <c r="DP1252" s="7"/>
      <c r="DQ1252" s="7"/>
      <c r="DR1252" s="7"/>
      <c r="DS1252" s="7"/>
      <c r="DT1252" s="7"/>
      <c r="DU1252" s="7"/>
      <c r="DV1252" s="7"/>
      <c r="DW1252" s="7"/>
      <c r="DX1252" s="7"/>
      <c r="DY1252" s="7"/>
      <c r="DZ1252" s="7"/>
      <c r="EA1252" s="7"/>
      <c r="EB1252" s="7"/>
      <c r="EC1252" s="7"/>
      <c r="ED1252" s="7"/>
      <c r="EE1252" s="7"/>
      <c r="EF1252" s="7"/>
      <c r="EG1252" s="7"/>
      <c r="EH1252" s="7"/>
      <c r="EI1252" s="7"/>
      <c r="EJ1252" s="7"/>
      <c r="EK1252" s="7"/>
      <c r="EL1252" s="7"/>
      <c r="EM1252" s="7"/>
      <c r="EN1252" s="7"/>
      <c r="EO1252" s="7"/>
      <c r="EP1252" s="7"/>
      <c r="EQ1252" s="7"/>
      <c r="ER1252" s="7"/>
      <c r="ES1252" s="7"/>
      <c r="ET1252" s="7"/>
      <c r="EU1252" s="7"/>
      <c r="EV1252" s="7"/>
      <c r="EW1252" s="7"/>
      <c r="EX1252" s="7"/>
      <c r="EY1252" s="7"/>
      <c r="EZ1252" s="7"/>
      <c r="FA1252" s="7"/>
      <c r="FB1252" s="7"/>
      <c r="FC1252" s="7"/>
      <c r="FD1252" s="7"/>
      <c r="FE1252" s="7"/>
      <c r="FF1252" s="7"/>
      <c r="FG1252" s="7"/>
      <c r="FH1252" s="7"/>
      <c r="FI1252" s="7"/>
      <c r="FJ1252" s="7"/>
      <c r="FK1252" s="7"/>
      <c r="FL1252" s="34"/>
      <c r="FM1252" s="33"/>
      <c r="FN1252" s="34"/>
      <c r="FO1252" s="33"/>
      <c r="FP1252" s="33"/>
      <c r="FQ1252" s="33"/>
      <c r="FR1252" s="33"/>
      <c r="FS1252" s="33"/>
      <c r="FT1252" s="33"/>
      <c r="FU1252" s="33"/>
      <c r="FV1252" s="33"/>
      <c r="FW1252" s="33"/>
      <c r="FX1252" s="33"/>
      <c r="FY1252" s="33"/>
      <c r="FZ1252" s="33"/>
      <c r="GA1252" s="33"/>
      <c r="GB1252" s="33"/>
      <c r="GC1252" s="33"/>
      <c r="GD1252" s="33"/>
      <c r="GE1252" s="33"/>
      <c r="GF1252" s="33"/>
      <c r="GG1252" s="7"/>
      <c r="GH1252" s="7"/>
      <c r="GI1252" s="7"/>
      <c r="GJ1252" s="7"/>
      <c r="GK1252" s="7"/>
      <c r="GL1252" s="7"/>
      <c r="GM1252" s="7"/>
      <c r="GN1252" s="7"/>
      <c r="GO1252" s="7"/>
      <c r="GP1252" s="7"/>
      <c r="GQ1252" s="7"/>
      <c r="GR1252" s="7"/>
      <c r="GS1252" s="7"/>
      <c r="GT1252" s="7"/>
      <c r="GU1252" s="7"/>
      <c r="GV1252" s="7"/>
      <c r="GW1252" s="7"/>
      <c r="GX1252" s="7"/>
      <c r="GY1252" s="7"/>
    </row>
    <row r="1253" spans="1:207" ht="13.8">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c r="CG1253" s="7"/>
      <c r="CH1253" s="7"/>
      <c r="CI1253" s="7"/>
      <c r="CJ1253" s="7"/>
      <c r="CK1253" s="7"/>
      <c r="CL1253" s="7"/>
      <c r="CM1253" s="7"/>
      <c r="CN1253" s="7"/>
      <c r="CO1253" s="7"/>
      <c r="CP1253" s="7"/>
      <c r="CQ1253" s="7"/>
      <c r="CR1253" s="7"/>
      <c r="CS1253" s="7"/>
      <c r="CT1253" s="7"/>
      <c r="CU1253" s="7"/>
      <c r="CV1253" s="7"/>
      <c r="CW1253" s="7"/>
      <c r="CX1253" s="7"/>
      <c r="CY1253" s="7"/>
      <c r="CZ1253" s="7"/>
      <c r="DA1253" s="7"/>
      <c r="DB1253" s="7"/>
      <c r="DC1253" s="7"/>
      <c r="DD1253" s="7"/>
      <c r="DE1253" s="7"/>
      <c r="DF1253" s="7"/>
      <c r="DG1253" s="7"/>
      <c r="DH1253" s="7"/>
      <c r="DI1253" s="7"/>
      <c r="DJ1253" s="7"/>
      <c r="DK1253" s="7"/>
      <c r="DL1253" s="7"/>
      <c r="DM1253" s="7"/>
      <c r="DN1253" s="7"/>
      <c r="DO1253" s="7"/>
      <c r="DP1253" s="7"/>
      <c r="DQ1253" s="7"/>
      <c r="DR1253" s="7"/>
      <c r="DS1253" s="7"/>
      <c r="DT1253" s="7"/>
      <c r="DU1253" s="7"/>
      <c r="DV1253" s="7"/>
      <c r="DW1253" s="7"/>
      <c r="DX1253" s="7"/>
      <c r="DY1253" s="7"/>
      <c r="DZ1253" s="7"/>
      <c r="EA1253" s="7"/>
      <c r="EB1253" s="7"/>
      <c r="EC1253" s="7"/>
      <c r="ED1253" s="7"/>
      <c r="EE1253" s="7"/>
      <c r="EF1253" s="7"/>
      <c r="EG1253" s="7"/>
      <c r="EH1253" s="7"/>
      <c r="EI1253" s="7"/>
      <c r="EJ1253" s="7"/>
      <c r="EK1253" s="7"/>
      <c r="EL1253" s="7"/>
      <c r="EM1253" s="7"/>
      <c r="EN1253" s="7"/>
      <c r="EO1253" s="7"/>
      <c r="EP1253" s="7"/>
      <c r="EQ1253" s="7"/>
      <c r="ER1253" s="7"/>
      <c r="ES1253" s="7"/>
      <c r="ET1253" s="7"/>
      <c r="EU1253" s="7"/>
      <c r="EV1253" s="7"/>
      <c r="EW1253" s="7"/>
      <c r="EX1253" s="7"/>
      <c r="EY1253" s="7"/>
      <c r="EZ1253" s="7"/>
      <c r="FA1253" s="7"/>
      <c r="FB1253" s="7"/>
      <c r="FC1253" s="7"/>
      <c r="FD1253" s="7"/>
      <c r="FE1253" s="7"/>
      <c r="FF1253" s="7"/>
      <c r="FG1253" s="7"/>
      <c r="FH1253" s="7"/>
      <c r="FI1253" s="7"/>
      <c r="FJ1253" s="7"/>
      <c r="FK1253" s="7"/>
      <c r="FL1253" s="34"/>
      <c r="FM1253" s="33"/>
      <c r="FN1253" s="34"/>
      <c r="FO1253" s="33"/>
      <c r="FP1253" s="33"/>
      <c r="FQ1253" s="33"/>
      <c r="FR1253" s="33"/>
      <c r="FS1253" s="33"/>
      <c r="FT1253" s="33"/>
      <c r="FU1253" s="33"/>
      <c r="FV1253" s="33"/>
      <c r="FW1253" s="33"/>
      <c r="FX1253" s="33"/>
      <c r="FY1253" s="33"/>
      <c r="FZ1253" s="33"/>
      <c r="GA1253" s="33"/>
      <c r="GB1253" s="33"/>
      <c r="GC1253" s="33"/>
      <c r="GD1253" s="33"/>
      <c r="GE1253" s="33"/>
      <c r="GF1253" s="33"/>
      <c r="GG1253" s="7"/>
      <c r="GH1253" s="7"/>
      <c r="GI1253" s="7"/>
      <c r="GJ1253" s="7"/>
      <c r="GK1253" s="7"/>
      <c r="GL1253" s="7"/>
      <c r="GM1253" s="7"/>
      <c r="GN1253" s="7"/>
      <c r="GO1253" s="7"/>
      <c r="GP1253" s="7"/>
      <c r="GQ1253" s="7"/>
      <c r="GR1253" s="7"/>
      <c r="GS1253" s="7"/>
      <c r="GT1253" s="7"/>
      <c r="GU1253" s="7"/>
      <c r="GV1253" s="7"/>
      <c r="GW1253" s="7"/>
      <c r="GX1253" s="7"/>
      <c r="GY1253" s="7"/>
    </row>
    <row r="1254" spans="1:207" ht="13.8">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c r="CG1254" s="7"/>
      <c r="CH1254" s="7"/>
      <c r="CI1254" s="7"/>
      <c r="CJ1254" s="7"/>
      <c r="CK1254" s="7"/>
      <c r="CL1254" s="7"/>
      <c r="CM1254" s="7"/>
      <c r="CN1254" s="7"/>
      <c r="CO1254" s="7"/>
      <c r="CP1254" s="7"/>
      <c r="CQ1254" s="7"/>
      <c r="CR1254" s="7"/>
      <c r="CS1254" s="7"/>
      <c r="CT1254" s="7"/>
      <c r="CU1254" s="7"/>
      <c r="CV1254" s="7"/>
      <c r="CW1254" s="7"/>
      <c r="CX1254" s="7"/>
      <c r="CY1254" s="7"/>
      <c r="CZ1254" s="7"/>
      <c r="DA1254" s="7"/>
      <c r="DB1254" s="7"/>
      <c r="DC1254" s="7"/>
      <c r="DD1254" s="7"/>
      <c r="DE1254" s="7"/>
      <c r="DF1254" s="7"/>
      <c r="DG1254" s="7"/>
      <c r="DH1254" s="7"/>
      <c r="DI1254" s="7"/>
      <c r="DJ1254" s="7"/>
      <c r="DK1254" s="7"/>
      <c r="DL1254" s="7"/>
      <c r="DM1254" s="7"/>
      <c r="DN1254" s="7"/>
      <c r="DO1254" s="7"/>
      <c r="DP1254" s="7"/>
      <c r="DQ1254" s="7"/>
      <c r="DR1254" s="7"/>
      <c r="DS1254" s="7"/>
      <c r="DT1254" s="7"/>
      <c r="DU1254" s="7"/>
      <c r="DV1254" s="7"/>
      <c r="DW1254" s="7"/>
      <c r="DX1254" s="7"/>
      <c r="DY1254" s="7"/>
      <c r="DZ1254" s="7"/>
      <c r="EA1254" s="7"/>
      <c r="EB1254" s="7"/>
      <c r="EC1254" s="7"/>
      <c r="ED1254" s="7"/>
      <c r="EE1254" s="7"/>
      <c r="EF1254" s="7"/>
      <c r="EG1254" s="7"/>
      <c r="EH1254" s="7"/>
      <c r="EI1254" s="7"/>
      <c r="EJ1254" s="7"/>
      <c r="EK1254" s="7"/>
      <c r="EL1254" s="7"/>
      <c r="EM1254" s="7"/>
      <c r="EN1254" s="7"/>
      <c r="EO1254" s="7"/>
      <c r="EP1254" s="7"/>
      <c r="EQ1254" s="7"/>
      <c r="ER1254" s="7"/>
      <c r="ES1254" s="7"/>
      <c r="ET1254" s="7"/>
      <c r="EU1254" s="7"/>
      <c r="EV1254" s="7"/>
      <c r="EW1254" s="7"/>
      <c r="EX1254" s="7"/>
      <c r="EY1254" s="7"/>
      <c r="EZ1254" s="7"/>
      <c r="FA1254" s="7"/>
      <c r="FB1254" s="7"/>
      <c r="FC1254" s="7"/>
      <c r="FD1254" s="7"/>
      <c r="FE1254" s="7"/>
      <c r="FF1254" s="7"/>
      <c r="FG1254" s="7"/>
      <c r="FH1254" s="7"/>
      <c r="FI1254" s="7"/>
      <c r="FJ1254" s="7"/>
      <c r="FK1254" s="7"/>
      <c r="FL1254" s="34"/>
      <c r="FM1254" s="33"/>
      <c r="FN1254" s="34"/>
      <c r="FO1254" s="33"/>
      <c r="FP1254" s="33"/>
      <c r="FQ1254" s="33"/>
      <c r="FR1254" s="33"/>
      <c r="FS1254" s="33"/>
      <c r="FT1254" s="33"/>
      <c r="FU1254" s="33"/>
      <c r="FV1254" s="33"/>
      <c r="FW1254" s="33"/>
      <c r="FX1254" s="33"/>
      <c r="FY1254" s="33"/>
      <c r="FZ1254" s="33"/>
      <c r="GA1254" s="33"/>
      <c r="GB1254" s="33"/>
      <c r="GC1254" s="33"/>
      <c r="GD1254" s="33"/>
      <c r="GE1254" s="33"/>
      <c r="GF1254" s="33"/>
      <c r="GG1254" s="7"/>
      <c r="GH1254" s="7"/>
      <c r="GI1254" s="7"/>
      <c r="GJ1254" s="7"/>
      <c r="GK1254" s="7"/>
      <c r="GL1254" s="7"/>
      <c r="GM1254" s="7"/>
      <c r="GN1254" s="7"/>
      <c r="GO1254" s="7"/>
      <c r="GP1254" s="7"/>
      <c r="GQ1254" s="7"/>
      <c r="GR1254" s="7"/>
      <c r="GS1254" s="7"/>
      <c r="GT1254" s="7"/>
      <c r="GU1254" s="7"/>
      <c r="GV1254" s="7"/>
      <c r="GW1254" s="7"/>
      <c r="GX1254" s="7"/>
      <c r="GY1254" s="7"/>
    </row>
    <row r="1255" spans="1:207" ht="13.8">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c r="CG1255" s="7"/>
      <c r="CH1255" s="7"/>
      <c r="CI1255" s="7"/>
      <c r="CJ1255" s="7"/>
      <c r="CK1255" s="7"/>
      <c r="CL1255" s="7"/>
      <c r="CM1255" s="7"/>
      <c r="CN1255" s="7"/>
      <c r="CO1255" s="7"/>
      <c r="CP1255" s="7"/>
      <c r="CQ1255" s="7"/>
      <c r="CR1255" s="7"/>
      <c r="CS1255" s="7"/>
      <c r="CT1255" s="7"/>
      <c r="CU1255" s="7"/>
      <c r="CV1255" s="7"/>
      <c r="CW1255" s="7"/>
      <c r="CX1255" s="7"/>
      <c r="CY1255" s="7"/>
      <c r="CZ1255" s="7"/>
      <c r="DA1255" s="7"/>
      <c r="DB1255" s="7"/>
      <c r="DC1255" s="7"/>
      <c r="DD1255" s="7"/>
      <c r="DE1255" s="7"/>
      <c r="DF1255" s="7"/>
      <c r="DG1255" s="7"/>
      <c r="DH1255" s="7"/>
      <c r="DI1255" s="7"/>
      <c r="DJ1255" s="7"/>
      <c r="DK1255" s="7"/>
      <c r="DL1255" s="7"/>
      <c r="DM1255" s="7"/>
      <c r="DN1255" s="7"/>
      <c r="DO1255" s="7"/>
      <c r="DP1255" s="7"/>
      <c r="DQ1255" s="7"/>
      <c r="DR1255" s="7"/>
      <c r="DS1255" s="7"/>
      <c r="DT1255" s="7"/>
      <c r="DU1255" s="7"/>
      <c r="DV1255" s="7"/>
      <c r="DW1255" s="7"/>
      <c r="DX1255" s="7"/>
      <c r="DY1255" s="7"/>
      <c r="DZ1255" s="7"/>
      <c r="EA1255" s="7"/>
      <c r="EB1255" s="7"/>
      <c r="EC1255" s="7"/>
      <c r="ED1255" s="7"/>
      <c r="EE1255" s="7"/>
      <c r="EF1255" s="7"/>
      <c r="EG1255" s="7"/>
      <c r="EH1255" s="7"/>
      <c r="EI1255" s="7"/>
      <c r="EJ1255" s="7"/>
      <c r="EK1255" s="7"/>
      <c r="EL1255" s="7"/>
      <c r="EM1255" s="7"/>
      <c r="EN1255" s="7"/>
      <c r="EO1255" s="7"/>
      <c r="EP1255" s="7"/>
      <c r="EQ1255" s="7"/>
      <c r="ER1255" s="7"/>
      <c r="ES1255" s="7"/>
      <c r="ET1255" s="7"/>
      <c r="EU1255" s="7"/>
      <c r="EV1255" s="7"/>
      <c r="EW1255" s="7"/>
      <c r="EX1255" s="7"/>
      <c r="EY1255" s="7"/>
      <c r="EZ1255" s="7"/>
      <c r="FA1255" s="7"/>
      <c r="FB1255" s="7"/>
      <c r="FC1255" s="7"/>
      <c r="FD1255" s="7"/>
      <c r="FE1255" s="7"/>
      <c r="FF1255" s="7"/>
      <c r="FG1255" s="7"/>
      <c r="FH1255" s="7"/>
      <c r="FI1255" s="7"/>
      <c r="FJ1255" s="7"/>
      <c r="FK1255" s="7"/>
      <c r="FL1255" s="34"/>
      <c r="FM1255" s="33"/>
      <c r="FN1255" s="34"/>
      <c r="FO1255" s="33"/>
      <c r="FP1255" s="33"/>
      <c r="FQ1255" s="33"/>
      <c r="FR1255" s="33"/>
      <c r="FS1255" s="33"/>
      <c r="FT1255" s="33"/>
      <c r="FU1255" s="33"/>
      <c r="FV1255" s="33"/>
      <c r="FW1255" s="33"/>
      <c r="FX1255" s="33"/>
      <c r="FY1255" s="33"/>
      <c r="FZ1255" s="33"/>
      <c r="GA1255" s="33"/>
      <c r="GB1255" s="33"/>
      <c r="GC1255" s="33"/>
      <c r="GD1255" s="33"/>
      <c r="GE1255" s="33"/>
      <c r="GF1255" s="33"/>
      <c r="GG1255" s="7"/>
      <c r="GH1255" s="7"/>
      <c r="GI1255" s="7"/>
      <c r="GJ1255" s="7"/>
      <c r="GK1255" s="7"/>
      <c r="GL1255" s="7"/>
      <c r="GM1255" s="7"/>
      <c r="GN1255" s="7"/>
      <c r="GO1255" s="7"/>
      <c r="GP1255" s="7"/>
      <c r="GQ1255" s="7"/>
      <c r="GR1255" s="7"/>
      <c r="GS1255" s="7"/>
      <c r="GT1255" s="7"/>
      <c r="GU1255" s="7"/>
      <c r="GV1255" s="7"/>
      <c r="GW1255" s="7"/>
      <c r="GX1255" s="7"/>
      <c r="GY1255" s="7"/>
    </row>
    <row r="1256" spans="1:207" ht="13.8">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c r="CG1256" s="7"/>
      <c r="CH1256" s="7"/>
      <c r="CI1256" s="7"/>
      <c r="CJ1256" s="7"/>
      <c r="CK1256" s="7"/>
      <c r="CL1256" s="7"/>
      <c r="CM1256" s="7"/>
      <c r="CN1256" s="7"/>
      <c r="CO1256" s="7"/>
      <c r="CP1256" s="7"/>
      <c r="CQ1256" s="7"/>
      <c r="CR1256" s="7"/>
      <c r="CS1256" s="7"/>
      <c r="CT1256" s="7"/>
      <c r="CU1256" s="7"/>
      <c r="CV1256" s="7"/>
      <c r="CW1256" s="7"/>
      <c r="CX1256" s="7"/>
      <c r="CY1256" s="7"/>
      <c r="CZ1256" s="7"/>
      <c r="DA1256" s="7"/>
      <c r="DB1256" s="7"/>
      <c r="DC1256" s="7"/>
      <c r="DD1256" s="7"/>
      <c r="DE1256" s="7"/>
      <c r="DF1256" s="7"/>
      <c r="DG1256" s="7"/>
      <c r="DH1256" s="7"/>
      <c r="DI1256" s="7"/>
      <c r="DJ1256" s="7"/>
      <c r="DK1256" s="7"/>
      <c r="DL1256" s="7"/>
      <c r="DM1256" s="7"/>
      <c r="DN1256" s="7"/>
      <c r="DO1256" s="7"/>
      <c r="DP1256" s="7"/>
      <c r="DQ1256" s="7"/>
      <c r="DR1256" s="7"/>
      <c r="DS1256" s="7"/>
      <c r="DT1256" s="7"/>
      <c r="DU1256" s="7"/>
      <c r="DV1256" s="7"/>
      <c r="DW1256" s="7"/>
      <c r="DX1256" s="7"/>
      <c r="DY1256" s="7"/>
      <c r="DZ1256" s="7"/>
      <c r="EA1256" s="7"/>
      <c r="EB1256" s="7"/>
      <c r="EC1256" s="7"/>
      <c r="ED1256" s="7"/>
      <c r="EE1256" s="7"/>
      <c r="EF1256" s="7"/>
      <c r="EG1256" s="7"/>
      <c r="EH1256" s="7"/>
      <c r="EI1256" s="7"/>
      <c r="EJ1256" s="7"/>
      <c r="EK1256" s="7"/>
      <c r="EL1256" s="7"/>
      <c r="EM1256" s="7"/>
      <c r="EN1256" s="7"/>
      <c r="EO1256" s="7"/>
      <c r="EP1256" s="7"/>
      <c r="EQ1256" s="7"/>
      <c r="ER1256" s="7"/>
      <c r="ES1256" s="7"/>
      <c r="ET1256" s="7"/>
      <c r="EU1256" s="7"/>
      <c r="EV1256" s="7"/>
      <c r="EW1256" s="7"/>
      <c r="EX1256" s="7"/>
      <c r="EY1256" s="7"/>
      <c r="EZ1256" s="7"/>
      <c r="FA1256" s="7"/>
      <c r="FB1256" s="7"/>
      <c r="FC1256" s="7"/>
      <c r="FD1256" s="7"/>
      <c r="FE1256" s="7"/>
      <c r="FF1256" s="7"/>
      <c r="FG1256" s="7"/>
      <c r="FH1256" s="7"/>
      <c r="FI1256" s="7"/>
      <c r="FJ1256" s="7"/>
      <c r="FK1256" s="7"/>
      <c r="FL1256" s="34"/>
      <c r="FM1256" s="33"/>
      <c r="FN1256" s="34"/>
      <c r="FO1256" s="33"/>
      <c r="FP1256" s="33"/>
      <c r="FQ1256" s="33"/>
      <c r="FR1256" s="33"/>
      <c r="FS1256" s="33"/>
      <c r="FT1256" s="33"/>
      <c r="FU1256" s="33"/>
      <c r="FV1256" s="33"/>
      <c r="FW1256" s="33"/>
      <c r="FX1256" s="33"/>
      <c r="FY1256" s="33"/>
      <c r="FZ1256" s="33"/>
      <c r="GA1256" s="33"/>
      <c r="GB1256" s="33"/>
      <c r="GC1256" s="33"/>
      <c r="GD1256" s="33"/>
      <c r="GE1256" s="33"/>
      <c r="GF1256" s="33"/>
      <c r="GG1256" s="7"/>
      <c r="GH1256" s="7"/>
      <c r="GI1256" s="7"/>
      <c r="GJ1256" s="7"/>
      <c r="GK1256" s="7"/>
      <c r="GL1256" s="7"/>
      <c r="GM1256" s="7"/>
      <c r="GN1256" s="7"/>
      <c r="GO1256" s="7"/>
      <c r="GP1256" s="7"/>
      <c r="GQ1256" s="7"/>
      <c r="GR1256" s="7"/>
      <c r="GS1256" s="7"/>
      <c r="GT1256" s="7"/>
      <c r="GU1256" s="7"/>
      <c r="GV1256" s="7"/>
      <c r="GW1256" s="7"/>
      <c r="GX1256" s="7"/>
      <c r="GY1256" s="7"/>
    </row>
    <row r="1257" spans="1:207" ht="13.8">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c r="CG1257" s="7"/>
      <c r="CH1257" s="7"/>
      <c r="CI1257" s="7"/>
      <c r="CJ1257" s="7"/>
      <c r="CK1257" s="7"/>
      <c r="CL1257" s="7"/>
      <c r="CM1257" s="7"/>
      <c r="CN1257" s="7"/>
      <c r="CO1257" s="7"/>
      <c r="CP1257" s="7"/>
      <c r="CQ1257" s="7"/>
      <c r="CR1257" s="7"/>
      <c r="CS1257" s="7"/>
      <c r="CT1257" s="7"/>
      <c r="CU1257" s="7"/>
      <c r="CV1257" s="7"/>
      <c r="CW1257" s="7"/>
      <c r="CX1257" s="7"/>
      <c r="CY1257" s="7"/>
      <c r="CZ1257" s="7"/>
      <c r="DA1257" s="7"/>
      <c r="DB1257" s="7"/>
      <c r="DC1257" s="7"/>
      <c r="DD1257" s="7"/>
      <c r="DE1257" s="7"/>
      <c r="DF1257" s="7"/>
      <c r="DG1257" s="7"/>
      <c r="DH1257" s="7"/>
      <c r="DI1257" s="7"/>
      <c r="DJ1257" s="7"/>
      <c r="DK1257" s="7"/>
      <c r="DL1257" s="7"/>
      <c r="DM1257" s="7"/>
      <c r="DN1257" s="7"/>
      <c r="DO1257" s="7"/>
      <c r="DP1257" s="7"/>
      <c r="DQ1257" s="7"/>
      <c r="DR1257" s="7"/>
      <c r="DS1257" s="7"/>
      <c r="DT1257" s="7"/>
      <c r="DU1257" s="7"/>
      <c r="DV1257" s="7"/>
      <c r="DW1257" s="7"/>
      <c r="DX1257" s="7"/>
      <c r="DY1257" s="7"/>
      <c r="DZ1257" s="7"/>
      <c r="EA1257" s="7"/>
      <c r="EB1257" s="7"/>
      <c r="EC1257" s="7"/>
      <c r="ED1257" s="7"/>
      <c r="EE1257" s="7"/>
      <c r="EF1257" s="7"/>
      <c r="EG1257" s="7"/>
      <c r="EH1257" s="7"/>
      <c r="EI1257" s="7"/>
      <c r="EJ1257" s="7"/>
      <c r="EK1257" s="7"/>
      <c r="EL1257" s="7"/>
      <c r="EM1257" s="7"/>
      <c r="EN1257" s="7"/>
      <c r="EO1257" s="7"/>
      <c r="EP1257" s="7"/>
      <c r="EQ1257" s="7"/>
      <c r="ER1257" s="7"/>
      <c r="ES1257" s="7"/>
      <c r="ET1257" s="7"/>
      <c r="EU1257" s="7"/>
      <c r="EV1257" s="7"/>
      <c r="EW1257" s="7"/>
      <c r="EX1257" s="7"/>
      <c r="EY1257" s="7"/>
      <c r="EZ1257" s="7"/>
      <c r="FA1257" s="7"/>
      <c r="FB1257" s="7"/>
      <c r="FC1257" s="7"/>
      <c r="FD1257" s="7"/>
      <c r="FE1257" s="7"/>
      <c r="FF1257" s="7"/>
      <c r="FG1257" s="7"/>
      <c r="FH1257" s="7"/>
      <c r="FI1257" s="7"/>
      <c r="FJ1257" s="7"/>
      <c r="FK1257" s="7"/>
      <c r="FL1257" s="34"/>
      <c r="FM1257" s="33"/>
      <c r="FN1257" s="34"/>
      <c r="FO1257" s="33"/>
      <c r="FP1257" s="33"/>
      <c r="FQ1257" s="33"/>
      <c r="FR1257" s="33"/>
      <c r="FS1257" s="33"/>
      <c r="FT1257" s="33"/>
      <c r="FU1257" s="33"/>
      <c r="FV1257" s="33"/>
      <c r="FW1257" s="33"/>
      <c r="FX1257" s="33"/>
      <c r="FY1257" s="33"/>
      <c r="FZ1257" s="33"/>
      <c r="GA1257" s="33"/>
      <c r="GB1257" s="33"/>
      <c r="GC1257" s="33"/>
      <c r="GD1257" s="33"/>
      <c r="GE1257" s="33"/>
      <c r="GF1257" s="33"/>
      <c r="GG1257" s="7"/>
      <c r="GH1257" s="7"/>
      <c r="GI1257" s="7"/>
      <c r="GJ1257" s="7"/>
      <c r="GK1257" s="7"/>
      <c r="GL1257" s="7"/>
      <c r="GM1257" s="7"/>
      <c r="GN1257" s="7"/>
      <c r="GO1257" s="7"/>
      <c r="GP1257" s="7"/>
      <c r="GQ1257" s="7"/>
      <c r="GR1257" s="7"/>
      <c r="GS1257" s="7"/>
      <c r="GT1257" s="7"/>
      <c r="GU1257" s="7"/>
      <c r="GV1257" s="7"/>
      <c r="GW1257" s="7"/>
      <c r="GX1257" s="7"/>
      <c r="GY1257" s="7"/>
    </row>
    <row r="1258" spans="1:207" ht="13.8">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c r="CG1258" s="7"/>
      <c r="CH1258" s="7"/>
      <c r="CI1258" s="7"/>
      <c r="CJ1258" s="7"/>
      <c r="CK1258" s="7"/>
      <c r="CL1258" s="7"/>
      <c r="CM1258" s="7"/>
      <c r="CN1258" s="7"/>
      <c r="CO1258" s="7"/>
      <c r="CP1258" s="7"/>
      <c r="CQ1258" s="7"/>
      <c r="CR1258" s="7"/>
      <c r="CS1258" s="7"/>
      <c r="CT1258" s="7"/>
      <c r="CU1258" s="7"/>
      <c r="CV1258" s="7"/>
      <c r="CW1258" s="7"/>
      <c r="CX1258" s="7"/>
      <c r="CY1258" s="7"/>
      <c r="CZ1258" s="7"/>
      <c r="DA1258" s="7"/>
      <c r="DB1258" s="7"/>
      <c r="DC1258" s="7"/>
      <c r="DD1258" s="7"/>
      <c r="DE1258" s="7"/>
      <c r="DF1258" s="7"/>
      <c r="DG1258" s="7"/>
      <c r="DH1258" s="7"/>
      <c r="DI1258" s="7"/>
      <c r="DJ1258" s="7"/>
      <c r="DK1258" s="7"/>
      <c r="DL1258" s="7"/>
      <c r="DM1258" s="7"/>
      <c r="DN1258" s="7"/>
      <c r="DO1258" s="7"/>
      <c r="DP1258" s="7"/>
      <c r="DQ1258" s="7"/>
      <c r="DR1258" s="7"/>
      <c r="DS1258" s="7"/>
      <c r="DT1258" s="7"/>
      <c r="DU1258" s="7"/>
      <c r="DV1258" s="7"/>
      <c r="DW1258" s="7"/>
      <c r="DX1258" s="7"/>
      <c r="DY1258" s="7"/>
      <c r="DZ1258" s="7"/>
      <c r="EA1258" s="7"/>
      <c r="EB1258" s="7"/>
      <c r="EC1258" s="7"/>
      <c r="ED1258" s="7"/>
      <c r="EE1258" s="7"/>
      <c r="EF1258" s="7"/>
      <c r="EG1258" s="7"/>
      <c r="EH1258" s="7"/>
      <c r="EI1258" s="7"/>
      <c r="EJ1258" s="7"/>
      <c r="EK1258" s="7"/>
      <c r="EL1258" s="7"/>
      <c r="EM1258" s="7"/>
      <c r="EN1258" s="7"/>
      <c r="EO1258" s="7"/>
      <c r="EP1258" s="7"/>
      <c r="EQ1258" s="7"/>
      <c r="ER1258" s="7"/>
      <c r="ES1258" s="7"/>
      <c r="ET1258" s="7"/>
      <c r="EU1258" s="7"/>
      <c r="EV1258" s="7"/>
      <c r="EW1258" s="7"/>
      <c r="EX1258" s="7"/>
      <c r="EY1258" s="7"/>
      <c r="EZ1258" s="7"/>
      <c r="FA1258" s="7"/>
      <c r="FB1258" s="7"/>
      <c r="FC1258" s="7"/>
      <c r="FD1258" s="7"/>
      <c r="FE1258" s="7"/>
      <c r="FF1258" s="7"/>
      <c r="FG1258" s="7"/>
      <c r="FH1258" s="7"/>
      <c r="FI1258" s="7"/>
      <c r="FJ1258" s="7"/>
      <c r="FK1258" s="7"/>
      <c r="FL1258" s="34"/>
      <c r="FM1258" s="33"/>
      <c r="FN1258" s="34"/>
      <c r="FO1258" s="33"/>
      <c r="FP1258" s="33"/>
      <c r="FQ1258" s="33"/>
      <c r="FR1258" s="33"/>
      <c r="FS1258" s="33"/>
      <c r="FT1258" s="33"/>
      <c r="FU1258" s="33"/>
      <c r="FV1258" s="33"/>
      <c r="FW1258" s="33"/>
      <c r="FX1258" s="33"/>
      <c r="FY1258" s="33"/>
      <c r="FZ1258" s="33"/>
      <c r="GA1258" s="33"/>
      <c r="GB1258" s="33"/>
      <c r="GC1258" s="33"/>
      <c r="GD1258" s="33"/>
      <c r="GE1258" s="33"/>
      <c r="GF1258" s="33"/>
      <c r="GG1258" s="7"/>
      <c r="GH1258" s="7"/>
      <c r="GI1258" s="7"/>
      <c r="GJ1258" s="7"/>
      <c r="GK1258" s="7"/>
      <c r="GL1258" s="7"/>
      <c r="GM1258" s="7"/>
      <c r="GN1258" s="7"/>
      <c r="GO1258" s="7"/>
      <c r="GP1258" s="7"/>
      <c r="GQ1258" s="7"/>
      <c r="GR1258" s="7"/>
      <c r="GS1258" s="7"/>
      <c r="GT1258" s="7"/>
      <c r="GU1258" s="7"/>
      <c r="GV1258" s="7"/>
      <c r="GW1258" s="7"/>
      <c r="GX1258" s="7"/>
      <c r="GY1258" s="7"/>
    </row>
    <row r="1259" spans="1:207" ht="13.8">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c r="CG1259" s="7"/>
      <c r="CH1259" s="7"/>
      <c r="CI1259" s="7"/>
      <c r="CJ1259" s="7"/>
      <c r="CK1259" s="7"/>
      <c r="CL1259" s="7"/>
      <c r="CM1259" s="7"/>
      <c r="CN1259" s="7"/>
      <c r="CO1259" s="7"/>
      <c r="CP1259" s="7"/>
      <c r="CQ1259" s="7"/>
      <c r="CR1259" s="7"/>
      <c r="CS1259" s="7"/>
      <c r="CT1259" s="7"/>
      <c r="CU1259" s="7"/>
      <c r="CV1259" s="7"/>
      <c r="CW1259" s="7"/>
      <c r="CX1259" s="7"/>
      <c r="CY1259" s="7"/>
      <c r="CZ1259" s="7"/>
      <c r="DA1259" s="7"/>
      <c r="DB1259" s="7"/>
      <c r="DC1259" s="7"/>
      <c r="DD1259" s="7"/>
      <c r="DE1259" s="7"/>
      <c r="DF1259" s="7"/>
      <c r="DG1259" s="7"/>
      <c r="DH1259" s="7"/>
      <c r="DI1259" s="7"/>
      <c r="DJ1259" s="7"/>
      <c r="DK1259" s="7"/>
      <c r="DL1259" s="7"/>
      <c r="DM1259" s="7"/>
      <c r="DN1259" s="7"/>
      <c r="DO1259" s="7"/>
      <c r="DP1259" s="7"/>
      <c r="DQ1259" s="7"/>
      <c r="DR1259" s="7"/>
      <c r="DS1259" s="7"/>
      <c r="DT1259" s="7"/>
      <c r="DU1259" s="7"/>
      <c r="DV1259" s="7"/>
      <c r="DW1259" s="7"/>
      <c r="DX1259" s="7"/>
      <c r="DY1259" s="7"/>
      <c r="DZ1259" s="7"/>
      <c r="EA1259" s="7"/>
      <c r="EB1259" s="7"/>
      <c r="EC1259" s="7"/>
      <c r="ED1259" s="7"/>
      <c r="EE1259" s="7"/>
      <c r="EF1259" s="7"/>
      <c r="EG1259" s="7"/>
      <c r="EH1259" s="7"/>
      <c r="EI1259" s="7"/>
      <c r="EJ1259" s="7"/>
      <c r="EK1259" s="7"/>
      <c r="EL1259" s="7"/>
      <c r="EM1259" s="7"/>
      <c r="EN1259" s="7"/>
      <c r="EO1259" s="7"/>
      <c r="EP1259" s="7"/>
      <c r="EQ1259" s="7"/>
      <c r="ER1259" s="7"/>
      <c r="ES1259" s="7"/>
      <c r="ET1259" s="7"/>
      <c r="EU1259" s="7"/>
      <c r="EV1259" s="7"/>
      <c r="EW1259" s="7"/>
      <c r="EX1259" s="7"/>
      <c r="EY1259" s="7"/>
      <c r="EZ1259" s="7"/>
      <c r="FA1259" s="7"/>
      <c r="FB1259" s="7"/>
      <c r="FC1259" s="7"/>
      <c r="FD1259" s="7"/>
      <c r="FE1259" s="7"/>
      <c r="FF1259" s="7"/>
      <c r="FG1259" s="7"/>
      <c r="FH1259" s="7"/>
      <c r="FI1259" s="7"/>
      <c r="FJ1259" s="7"/>
      <c r="FK1259" s="7"/>
      <c r="FL1259" s="34"/>
      <c r="FM1259" s="33"/>
      <c r="FN1259" s="34"/>
      <c r="FO1259" s="33"/>
      <c r="FP1259" s="33"/>
      <c r="FQ1259" s="33"/>
      <c r="FR1259" s="33"/>
      <c r="FS1259" s="33"/>
      <c r="FT1259" s="33"/>
      <c r="FU1259" s="33"/>
      <c r="FV1259" s="33"/>
      <c r="FW1259" s="33"/>
      <c r="FX1259" s="33"/>
      <c r="FY1259" s="33"/>
      <c r="FZ1259" s="33"/>
      <c r="GA1259" s="33"/>
      <c r="GB1259" s="33"/>
      <c r="GC1259" s="33"/>
      <c r="GD1259" s="33"/>
      <c r="GE1259" s="33"/>
      <c r="GF1259" s="33"/>
      <c r="GG1259" s="7"/>
      <c r="GH1259" s="7"/>
      <c r="GI1259" s="7"/>
      <c r="GJ1259" s="7"/>
      <c r="GK1259" s="7"/>
      <c r="GL1259" s="7"/>
      <c r="GM1259" s="7"/>
      <c r="GN1259" s="7"/>
      <c r="GO1259" s="7"/>
      <c r="GP1259" s="7"/>
      <c r="GQ1259" s="7"/>
      <c r="GR1259" s="7"/>
      <c r="GS1259" s="7"/>
      <c r="GT1259" s="7"/>
      <c r="GU1259" s="7"/>
      <c r="GV1259" s="7"/>
      <c r="GW1259" s="7"/>
      <c r="GX1259" s="7"/>
      <c r="GY1259" s="7"/>
    </row>
    <row r="1260" spans="1:207" ht="13.8">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c r="CG1260" s="7"/>
      <c r="CH1260" s="7"/>
      <c r="CI1260" s="7"/>
      <c r="CJ1260" s="7"/>
      <c r="CK1260" s="7"/>
      <c r="CL1260" s="7"/>
      <c r="CM1260" s="7"/>
      <c r="CN1260" s="7"/>
      <c r="CO1260" s="7"/>
      <c r="CP1260" s="7"/>
      <c r="CQ1260" s="7"/>
      <c r="CR1260" s="7"/>
      <c r="CS1260" s="7"/>
      <c r="CT1260" s="7"/>
      <c r="CU1260" s="7"/>
      <c r="CV1260" s="7"/>
      <c r="CW1260" s="7"/>
      <c r="CX1260" s="7"/>
      <c r="CY1260" s="7"/>
      <c r="CZ1260" s="7"/>
      <c r="DA1260" s="7"/>
      <c r="DB1260" s="7"/>
      <c r="DC1260" s="7"/>
      <c r="DD1260" s="7"/>
      <c r="DE1260" s="7"/>
      <c r="DF1260" s="7"/>
      <c r="DG1260" s="7"/>
      <c r="DH1260" s="7"/>
      <c r="DI1260" s="7"/>
      <c r="DJ1260" s="7"/>
      <c r="DK1260" s="7"/>
      <c r="DL1260" s="7"/>
      <c r="DM1260" s="7"/>
      <c r="DN1260" s="7"/>
      <c r="DO1260" s="7"/>
      <c r="DP1260" s="7"/>
      <c r="DQ1260" s="7"/>
      <c r="DR1260" s="7"/>
      <c r="DS1260" s="7"/>
      <c r="DT1260" s="7"/>
      <c r="DU1260" s="7"/>
      <c r="DV1260" s="7"/>
      <c r="DW1260" s="7"/>
      <c r="DX1260" s="7"/>
      <c r="DY1260" s="7"/>
      <c r="DZ1260" s="7"/>
      <c r="EA1260" s="7"/>
      <c r="EB1260" s="7"/>
      <c r="EC1260" s="7"/>
      <c r="ED1260" s="7"/>
      <c r="EE1260" s="7"/>
      <c r="EF1260" s="7"/>
      <c r="EG1260" s="7"/>
      <c r="EH1260" s="7"/>
      <c r="EI1260" s="7"/>
      <c r="EJ1260" s="7"/>
      <c r="EK1260" s="7"/>
      <c r="EL1260" s="7"/>
      <c r="EM1260" s="7"/>
      <c r="EN1260" s="7"/>
      <c r="EO1260" s="7"/>
      <c r="EP1260" s="7"/>
      <c r="EQ1260" s="7"/>
      <c r="ER1260" s="7"/>
      <c r="ES1260" s="7"/>
      <c r="ET1260" s="7"/>
      <c r="EU1260" s="7"/>
      <c r="EV1260" s="7"/>
      <c r="EW1260" s="7"/>
      <c r="EX1260" s="7"/>
      <c r="EY1260" s="7"/>
      <c r="EZ1260" s="7"/>
      <c r="FA1260" s="7"/>
      <c r="FB1260" s="7"/>
      <c r="FC1260" s="7"/>
      <c r="FD1260" s="7"/>
      <c r="FE1260" s="7"/>
      <c r="FF1260" s="7"/>
      <c r="FG1260" s="7"/>
      <c r="FH1260" s="7"/>
      <c r="FI1260" s="7"/>
      <c r="FJ1260" s="7"/>
      <c r="FK1260" s="7"/>
      <c r="FL1260" s="34"/>
      <c r="FM1260" s="33"/>
      <c r="FN1260" s="34"/>
      <c r="FO1260" s="33"/>
      <c r="FP1260" s="33"/>
      <c r="FQ1260" s="33"/>
      <c r="FR1260" s="33"/>
      <c r="FS1260" s="33"/>
      <c r="FT1260" s="33"/>
      <c r="FU1260" s="33"/>
      <c r="FV1260" s="33"/>
      <c r="FW1260" s="33"/>
      <c r="FX1260" s="33"/>
      <c r="FY1260" s="33"/>
      <c r="FZ1260" s="33"/>
      <c r="GA1260" s="33"/>
      <c r="GB1260" s="33"/>
      <c r="GC1260" s="33"/>
      <c r="GD1260" s="33"/>
      <c r="GE1260" s="33"/>
      <c r="GF1260" s="33"/>
      <c r="GG1260" s="7"/>
      <c r="GH1260" s="7"/>
      <c r="GI1260" s="7"/>
      <c r="GJ1260" s="7"/>
      <c r="GK1260" s="7"/>
      <c r="GL1260" s="7"/>
      <c r="GM1260" s="7"/>
      <c r="GN1260" s="7"/>
      <c r="GO1260" s="7"/>
      <c r="GP1260" s="7"/>
      <c r="GQ1260" s="7"/>
      <c r="GR1260" s="7"/>
      <c r="GS1260" s="7"/>
      <c r="GT1260" s="7"/>
      <c r="GU1260" s="7"/>
      <c r="GV1260" s="7"/>
      <c r="GW1260" s="7"/>
      <c r="GX1260" s="7"/>
      <c r="GY1260" s="7"/>
    </row>
    <row r="1261" spans="1:207" ht="13.8">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c r="CG1261" s="7"/>
      <c r="CH1261" s="7"/>
      <c r="CI1261" s="7"/>
      <c r="CJ1261" s="7"/>
      <c r="CK1261" s="7"/>
      <c r="CL1261" s="7"/>
      <c r="CM1261" s="7"/>
      <c r="CN1261" s="7"/>
      <c r="CO1261" s="7"/>
      <c r="CP1261" s="7"/>
      <c r="CQ1261" s="7"/>
      <c r="CR1261" s="7"/>
      <c r="CS1261" s="7"/>
      <c r="CT1261" s="7"/>
      <c r="CU1261" s="7"/>
      <c r="CV1261" s="7"/>
      <c r="CW1261" s="7"/>
      <c r="CX1261" s="7"/>
      <c r="CY1261" s="7"/>
      <c r="CZ1261" s="7"/>
      <c r="DA1261" s="7"/>
      <c r="DB1261" s="7"/>
      <c r="DC1261" s="7"/>
      <c r="DD1261" s="7"/>
      <c r="DE1261" s="7"/>
      <c r="DF1261" s="7"/>
      <c r="DG1261" s="7"/>
      <c r="DH1261" s="7"/>
      <c r="DI1261" s="7"/>
      <c r="DJ1261" s="7"/>
      <c r="DK1261" s="7"/>
      <c r="DL1261" s="7"/>
      <c r="DM1261" s="7"/>
      <c r="DN1261" s="7"/>
      <c r="DO1261" s="7"/>
      <c r="DP1261" s="7"/>
      <c r="DQ1261" s="7"/>
      <c r="DR1261" s="7"/>
      <c r="DS1261" s="7"/>
      <c r="DT1261" s="7"/>
      <c r="DU1261" s="7"/>
      <c r="DV1261" s="7"/>
      <c r="DW1261" s="7"/>
      <c r="DX1261" s="7"/>
      <c r="DY1261" s="7"/>
      <c r="DZ1261" s="7"/>
      <c r="EA1261" s="7"/>
      <c r="EB1261" s="7"/>
      <c r="EC1261" s="7"/>
      <c r="ED1261" s="7"/>
      <c r="EE1261" s="7"/>
      <c r="EF1261" s="7"/>
      <c r="EG1261" s="7"/>
      <c r="EH1261" s="7"/>
      <c r="EI1261" s="7"/>
      <c r="EJ1261" s="7"/>
      <c r="EK1261" s="7"/>
      <c r="EL1261" s="7"/>
      <c r="EM1261" s="7"/>
      <c r="EN1261" s="7"/>
      <c r="EO1261" s="7"/>
      <c r="EP1261" s="7"/>
      <c r="EQ1261" s="7"/>
      <c r="ER1261" s="7"/>
      <c r="ES1261" s="7"/>
      <c r="ET1261" s="7"/>
      <c r="EU1261" s="7"/>
      <c r="EV1261" s="7"/>
      <c r="EW1261" s="7"/>
      <c r="EX1261" s="7"/>
      <c r="EY1261" s="7"/>
      <c r="EZ1261" s="7"/>
      <c r="FA1261" s="7"/>
      <c r="FB1261" s="7"/>
      <c r="FC1261" s="7"/>
      <c r="FD1261" s="7"/>
      <c r="FE1261" s="7"/>
      <c r="FF1261" s="7"/>
      <c r="FG1261" s="7"/>
      <c r="FH1261" s="7"/>
      <c r="FI1261" s="7"/>
      <c r="FJ1261" s="7"/>
      <c r="FK1261" s="7"/>
      <c r="FL1261" s="34"/>
      <c r="FM1261" s="33"/>
      <c r="FN1261" s="34"/>
      <c r="FO1261" s="33"/>
      <c r="FP1261" s="33"/>
      <c r="FQ1261" s="33"/>
      <c r="FR1261" s="33"/>
      <c r="FS1261" s="33"/>
      <c r="FT1261" s="33"/>
      <c r="FU1261" s="33"/>
      <c r="FV1261" s="33"/>
      <c r="FW1261" s="33"/>
      <c r="FX1261" s="33"/>
      <c r="FY1261" s="33"/>
      <c r="FZ1261" s="33"/>
      <c r="GA1261" s="33"/>
      <c r="GB1261" s="33"/>
      <c r="GC1261" s="33"/>
      <c r="GD1261" s="33"/>
      <c r="GE1261" s="33"/>
      <c r="GF1261" s="33"/>
      <c r="GG1261" s="7"/>
      <c r="GH1261" s="7"/>
      <c r="GI1261" s="7"/>
      <c r="GJ1261" s="7"/>
      <c r="GK1261" s="7"/>
      <c r="GL1261" s="7"/>
      <c r="GM1261" s="7"/>
      <c r="GN1261" s="7"/>
      <c r="GO1261" s="7"/>
      <c r="GP1261" s="7"/>
      <c r="GQ1261" s="7"/>
      <c r="GR1261" s="7"/>
      <c r="GS1261" s="7"/>
      <c r="GT1261" s="7"/>
      <c r="GU1261" s="7"/>
      <c r="GV1261" s="7"/>
      <c r="GW1261" s="7"/>
      <c r="GX1261" s="7"/>
      <c r="GY1261" s="7"/>
    </row>
    <row r="1262" spans="1:207" ht="13.8">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c r="CG1262" s="7"/>
      <c r="CH1262" s="7"/>
      <c r="CI1262" s="7"/>
      <c r="CJ1262" s="7"/>
      <c r="CK1262" s="7"/>
      <c r="CL1262" s="7"/>
      <c r="CM1262" s="7"/>
      <c r="CN1262" s="7"/>
      <c r="CO1262" s="7"/>
      <c r="CP1262" s="7"/>
      <c r="CQ1262" s="7"/>
      <c r="CR1262" s="7"/>
      <c r="CS1262" s="7"/>
      <c r="CT1262" s="7"/>
      <c r="CU1262" s="7"/>
      <c r="CV1262" s="7"/>
      <c r="CW1262" s="7"/>
      <c r="CX1262" s="7"/>
      <c r="CY1262" s="7"/>
      <c r="CZ1262" s="7"/>
      <c r="DA1262" s="7"/>
      <c r="DB1262" s="7"/>
      <c r="DC1262" s="7"/>
      <c r="DD1262" s="7"/>
      <c r="DE1262" s="7"/>
      <c r="DF1262" s="7"/>
      <c r="DG1262" s="7"/>
      <c r="DH1262" s="7"/>
      <c r="DI1262" s="7"/>
      <c r="DJ1262" s="7"/>
      <c r="DK1262" s="7"/>
      <c r="DL1262" s="7"/>
      <c r="DM1262" s="7"/>
      <c r="DN1262" s="7"/>
      <c r="DO1262" s="7"/>
      <c r="DP1262" s="7"/>
      <c r="DQ1262" s="7"/>
      <c r="DR1262" s="7"/>
      <c r="DS1262" s="7"/>
      <c r="DT1262" s="7"/>
      <c r="DU1262" s="7"/>
      <c r="DV1262" s="7"/>
      <c r="DW1262" s="7"/>
      <c r="DX1262" s="7"/>
      <c r="DY1262" s="7"/>
      <c r="DZ1262" s="7"/>
      <c r="EA1262" s="7"/>
      <c r="EB1262" s="7"/>
      <c r="EC1262" s="7"/>
      <c r="ED1262" s="7"/>
      <c r="EE1262" s="7"/>
      <c r="EF1262" s="7"/>
      <c r="EG1262" s="7"/>
      <c r="EH1262" s="7"/>
      <c r="EI1262" s="7"/>
      <c r="EJ1262" s="7"/>
      <c r="EK1262" s="7"/>
      <c r="EL1262" s="7"/>
      <c r="EM1262" s="7"/>
      <c r="EN1262" s="7"/>
      <c r="EO1262" s="7"/>
      <c r="EP1262" s="7"/>
      <c r="EQ1262" s="7"/>
      <c r="ER1262" s="7"/>
      <c r="ES1262" s="7"/>
      <c r="ET1262" s="7"/>
      <c r="EU1262" s="7"/>
      <c r="EV1262" s="7"/>
      <c r="EW1262" s="7"/>
      <c r="EX1262" s="7"/>
      <c r="EY1262" s="7"/>
      <c r="EZ1262" s="7"/>
      <c r="FA1262" s="7"/>
      <c r="FB1262" s="7"/>
      <c r="FC1262" s="7"/>
      <c r="FD1262" s="7"/>
      <c r="FE1262" s="7"/>
      <c r="FF1262" s="7"/>
      <c r="FG1262" s="7"/>
      <c r="FH1262" s="7"/>
      <c r="FI1262" s="7"/>
      <c r="FJ1262" s="7"/>
      <c r="FK1262" s="7"/>
      <c r="FL1262" s="34"/>
      <c r="FM1262" s="33"/>
      <c r="FN1262" s="34"/>
      <c r="FO1262" s="33"/>
      <c r="FP1262" s="33"/>
      <c r="FQ1262" s="33"/>
      <c r="FR1262" s="33"/>
      <c r="FS1262" s="33"/>
      <c r="FT1262" s="33"/>
      <c r="FU1262" s="33"/>
      <c r="FV1262" s="33"/>
      <c r="FW1262" s="33"/>
      <c r="FX1262" s="33"/>
      <c r="FY1262" s="33"/>
      <c r="FZ1262" s="33"/>
      <c r="GA1262" s="33"/>
      <c r="GB1262" s="33"/>
      <c r="GC1262" s="33"/>
      <c r="GD1262" s="33"/>
      <c r="GE1262" s="33"/>
      <c r="GF1262" s="33"/>
      <c r="GG1262" s="7"/>
      <c r="GH1262" s="7"/>
      <c r="GI1262" s="7"/>
      <c r="GJ1262" s="7"/>
      <c r="GK1262" s="7"/>
      <c r="GL1262" s="7"/>
      <c r="GM1262" s="7"/>
      <c r="GN1262" s="7"/>
      <c r="GO1262" s="7"/>
      <c r="GP1262" s="7"/>
      <c r="GQ1262" s="7"/>
      <c r="GR1262" s="7"/>
      <c r="GS1262" s="7"/>
      <c r="GT1262" s="7"/>
      <c r="GU1262" s="7"/>
      <c r="GV1262" s="7"/>
      <c r="GW1262" s="7"/>
      <c r="GX1262" s="7"/>
      <c r="GY1262" s="7"/>
    </row>
    <row r="1263" spans="1:207" ht="13.8">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c r="CG1263" s="7"/>
      <c r="CH1263" s="7"/>
      <c r="CI1263" s="7"/>
      <c r="CJ1263" s="7"/>
      <c r="CK1263" s="7"/>
      <c r="CL1263" s="7"/>
      <c r="CM1263" s="7"/>
      <c r="CN1263" s="7"/>
      <c r="CO1263" s="7"/>
      <c r="CP1263" s="7"/>
      <c r="CQ1263" s="7"/>
      <c r="CR1263" s="7"/>
      <c r="CS1263" s="7"/>
      <c r="CT1263" s="7"/>
      <c r="CU1263" s="7"/>
      <c r="CV1263" s="7"/>
      <c r="CW1263" s="7"/>
      <c r="CX1263" s="7"/>
      <c r="CY1263" s="7"/>
      <c r="CZ1263" s="7"/>
      <c r="DA1263" s="7"/>
      <c r="DB1263" s="7"/>
      <c r="DC1263" s="7"/>
      <c r="DD1263" s="7"/>
      <c r="DE1263" s="7"/>
      <c r="DF1263" s="7"/>
      <c r="DG1263" s="7"/>
      <c r="DH1263" s="7"/>
      <c r="DI1263" s="7"/>
      <c r="DJ1263" s="7"/>
      <c r="DK1263" s="7"/>
      <c r="DL1263" s="7"/>
      <c r="DM1263" s="7"/>
      <c r="DN1263" s="7"/>
      <c r="DO1263" s="7"/>
      <c r="DP1263" s="7"/>
      <c r="DQ1263" s="7"/>
      <c r="DR1263" s="7"/>
      <c r="DS1263" s="7"/>
      <c r="DT1263" s="7"/>
      <c r="DU1263" s="7"/>
      <c r="DV1263" s="7"/>
      <c r="DW1263" s="7"/>
      <c r="DX1263" s="7"/>
      <c r="DY1263" s="7"/>
      <c r="DZ1263" s="7"/>
      <c r="EA1263" s="7"/>
      <c r="EB1263" s="7"/>
      <c r="EC1263" s="7"/>
      <c r="ED1263" s="7"/>
      <c r="EE1263" s="7"/>
      <c r="EF1263" s="7"/>
      <c r="EG1263" s="7"/>
      <c r="EH1263" s="7"/>
      <c r="EI1263" s="7"/>
      <c r="EJ1263" s="7"/>
      <c r="EK1263" s="7"/>
      <c r="EL1263" s="7"/>
      <c r="EM1263" s="7"/>
      <c r="EN1263" s="7"/>
      <c r="EO1263" s="7"/>
      <c r="EP1263" s="7"/>
      <c r="EQ1263" s="7"/>
      <c r="ER1263" s="7"/>
      <c r="ES1263" s="7"/>
      <c r="ET1263" s="7"/>
      <c r="EU1263" s="7"/>
      <c r="EV1263" s="7"/>
      <c r="EW1263" s="7"/>
      <c r="EX1263" s="7"/>
      <c r="EY1263" s="7"/>
      <c r="EZ1263" s="7"/>
      <c r="FA1263" s="7"/>
      <c r="FB1263" s="7"/>
      <c r="FC1263" s="7"/>
      <c r="FD1263" s="7"/>
      <c r="FE1263" s="7"/>
      <c r="FF1263" s="7"/>
      <c r="FG1263" s="7"/>
      <c r="FH1263" s="7"/>
      <c r="FI1263" s="7"/>
      <c r="FJ1263" s="7"/>
      <c r="FK1263" s="7"/>
      <c r="FL1263" s="34"/>
      <c r="FM1263" s="33"/>
      <c r="FN1263" s="34"/>
      <c r="FO1263" s="33"/>
      <c r="FP1263" s="33"/>
      <c r="FQ1263" s="33"/>
      <c r="FR1263" s="33"/>
      <c r="FS1263" s="33"/>
      <c r="FT1263" s="33"/>
      <c r="FU1263" s="33"/>
      <c r="FV1263" s="33"/>
      <c r="FW1263" s="33"/>
      <c r="FX1263" s="33"/>
      <c r="FY1263" s="33"/>
      <c r="FZ1263" s="33"/>
      <c r="GA1263" s="33"/>
      <c r="GB1263" s="33"/>
      <c r="GC1263" s="33"/>
      <c r="GD1263" s="33"/>
      <c r="GE1263" s="33"/>
      <c r="GF1263" s="33"/>
      <c r="GG1263" s="7"/>
      <c r="GH1263" s="7"/>
      <c r="GI1263" s="7"/>
      <c r="GJ1263" s="7"/>
      <c r="GK1263" s="7"/>
      <c r="GL1263" s="7"/>
      <c r="GM1263" s="7"/>
      <c r="GN1263" s="7"/>
      <c r="GO1263" s="7"/>
      <c r="GP1263" s="7"/>
      <c r="GQ1263" s="7"/>
      <c r="GR1263" s="7"/>
      <c r="GS1263" s="7"/>
      <c r="GT1263" s="7"/>
      <c r="GU1263" s="7"/>
      <c r="GV1263" s="7"/>
      <c r="GW1263" s="7"/>
      <c r="GX1263" s="7"/>
      <c r="GY1263" s="7"/>
    </row>
    <row r="1264" spans="1:207" ht="13.8">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c r="CG1264" s="7"/>
      <c r="CH1264" s="7"/>
      <c r="CI1264" s="7"/>
      <c r="CJ1264" s="7"/>
      <c r="CK1264" s="7"/>
      <c r="CL1264" s="7"/>
      <c r="CM1264" s="7"/>
      <c r="CN1264" s="7"/>
      <c r="CO1264" s="7"/>
      <c r="CP1264" s="7"/>
      <c r="CQ1264" s="7"/>
      <c r="CR1264" s="7"/>
      <c r="CS1264" s="7"/>
      <c r="CT1264" s="7"/>
      <c r="CU1264" s="7"/>
      <c r="CV1264" s="7"/>
      <c r="CW1264" s="7"/>
      <c r="CX1264" s="7"/>
      <c r="CY1264" s="7"/>
      <c r="CZ1264" s="7"/>
      <c r="DA1264" s="7"/>
      <c r="DB1264" s="7"/>
      <c r="DC1264" s="7"/>
      <c r="DD1264" s="7"/>
      <c r="DE1264" s="7"/>
      <c r="DF1264" s="7"/>
      <c r="DG1264" s="7"/>
      <c r="DH1264" s="7"/>
      <c r="DI1264" s="7"/>
      <c r="DJ1264" s="7"/>
      <c r="DK1264" s="7"/>
      <c r="DL1264" s="7"/>
      <c r="DM1264" s="7"/>
      <c r="DN1264" s="7"/>
      <c r="DO1264" s="7"/>
      <c r="DP1264" s="7"/>
      <c r="DQ1264" s="7"/>
      <c r="DR1264" s="7"/>
      <c r="DS1264" s="7"/>
      <c r="DT1264" s="7"/>
      <c r="DU1264" s="7"/>
      <c r="DV1264" s="7"/>
      <c r="DW1264" s="7"/>
      <c r="DX1264" s="7"/>
      <c r="DY1264" s="7"/>
      <c r="DZ1264" s="7"/>
      <c r="EA1264" s="7"/>
      <c r="EB1264" s="7"/>
      <c r="EC1264" s="7"/>
      <c r="ED1264" s="7"/>
      <c r="EE1264" s="7"/>
      <c r="EF1264" s="7"/>
      <c r="EG1264" s="7"/>
      <c r="EH1264" s="7"/>
      <c r="EI1264" s="7"/>
      <c r="EJ1264" s="7"/>
      <c r="EK1264" s="7"/>
      <c r="EL1264" s="7"/>
      <c r="EM1264" s="7"/>
      <c r="EN1264" s="7"/>
      <c r="EO1264" s="7"/>
      <c r="EP1264" s="7"/>
      <c r="EQ1264" s="7"/>
      <c r="ER1264" s="7"/>
      <c r="ES1264" s="7"/>
      <c r="ET1264" s="7"/>
      <c r="EU1264" s="7"/>
      <c r="EV1264" s="7"/>
      <c r="EW1264" s="7"/>
      <c r="EX1264" s="7"/>
      <c r="EY1264" s="7"/>
      <c r="EZ1264" s="7"/>
      <c r="FA1264" s="7"/>
      <c r="FB1264" s="7"/>
      <c r="FC1264" s="7"/>
      <c r="FD1264" s="7"/>
      <c r="FE1264" s="7"/>
      <c r="FF1264" s="7"/>
      <c r="FG1264" s="7"/>
      <c r="FH1264" s="7"/>
      <c r="FI1264" s="7"/>
      <c r="FJ1264" s="7"/>
      <c r="FK1264" s="7"/>
      <c r="FL1264" s="34"/>
      <c r="FM1264" s="33"/>
      <c r="FN1264" s="34"/>
      <c r="FO1264" s="33"/>
      <c r="FP1264" s="33"/>
      <c r="FQ1264" s="33"/>
      <c r="FR1264" s="33"/>
      <c r="FS1264" s="33"/>
      <c r="FT1264" s="33"/>
      <c r="FU1264" s="33"/>
      <c r="FV1264" s="33"/>
      <c r="FW1264" s="33"/>
      <c r="FX1264" s="33"/>
      <c r="FY1264" s="33"/>
      <c r="FZ1264" s="33"/>
      <c r="GA1264" s="33"/>
      <c r="GB1264" s="33"/>
      <c r="GC1264" s="33"/>
      <c r="GD1264" s="33"/>
      <c r="GE1264" s="33"/>
      <c r="GF1264" s="33"/>
      <c r="GG1264" s="7"/>
      <c r="GH1264" s="7"/>
      <c r="GI1264" s="7"/>
      <c r="GJ1264" s="7"/>
      <c r="GK1264" s="7"/>
      <c r="GL1264" s="7"/>
      <c r="GM1264" s="7"/>
      <c r="GN1264" s="7"/>
      <c r="GO1264" s="7"/>
      <c r="GP1264" s="7"/>
      <c r="GQ1264" s="7"/>
      <c r="GR1264" s="7"/>
      <c r="GS1264" s="7"/>
      <c r="GT1264" s="7"/>
      <c r="GU1264" s="7"/>
      <c r="GV1264" s="7"/>
      <c r="GW1264" s="7"/>
      <c r="GX1264" s="7"/>
      <c r="GY1264" s="7"/>
    </row>
    <row r="1265" spans="1:207" ht="13.8">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c r="CG1265" s="7"/>
      <c r="CH1265" s="7"/>
      <c r="CI1265" s="7"/>
      <c r="CJ1265" s="7"/>
      <c r="CK1265" s="7"/>
      <c r="CL1265" s="7"/>
      <c r="CM1265" s="7"/>
      <c r="CN1265" s="7"/>
      <c r="CO1265" s="7"/>
      <c r="CP1265" s="7"/>
      <c r="CQ1265" s="7"/>
      <c r="CR1265" s="7"/>
      <c r="CS1265" s="7"/>
      <c r="CT1265" s="7"/>
      <c r="CU1265" s="7"/>
      <c r="CV1265" s="7"/>
      <c r="CW1265" s="7"/>
      <c r="CX1265" s="7"/>
      <c r="CY1265" s="7"/>
      <c r="CZ1265" s="7"/>
      <c r="DA1265" s="7"/>
      <c r="DB1265" s="7"/>
      <c r="DC1265" s="7"/>
      <c r="DD1265" s="7"/>
      <c r="DE1265" s="7"/>
      <c r="DF1265" s="7"/>
      <c r="DG1265" s="7"/>
      <c r="DH1265" s="7"/>
      <c r="DI1265" s="7"/>
      <c r="DJ1265" s="7"/>
      <c r="DK1265" s="7"/>
      <c r="DL1265" s="7"/>
      <c r="DM1265" s="7"/>
      <c r="DN1265" s="7"/>
      <c r="DO1265" s="7"/>
      <c r="DP1265" s="7"/>
      <c r="DQ1265" s="7"/>
      <c r="DR1265" s="7"/>
      <c r="DS1265" s="7"/>
      <c r="DT1265" s="7"/>
      <c r="DU1265" s="7"/>
      <c r="DV1265" s="7"/>
      <c r="DW1265" s="7"/>
      <c r="DX1265" s="7"/>
      <c r="DY1265" s="7"/>
      <c r="DZ1265" s="7"/>
      <c r="EA1265" s="7"/>
      <c r="EB1265" s="7"/>
      <c r="EC1265" s="7"/>
      <c r="ED1265" s="7"/>
      <c r="EE1265" s="7"/>
      <c r="EF1265" s="7"/>
      <c r="EG1265" s="7"/>
      <c r="EH1265" s="7"/>
      <c r="EI1265" s="7"/>
      <c r="EJ1265" s="7"/>
      <c r="EK1265" s="7"/>
      <c r="EL1265" s="7"/>
      <c r="EM1265" s="7"/>
      <c r="EN1265" s="7"/>
      <c r="EO1265" s="7"/>
      <c r="EP1265" s="7"/>
      <c r="EQ1265" s="7"/>
      <c r="ER1265" s="7"/>
      <c r="ES1265" s="7"/>
      <c r="ET1265" s="7"/>
      <c r="EU1265" s="7"/>
      <c r="EV1265" s="7"/>
      <c r="EW1265" s="7"/>
      <c r="EX1265" s="7"/>
      <c r="EY1265" s="7"/>
      <c r="EZ1265" s="7"/>
      <c r="FA1265" s="7"/>
      <c r="FB1265" s="7"/>
      <c r="FC1265" s="7"/>
      <c r="FD1265" s="7"/>
      <c r="FE1265" s="7"/>
      <c r="FF1265" s="7"/>
      <c r="FG1265" s="7"/>
      <c r="FH1265" s="7"/>
      <c r="FI1265" s="7"/>
      <c r="FJ1265" s="7"/>
      <c r="FK1265" s="7"/>
      <c r="FL1265" s="34"/>
      <c r="FM1265" s="33"/>
      <c r="FN1265" s="34"/>
      <c r="FO1265" s="33"/>
      <c r="FP1265" s="33"/>
      <c r="FQ1265" s="33"/>
      <c r="FR1265" s="33"/>
      <c r="FS1265" s="33"/>
      <c r="FT1265" s="33"/>
      <c r="FU1265" s="33"/>
      <c r="FV1265" s="33"/>
      <c r="FW1265" s="33"/>
      <c r="FX1265" s="33"/>
      <c r="FY1265" s="33"/>
      <c r="FZ1265" s="33"/>
      <c r="GA1265" s="33"/>
      <c r="GB1265" s="33"/>
      <c r="GC1265" s="33"/>
      <c r="GD1265" s="33"/>
      <c r="GE1265" s="33"/>
      <c r="GF1265" s="33"/>
      <c r="GG1265" s="7"/>
      <c r="GH1265" s="7"/>
      <c r="GI1265" s="7"/>
      <c r="GJ1265" s="7"/>
      <c r="GK1265" s="7"/>
      <c r="GL1265" s="7"/>
      <c r="GM1265" s="7"/>
      <c r="GN1265" s="7"/>
      <c r="GO1265" s="7"/>
      <c r="GP1265" s="7"/>
      <c r="GQ1265" s="7"/>
      <c r="GR1265" s="7"/>
      <c r="GS1265" s="7"/>
      <c r="GT1265" s="7"/>
      <c r="GU1265" s="7"/>
      <c r="GV1265" s="7"/>
      <c r="GW1265" s="7"/>
      <c r="GX1265" s="7"/>
      <c r="GY1265" s="7"/>
    </row>
    <row r="1266" spans="1:207" ht="13.8">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c r="CG1266" s="7"/>
      <c r="CH1266" s="7"/>
      <c r="CI1266" s="7"/>
      <c r="CJ1266" s="7"/>
      <c r="CK1266" s="7"/>
      <c r="CL1266" s="7"/>
      <c r="CM1266" s="7"/>
      <c r="CN1266" s="7"/>
      <c r="CO1266" s="7"/>
      <c r="CP1266" s="7"/>
      <c r="CQ1266" s="7"/>
      <c r="CR1266" s="7"/>
      <c r="CS1266" s="7"/>
      <c r="CT1266" s="7"/>
      <c r="CU1266" s="7"/>
      <c r="CV1266" s="7"/>
      <c r="CW1266" s="7"/>
      <c r="CX1266" s="7"/>
      <c r="CY1266" s="7"/>
      <c r="CZ1266" s="7"/>
      <c r="DA1266" s="7"/>
      <c r="DB1266" s="7"/>
      <c r="DC1266" s="7"/>
      <c r="DD1266" s="7"/>
      <c r="DE1266" s="7"/>
      <c r="DF1266" s="7"/>
      <c r="DG1266" s="7"/>
      <c r="DH1266" s="7"/>
      <c r="DI1266" s="7"/>
      <c r="DJ1266" s="7"/>
      <c r="DK1266" s="7"/>
      <c r="DL1266" s="7"/>
      <c r="DM1266" s="7"/>
      <c r="DN1266" s="7"/>
      <c r="DO1266" s="7"/>
      <c r="DP1266" s="7"/>
      <c r="DQ1266" s="7"/>
      <c r="DR1266" s="7"/>
      <c r="DS1266" s="7"/>
      <c r="DT1266" s="7"/>
      <c r="DU1266" s="7"/>
      <c r="DV1266" s="7"/>
      <c r="DW1266" s="7"/>
      <c r="DX1266" s="7"/>
      <c r="DY1266" s="7"/>
      <c r="DZ1266" s="7"/>
      <c r="EA1266" s="7"/>
      <c r="EB1266" s="7"/>
      <c r="EC1266" s="7"/>
      <c r="ED1266" s="7"/>
      <c r="EE1266" s="7"/>
      <c r="EF1266" s="7"/>
      <c r="EG1266" s="7"/>
      <c r="EH1266" s="7"/>
      <c r="EI1266" s="7"/>
      <c r="EJ1266" s="7"/>
      <c r="EK1266" s="7"/>
      <c r="EL1266" s="7"/>
      <c r="EM1266" s="7"/>
      <c r="EN1266" s="7"/>
      <c r="EO1266" s="7"/>
      <c r="EP1266" s="7"/>
      <c r="EQ1266" s="7"/>
      <c r="ER1266" s="7"/>
      <c r="ES1266" s="7"/>
      <c r="ET1266" s="7"/>
      <c r="EU1266" s="7"/>
      <c r="EV1266" s="7"/>
      <c r="EW1266" s="7"/>
      <c r="EX1266" s="7"/>
      <c r="EY1266" s="7"/>
      <c r="EZ1266" s="7"/>
      <c r="FA1266" s="7"/>
      <c r="FB1266" s="7"/>
      <c r="FC1266" s="7"/>
      <c r="FD1266" s="7"/>
      <c r="FE1266" s="7"/>
      <c r="FF1266" s="7"/>
      <c r="FG1266" s="7"/>
      <c r="FH1266" s="7"/>
      <c r="FI1266" s="7"/>
      <c r="FJ1266" s="7"/>
      <c r="FK1266" s="7"/>
      <c r="FL1266" s="34"/>
      <c r="FM1266" s="33"/>
      <c r="FN1266" s="34"/>
      <c r="FO1266" s="33"/>
      <c r="FP1266" s="33"/>
      <c r="FQ1266" s="33"/>
      <c r="FR1266" s="33"/>
      <c r="FS1266" s="33"/>
      <c r="FT1266" s="33"/>
      <c r="FU1266" s="33"/>
      <c r="FV1266" s="33"/>
      <c r="FW1266" s="33"/>
      <c r="FX1266" s="33"/>
      <c r="FY1266" s="33"/>
      <c r="FZ1266" s="33"/>
      <c r="GA1266" s="33"/>
      <c r="GB1266" s="33"/>
      <c r="GC1266" s="33"/>
      <c r="GD1266" s="33"/>
      <c r="GE1266" s="33"/>
      <c r="GF1266" s="33"/>
      <c r="GG1266" s="7"/>
      <c r="GH1266" s="7"/>
      <c r="GI1266" s="7"/>
      <c r="GJ1266" s="7"/>
      <c r="GK1266" s="7"/>
      <c r="GL1266" s="7"/>
      <c r="GM1266" s="7"/>
      <c r="GN1266" s="7"/>
      <c r="GO1266" s="7"/>
      <c r="GP1266" s="7"/>
      <c r="GQ1266" s="7"/>
      <c r="GR1266" s="7"/>
      <c r="GS1266" s="7"/>
      <c r="GT1266" s="7"/>
      <c r="GU1266" s="7"/>
      <c r="GV1266" s="7"/>
      <c r="GW1266" s="7"/>
      <c r="GX1266" s="7"/>
      <c r="GY1266" s="7"/>
    </row>
    <row r="1267" spans="1:207" ht="13.8">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c r="CG1267" s="7"/>
      <c r="CH1267" s="7"/>
      <c r="CI1267" s="7"/>
      <c r="CJ1267" s="7"/>
      <c r="CK1267" s="7"/>
      <c r="CL1267" s="7"/>
      <c r="CM1267" s="7"/>
      <c r="CN1267" s="7"/>
      <c r="CO1267" s="7"/>
      <c r="CP1267" s="7"/>
      <c r="CQ1267" s="7"/>
      <c r="CR1267" s="7"/>
      <c r="CS1267" s="7"/>
      <c r="CT1267" s="7"/>
      <c r="CU1267" s="7"/>
      <c r="CV1267" s="7"/>
      <c r="CW1267" s="7"/>
      <c r="CX1267" s="7"/>
      <c r="CY1267" s="7"/>
      <c r="CZ1267" s="7"/>
      <c r="DA1267" s="7"/>
      <c r="DB1267" s="7"/>
      <c r="DC1267" s="7"/>
      <c r="DD1267" s="7"/>
      <c r="DE1267" s="7"/>
      <c r="DF1267" s="7"/>
      <c r="DG1267" s="7"/>
      <c r="DH1267" s="7"/>
      <c r="DI1267" s="7"/>
      <c r="DJ1267" s="7"/>
      <c r="DK1267" s="7"/>
      <c r="DL1267" s="7"/>
      <c r="DM1267" s="7"/>
      <c r="DN1267" s="7"/>
      <c r="DO1267" s="7"/>
      <c r="DP1267" s="7"/>
      <c r="DQ1267" s="7"/>
      <c r="DR1267" s="7"/>
      <c r="DS1267" s="7"/>
      <c r="DT1267" s="7"/>
      <c r="DU1267" s="7"/>
      <c r="DV1267" s="7"/>
      <c r="DW1267" s="7"/>
      <c r="DX1267" s="7"/>
      <c r="DY1267" s="7"/>
      <c r="DZ1267" s="7"/>
      <c r="EA1267" s="7"/>
      <c r="EB1267" s="7"/>
      <c r="EC1267" s="7"/>
      <c r="ED1267" s="7"/>
      <c r="EE1267" s="7"/>
      <c r="EF1267" s="7"/>
      <c r="EG1267" s="7"/>
      <c r="EH1267" s="7"/>
      <c r="EI1267" s="7"/>
      <c r="EJ1267" s="7"/>
      <c r="EK1267" s="7"/>
      <c r="EL1267" s="7"/>
      <c r="EM1267" s="7"/>
      <c r="EN1267" s="7"/>
      <c r="EO1267" s="7"/>
      <c r="EP1267" s="7"/>
      <c r="EQ1267" s="7"/>
      <c r="ER1267" s="7"/>
      <c r="ES1267" s="7"/>
      <c r="ET1267" s="7"/>
      <c r="EU1267" s="7"/>
      <c r="EV1267" s="7"/>
      <c r="EW1267" s="7"/>
      <c r="EX1267" s="7"/>
      <c r="EY1267" s="7"/>
      <c r="EZ1267" s="7"/>
      <c r="FA1267" s="7"/>
      <c r="FB1267" s="7"/>
      <c r="FC1267" s="7"/>
      <c r="FD1267" s="7"/>
      <c r="FE1267" s="7"/>
      <c r="FF1267" s="7"/>
      <c r="FG1267" s="7"/>
      <c r="FH1267" s="7"/>
      <c r="FI1267" s="7"/>
      <c r="FJ1267" s="7"/>
      <c r="FK1267" s="7"/>
      <c r="FL1267" s="34"/>
      <c r="FM1267" s="33"/>
      <c r="FN1267" s="34"/>
      <c r="FO1267" s="33"/>
      <c r="FP1267" s="33"/>
      <c r="FQ1267" s="33"/>
      <c r="FR1267" s="33"/>
      <c r="FS1267" s="33"/>
      <c r="FT1267" s="33"/>
      <c r="FU1267" s="33"/>
      <c r="FV1267" s="33"/>
      <c r="FW1267" s="33"/>
      <c r="FX1267" s="33"/>
      <c r="FY1267" s="33"/>
      <c r="FZ1267" s="33"/>
      <c r="GA1267" s="33"/>
      <c r="GB1267" s="33"/>
      <c r="GC1267" s="33"/>
      <c r="GD1267" s="33"/>
      <c r="GE1267" s="33"/>
      <c r="GF1267" s="33"/>
      <c r="GG1267" s="7"/>
      <c r="GH1267" s="7"/>
      <c r="GI1267" s="7"/>
      <c r="GJ1267" s="7"/>
      <c r="GK1267" s="7"/>
      <c r="GL1267" s="7"/>
      <c r="GM1267" s="7"/>
      <c r="GN1267" s="7"/>
      <c r="GO1267" s="7"/>
      <c r="GP1267" s="7"/>
      <c r="GQ1267" s="7"/>
      <c r="GR1267" s="7"/>
      <c r="GS1267" s="7"/>
      <c r="GT1267" s="7"/>
      <c r="GU1267" s="7"/>
      <c r="GV1267" s="7"/>
      <c r="GW1267" s="7"/>
      <c r="GX1267" s="7"/>
      <c r="GY1267" s="7"/>
    </row>
    <row r="1268" spans="1:207" ht="13.8">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c r="CG1268" s="7"/>
      <c r="CH1268" s="7"/>
      <c r="CI1268" s="7"/>
      <c r="CJ1268" s="7"/>
      <c r="CK1268" s="7"/>
      <c r="CL1268" s="7"/>
      <c r="CM1268" s="7"/>
      <c r="CN1268" s="7"/>
      <c r="CO1268" s="7"/>
      <c r="CP1268" s="7"/>
      <c r="CQ1268" s="7"/>
      <c r="CR1268" s="7"/>
      <c r="CS1268" s="7"/>
      <c r="CT1268" s="7"/>
      <c r="CU1268" s="7"/>
      <c r="CV1268" s="7"/>
      <c r="CW1268" s="7"/>
      <c r="CX1268" s="7"/>
      <c r="CY1268" s="7"/>
      <c r="CZ1268" s="7"/>
      <c r="DA1268" s="7"/>
      <c r="DB1268" s="7"/>
      <c r="DC1268" s="7"/>
      <c r="DD1268" s="7"/>
      <c r="DE1268" s="7"/>
      <c r="DF1268" s="7"/>
      <c r="DG1268" s="7"/>
      <c r="DH1268" s="7"/>
      <c r="DI1268" s="7"/>
      <c r="DJ1268" s="7"/>
      <c r="DK1268" s="7"/>
      <c r="DL1268" s="7"/>
      <c r="DM1268" s="7"/>
      <c r="DN1268" s="7"/>
      <c r="DO1268" s="7"/>
      <c r="DP1268" s="7"/>
      <c r="DQ1268" s="7"/>
      <c r="DR1268" s="7"/>
      <c r="DS1268" s="7"/>
      <c r="DT1268" s="7"/>
      <c r="DU1268" s="7"/>
      <c r="DV1268" s="7"/>
      <c r="DW1268" s="7"/>
      <c r="DX1268" s="7"/>
      <c r="DY1268" s="7"/>
      <c r="DZ1268" s="7"/>
      <c r="EA1268" s="7"/>
      <c r="EB1268" s="7"/>
      <c r="EC1268" s="7"/>
      <c r="ED1268" s="7"/>
      <c r="EE1268" s="7"/>
      <c r="EF1268" s="7"/>
      <c r="EG1268" s="7"/>
      <c r="EH1268" s="7"/>
      <c r="EI1268" s="7"/>
      <c r="EJ1268" s="7"/>
      <c r="EK1268" s="7"/>
      <c r="EL1268" s="7"/>
      <c r="EM1268" s="7"/>
      <c r="EN1268" s="7"/>
      <c r="EO1268" s="7"/>
      <c r="EP1268" s="7"/>
      <c r="EQ1268" s="7"/>
      <c r="ER1268" s="7"/>
      <c r="ES1268" s="7"/>
      <c r="ET1268" s="7"/>
      <c r="EU1268" s="7"/>
      <c r="EV1268" s="7"/>
      <c r="EW1268" s="7"/>
      <c r="EX1268" s="7"/>
      <c r="EY1268" s="7"/>
      <c r="EZ1268" s="7"/>
      <c r="FA1268" s="7"/>
      <c r="FB1268" s="7"/>
      <c r="FC1268" s="7"/>
      <c r="FD1268" s="7"/>
      <c r="FE1268" s="7"/>
      <c r="FF1268" s="7"/>
      <c r="FG1268" s="7"/>
      <c r="FH1268" s="7"/>
      <c r="FI1268" s="7"/>
      <c r="FJ1268" s="7"/>
      <c r="FK1268" s="7"/>
      <c r="FL1268" s="34"/>
      <c r="FM1268" s="33"/>
      <c r="FN1268" s="34"/>
      <c r="FO1268" s="33"/>
      <c r="FP1268" s="33"/>
      <c r="FQ1268" s="33"/>
      <c r="FR1268" s="33"/>
      <c r="FS1268" s="33"/>
      <c r="FT1268" s="33"/>
      <c r="FU1268" s="33"/>
      <c r="FV1268" s="33"/>
      <c r="FW1268" s="33"/>
      <c r="FX1268" s="33"/>
      <c r="FY1268" s="33"/>
      <c r="FZ1268" s="33"/>
      <c r="GA1268" s="33"/>
      <c r="GB1268" s="33"/>
      <c r="GC1268" s="33"/>
      <c r="GD1268" s="33"/>
      <c r="GE1268" s="33"/>
      <c r="GF1268" s="33"/>
      <c r="GG1268" s="7"/>
      <c r="GH1268" s="7"/>
      <c r="GI1268" s="7"/>
      <c r="GJ1268" s="7"/>
      <c r="GK1268" s="7"/>
      <c r="GL1268" s="7"/>
      <c r="GM1268" s="7"/>
      <c r="GN1268" s="7"/>
      <c r="GO1268" s="7"/>
      <c r="GP1268" s="7"/>
      <c r="GQ1268" s="7"/>
      <c r="GR1268" s="7"/>
      <c r="GS1268" s="7"/>
      <c r="GT1268" s="7"/>
      <c r="GU1268" s="7"/>
      <c r="GV1268" s="7"/>
      <c r="GW1268" s="7"/>
      <c r="GX1268" s="7"/>
      <c r="GY1268" s="7"/>
    </row>
    <row r="1269" spans="1:207" ht="13.8">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c r="CG1269" s="7"/>
      <c r="CH1269" s="7"/>
      <c r="CI1269" s="7"/>
      <c r="CJ1269" s="7"/>
      <c r="CK1269" s="7"/>
      <c r="CL1269" s="7"/>
      <c r="CM1269" s="7"/>
      <c r="CN1269" s="7"/>
      <c r="CO1269" s="7"/>
      <c r="CP1269" s="7"/>
      <c r="CQ1269" s="7"/>
      <c r="CR1269" s="7"/>
      <c r="CS1269" s="7"/>
      <c r="CT1269" s="7"/>
      <c r="CU1269" s="7"/>
      <c r="CV1269" s="7"/>
      <c r="CW1269" s="7"/>
      <c r="CX1269" s="7"/>
      <c r="CY1269" s="7"/>
      <c r="CZ1269" s="7"/>
      <c r="DA1269" s="7"/>
      <c r="DB1269" s="7"/>
      <c r="DC1269" s="7"/>
      <c r="DD1269" s="7"/>
      <c r="DE1269" s="7"/>
      <c r="DF1269" s="7"/>
      <c r="DG1269" s="7"/>
      <c r="DH1269" s="7"/>
      <c r="DI1269" s="7"/>
      <c r="DJ1269" s="7"/>
      <c r="DK1269" s="7"/>
      <c r="DL1269" s="7"/>
      <c r="DM1269" s="7"/>
      <c r="DN1269" s="7"/>
      <c r="DO1269" s="7"/>
      <c r="DP1269" s="7"/>
      <c r="DQ1269" s="7"/>
      <c r="DR1269" s="7"/>
      <c r="DS1269" s="7"/>
      <c r="DT1269" s="7"/>
      <c r="DU1269" s="7"/>
      <c r="DV1269" s="7"/>
      <c r="DW1269" s="7"/>
      <c r="DX1269" s="7"/>
      <c r="DY1269" s="7"/>
      <c r="DZ1269" s="7"/>
      <c r="EA1269" s="7"/>
      <c r="EB1269" s="7"/>
      <c r="EC1269" s="7"/>
      <c r="ED1269" s="7"/>
      <c r="EE1269" s="7"/>
      <c r="EF1269" s="7"/>
      <c r="EG1269" s="7"/>
      <c r="EH1269" s="7"/>
      <c r="EI1269" s="7"/>
      <c r="EJ1269" s="7"/>
      <c r="EK1269" s="7"/>
      <c r="EL1269" s="7"/>
      <c r="EM1269" s="7"/>
      <c r="EN1269" s="7"/>
      <c r="EO1269" s="7"/>
      <c r="EP1269" s="7"/>
      <c r="EQ1269" s="7"/>
      <c r="ER1269" s="7"/>
      <c r="ES1269" s="7"/>
      <c r="ET1269" s="7"/>
      <c r="EU1269" s="7"/>
      <c r="EV1269" s="7"/>
      <c r="EW1269" s="7"/>
      <c r="EX1269" s="7"/>
      <c r="EY1269" s="7"/>
      <c r="EZ1269" s="7"/>
      <c r="FA1269" s="7"/>
      <c r="FB1269" s="7"/>
      <c r="FC1269" s="7"/>
      <c r="FD1269" s="7"/>
      <c r="FE1269" s="7"/>
      <c r="FF1269" s="7"/>
      <c r="FG1269" s="7"/>
      <c r="FH1269" s="7"/>
      <c r="FI1269" s="7"/>
      <c r="FJ1269" s="7"/>
      <c r="FK1269" s="7"/>
      <c r="FL1269" s="34"/>
      <c r="FM1269" s="33"/>
      <c r="FN1269" s="34"/>
      <c r="FO1269" s="33"/>
      <c r="FP1269" s="33"/>
      <c r="FQ1269" s="33"/>
      <c r="FR1269" s="33"/>
      <c r="FS1269" s="33"/>
      <c r="FT1269" s="33"/>
      <c r="FU1269" s="33"/>
      <c r="FV1269" s="33"/>
      <c r="FW1269" s="33"/>
      <c r="FX1269" s="33"/>
      <c r="FY1269" s="33"/>
      <c r="FZ1269" s="33"/>
      <c r="GA1269" s="33"/>
      <c r="GB1269" s="33"/>
      <c r="GC1269" s="33"/>
      <c r="GD1269" s="33"/>
      <c r="GE1269" s="33"/>
      <c r="GF1269" s="33"/>
      <c r="GG1269" s="7"/>
      <c r="GH1269" s="7"/>
      <c r="GI1269" s="7"/>
      <c r="GJ1269" s="7"/>
      <c r="GK1269" s="7"/>
      <c r="GL1269" s="7"/>
      <c r="GM1269" s="7"/>
      <c r="GN1269" s="7"/>
      <c r="GO1269" s="7"/>
      <c r="GP1269" s="7"/>
      <c r="GQ1269" s="7"/>
      <c r="GR1269" s="7"/>
      <c r="GS1269" s="7"/>
      <c r="GT1269" s="7"/>
      <c r="GU1269" s="7"/>
      <c r="GV1269" s="7"/>
      <c r="GW1269" s="7"/>
      <c r="GX1269" s="7"/>
      <c r="GY1269" s="7"/>
    </row>
    <row r="1270" spans="1:207" ht="13.8">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c r="CG1270" s="7"/>
      <c r="CH1270" s="7"/>
      <c r="CI1270" s="7"/>
      <c r="CJ1270" s="7"/>
      <c r="CK1270" s="7"/>
      <c r="CL1270" s="7"/>
      <c r="CM1270" s="7"/>
      <c r="CN1270" s="7"/>
      <c r="CO1270" s="7"/>
      <c r="CP1270" s="7"/>
      <c r="CQ1270" s="7"/>
      <c r="CR1270" s="7"/>
      <c r="CS1270" s="7"/>
      <c r="CT1270" s="7"/>
      <c r="CU1270" s="7"/>
      <c r="CV1270" s="7"/>
      <c r="CW1270" s="7"/>
      <c r="CX1270" s="7"/>
      <c r="CY1270" s="7"/>
      <c r="CZ1270" s="7"/>
      <c r="DA1270" s="7"/>
      <c r="DB1270" s="7"/>
      <c r="DC1270" s="7"/>
      <c r="DD1270" s="7"/>
      <c r="DE1270" s="7"/>
      <c r="DF1270" s="7"/>
      <c r="DG1270" s="7"/>
      <c r="DH1270" s="7"/>
      <c r="DI1270" s="7"/>
      <c r="DJ1270" s="7"/>
      <c r="DK1270" s="7"/>
      <c r="DL1270" s="7"/>
      <c r="DM1270" s="7"/>
      <c r="DN1270" s="7"/>
      <c r="DO1270" s="7"/>
      <c r="DP1270" s="7"/>
      <c r="DQ1270" s="7"/>
      <c r="DR1270" s="7"/>
      <c r="DS1270" s="7"/>
      <c r="DT1270" s="7"/>
      <c r="DU1270" s="7"/>
      <c r="DV1270" s="7"/>
      <c r="DW1270" s="7"/>
      <c r="DX1270" s="7"/>
      <c r="DY1270" s="7"/>
      <c r="DZ1270" s="7"/>
      <c r="EA1270" s="7"/>
      <c r="EB1270" s="7"/>
      <c r="EC1270" s="7"/>
      <c r="ED1270" s="7"/>
      <c r="EE1270" s="7"/>
      <c r="EF1270" s="7"/>
      <c r="EG1270" s="7"/>
      <c r="EH1270" s="7"/>
      <c r="EI1270" s="7"/>
      <c r="EJ1270" s="7"/>
      <c r="EK1270" s="7"/>
      <c r="EL1270" s="7"/>
      <c r="EM1270" s="7"/>
      <c r="EN1270" s="7"/>
      <c r="EO1270" s="7"/>
      <c r="EP1270" s="7"/>
      <c r="EQ1270" s="7"/>
      <c r="ER1270" s="7"/>
      <c r="ES1270" s="7"/>
      <c r="ET1270" s="7"/>
      <c r="EU1270" s="7"/>
      <c r="EV1270" s="7"/>
      <c r="EW1270" s="7"/>
      <c r="EX1270" s="7"/>
      <c r="EY1270" s="7"/>
      <c r="EZ1270" s="7"/>
      <c r="FA1270" s="7"/>
      <c r="FB1270" s="7"/>
      <c r="FC1270" s="7"/>
      <c r="FD1270" s="7"/>
      <c r="FE1270" s="7"/>
      <c r="FF1270" s="7"/>
      <c r="FG1270" s="7"/>
      <c r="FH1270" s="7"/>
      <c r="FI1270" s="7"/>
      <c r="FJ1270" s="7"/>
      <c r="FK1270" s="7"/>
      <c r="FL1270" s="34"/>
      <c r="FM1270" s="33"/>
      <c r="FN1270" s="34"/>
      <c r="FO1270" s="33"/>
      <c r="FP1270" s="33"/>
      <c r="FQ1270" s="33"/>
      <c r="FR1270" s="33"/>
      <c r="FS1270" s="33"/>
      <c r="FT1270" s="33"/>
      <c r="FU1270" s="33"/>
      <c r="FV1270" s="33"/>
      <c r="FW1270" s="33"/>
      <c r="FX1270" s="33"/>
      <c r="FY1270" s="33"/>
      <c r="FZ1270" s="33"/>
      <c r="GA1270" s="33"/>
      <c r="GB1270" s="33"/>
      <c r="GC1270" s="33"/>
      <c r="GD1270" s="33"/>
      <c r="GE1270" s="33"/>
      <c r="GF1270" s="33"/>
      <c r="GG1270" s="7"/>
      <c r="GH1270" s="7"/>
      <c r="GI1270" s="7"/>
      <c r="GJ1270" s="7"/>
      <c r="GK1270" s="7"/>
      <c r="GL1270" s="7"/>
      <c r="GM1270" s="7"/>
      <c r="GN1270" s="7"/>
      <c r="GO1270" s="7"/>
      <c r="GP1270" s="7"/>
      <c r="GQ1270" s="7"/>
      <c r="GR1270" s="7"/>
      <c r="GS1270" s="7"/>
      <c r="GT1270" s="7"/>
      <c r="GU1270" s="7"/>
      <c r="GV1270" s="7"/>
      <c r="GW1270" s="7"/>
      <c r="GX1270" s="7"/>
      <c r="GY1270" s="7"/>
    </row>
    <row r="1271" spans="1:207" ht="13.8">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c r="CG1271" s="7"/>
      <c r="CH1271" s="7"/>
      <c r="CI1271" s="7"/>
      <c r="CJ1271" s="7"/>
      <c r="CK1271" s="7"/>
      <c r="CL1271" s="7"/>
      <c r="CM1271" s="7"/>
      <c r="CN1271" s="7"/>
      <c r="CO1271" s="7"/>
      <c r="CP1271" s="7"/>
      <c r="CQ1271" s="7"/>
      <c r="CR1271" s="7"/>
      <c r="CS1271" s="7"/>
      <c r="CT1271" s="7"/>
      <c r="CU1271" s="7"/>
      <c r="CV1271" s="7"/>
      <c r="CW1271" s="7"/>
      <c r="CX1271" s="7"/>
      <c r="CY1271" s="7"/>
      <c r="CZ1271" s="7"/>
      <c r="DA1271" s="7"/>
      <c r="DB1271" s="7"/>
      <c r="DC1271" s="7"/>
      <c r="DD1271" s="7"/>
      <c r="DE1271" s="7"/>
      <c r="DF1271" s="7"/>
      <c r="DG1271" s="7"/>
      <c r="DH1271" s="7"/>
      <c r="DI1271" s="7"/>
      <c r="DJ1271" s="7"/>
      <c r="DK1271" s="7"/>
      <c r="DL1271" s="7"/>
      <c r="DM1271" s="7"/>
      <c r="DN1271" s="7"/>
      <c r="DO1271" s="7"/>
      <c r="DP1271" s="7"/>
      <c r="DQ1271" s="7"/>
      <c r="DR1271" s="7"/>
      <c r="DS1271" s="7"/>
      <c r="DT1271" s="7"/>
      <c r="DU1271" s="7"/>
      <c r="DV1271" s="7"/>
      <c r="DW1271" s="7"/>
      <c r="DX1271" s="7"/>
      <c r="DY1271" s="7"/>
      <c r="DZ1271" s="7"/>
      <c r="EA1271" s="7"/>
      <c r="EB1271" s="7"/>
      <c r="EC1271" s="7"/>
      <c r="ED1271" s="7"/>
      <c r="EE1271" s="7"/>
      <c r="EF1271" s="7"/>
      <c r="EG1271" s="7"/>
      <c r="EH1271" s="7"/>
      <c r="EI1271" s="7"/>
      <c r="EJ1271" s="7"/>
      <c r="EK1271" s="7"/>
      <c r="EL1271" s="7"/>
      <c r="EM1271" s="7"/>
      <c r="EN1271" s="7"/>
      <c r="EO1271" s="7"/>
      <c r="EP1271" s="7"/>
      <c r="EQ1271" s="7"/>
      <c r="ER1271" s="7"/>
      <c r="ES1271" s="7"/>
      <c r="ET1271" s="7"/>
      <c r="EU1271" s="7"/>
      <c r="EV1271" s="7"/>
      <c r="EW1271" s="7"/>
      <c r="EX1271" s="7"/>
      <c r="EY1271" s="7"/>
      <c r="EZ1271" s="7"/>
      <c r="FA1271" s="7"/>
      <c r="FB1271" s="7"/>
      <c r="FC1271" s="7"/>
      <c r="FD1271" s="7"/>
      <c r="FE1271" s="7"/>
      <c r="FF1271" s="7"/>
      <c r="FG1271" s="7"/>
      <c r="FH1271" s="7"/>
      <c r="FI1271" s="7"/>
      <c r="FJ1271" s="7"/>
      <c r="FK1271" s="7"/>
      <c r="FL1271" s="34"/>
      <c r="FM1271" s="33"/>
      <c r="FN1271" s="34"/>
      <c r="FO1271" s="33"/>
      <c r="FP1271" s="33"/>
      <c r="FQ1271" s="33"/>
      <c r="FR1271" s="33"/>
      <c r="FS1271" s="33"/>
      <c r="FT1271" s="33"/>
      <c r="FU1271" s="33"/>
      <c r="FV1271" s="33"/>
      <c r="FW1271" s="33"/>
      <c r="FX1271" s="33"/>
      <c r="FY1271" s="33"/>
      <c r="FZ1271" s="33"/>
      <c r="GA1271" s="33"/>
      <c r="GB1271" s="33"/>
      <c r="GC1271" s="33"/>
      <c r="GD1271" s="33"/>
      <c r="GE1271" s="33"/>
      <c r="GF1271" s="33"/>
      <c r="GG1271" s="7"/>
      <c r="GH1271" s="7"/>
      <c r="GI1271" s="7"/>
      <c r="GJ1271" s="7"/>
      <c r="GK1271" s="7"/>
      <c r="GL1271" s="7"/>
      <c r="GM1271" s="7"/>
      <c r="GN1271" s="7"/>
      <c r="GO1271" s="7"/>
      <c r="GP1271" s="7"/>
      <c r="GQ1271" s="7"/>
      <c r="GR1271" s="7"/>
      <c r="GS1271" s="7"/>
      <c r="GT1271" s="7"/>
      <c r="GU1271" s="7"/>
      <c r="GV1271" s="7"/>
      <c r="GW1271" s="7"/>
      <c r="GX1271" s="7"/>
      <c r="GY1271" s="7"/>
    </row>
    <row r="1272" spans="1:207" ht="13.8">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c r="CG1272" s="7"/>
      <c r="CH1272" s="7"/>
      <c r="CI1272" s="7"/>
      <c r="CJ1272" s="7"/>
      <c r="CK1272" s="7"/>
      <c r="CL1272" s="7"/>
      <c r="CM1272" s="7"/>
      <c r="CN1272" s="7"/>
      <c r="CO1272" s="7"/>
      <c r="CP1272" s="7"/>
      <c r="CQ1272" s="7"/>
      <c r="CR1272" s="7"/>
      <c r="CS1272" s="7"/>
      <c r="CT1272" s="7"/>
      <c r="CU1272" s="7"/>
      <c r="CV1272" s="7"/>
      <c r="CW1272" s="7"/>
      <c r="CX1272" s="7"/>
      <c r="CY1272" s="7"/>
      <c r="CZ1272" s="7"/>
      <c r="DA1272" s="7"/>
      <c r="DB1272" s="7"/>
      <c r="DC1272" s="7"/>
      <c r="DD1272" s="7"/>
      <c r="DE1272" s="7"/>
      <c r="DF1272" s="7"/>
      <c r="DG1272" s="7"/>
      <c r="DH1272" s="7"/>
      <c r="DI1272" s="7"/>
      <c r="DJ1272" s="7"/>
      <c r="DK1272" s="7"/>
      <c r="DL1272" s="7"/>
      <c r="DM1272" s="7"/>
      <c r="DN1272" s="7"/>
      <c r="DO1272" s="7"/>
      <c r="DP1272" s="7"/>
      <c r="DQ1272" s="7"/>
      <c r="DR1272" s="7"/>
      <c r="DS1272" s="7"/>
      <c r="DT1272" s="7"/>
      <c r="DU1272" s="7"/>
      <c r="DV1272" s="7"/>
      <c r="DW1272" s="7"/>
      <c r="DX1272" s="7"/>
      <c r="DY1272" s="7"/>
      <c r="DZ1272" s="7"/>
      <c r="EA1272" s="7"/>
      <c r="EB1272" s="7"/>
      <c r="EC1272" s="7"/>
      <c r="ED1272" s="7"/>
      <c r="EE1272" s="7"/>
      <c r="EF1272" s="7"/>
      <c r="EG1272" s="7"/>
      <c r="EH1272" s="7"/>
      <c r="EI1272" s="7"/>
      <c r="EJ1272" s="7"/>
      <c r="EK1272" s="7"/>
      <c r="EL1272" s="7"/>
      <c r="EM1272" s="7"/>
      <c r="EN1272" s="7"/>
      <c r="EO1272" s="7"/>
      <c r="EP1272" s="7"/>
      <c r="EQ1272" s="7"/>
      <c r="ER1272" s="7"/>
      <c r="ES1272" s="7"/>
      <c r="ET1272" s="7"/>
      <c r="EU1272" s="7"/>
      <c r="EV1272" s="7"/>
      <c r="EW1272" s="7"/>
      <c r="EX1272" s="7"/>
      <c r="EY1272" s="7"/>
      <c r="EZ1272" s="7"/>
      <c r="FA1272" s="7"/>
      <c r="FB1272" s="7"/>
      <c r="FC1272" s="7"/>
      <c r="FD1272" s="7"/>
      <c r="FE1272" s="7"/>
      <c r="FF1272" s="7"/>
      <c r="FG1272" s="7"/>
      <c r="FH1272" s="7"/>
      <c r="FI1272" s="7"/>
      <c r="FJ1272" s="7"/>
      <c r="FK1272" s="7"/>
      <c r="FL1272" s="34"/>
      <c r="FM1272" s="33"/>
      <c r="FN1272" s="34"/>
      <c r="FO1272" s="33"/>
      <c r="FP1272" s="33"/>
      <c r="FQ1272" s="33"/>
      <c r="FR1272" s="33"/>
      <c r="FS1272" s="33"/>
      <c r="FT1272" s="33"/>
      <c r="FU1272" s="33"/>
      <c r="FV1272" s="33"/>
      <c r="FW1272" s="33"/>
      <c r="FX1272" s="33"/>
      <c r="FY1272" s="33"/>
      <c r="FZ1272" s="33"/>
      <c r="GA1272" s="33"/>
      <c r="GB1272" s="33"/>
      <c r="GC1272" s="33"/>
      <c r="GD1272" s="33"/>
      <c r="GE1272" s="33"/>
      <c r="GF1272" s="33"/>
      <c r="GG1272" s="7"/>
      <c r="GH1272" s="7"/>
      <c r="GI1272" s="7"/>
      <c r="GJ1272" s="7"/>
      <c r="GK1272" s="7"/>
      <c r="GL1272" s="7"/>
      <c r="GM1272" s="7"/>
      <c r="GN1272" s="7"/>
      <c r="GO1272" s="7"/>
      <c r="GP1272" s="7"/>
      <c r="GQ1272" s="7"/>
      <c r="GR1272" s="7"/>
      <c r="GS1272" s="7"/>
      <c r="GT1272" s="7"/>
      <c r="GU1272" s="7"/>
      <c r="GV1272" s="7"/>
      <c r="GW1272" s="7"/>
      <c r="GX1272" s="7"/>
      <c r="GY1272" s="7"/>
    </row>
    <row r="1273" spans="1:207" ht="13.8">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c r="CG1273" s="7"/>
      <c r="CH1273" s="7"/>
      <c r="CI1273" s="7"/>
      <c r="CJ1273" s="7"/>
      <c r="CK1273" s="7"/>
      <c r="CL1273" s="7"/>
      <c r="CM1273" s="7"/>
      <c r="CN1273" s="7"/>
      <c r="CO1273" s="7"/>
      <c r="CP1273" s="7"/>
      <c r="CQ1273" s="7"/>
      <c r="CR1273" s="7"/>
      <c r="CS1273" s="7"/>
      <c r="CT1273" s="7"/>
      <c r="CU1273" s="7"/>
      <c r="CV1273" s="7"/>
      <c r="CW1273" s="7"/>
      <c r="CX1273" s="7"/>
      <c r="CY1273" s="7"/>
      <c r="CZ1273" s="7"/>
      <c r="DA1273" s="7"/>
      <c r="DB1273" s="7"/>
      <c r="DC1273" s="7"/>
      <c r="DD1273" s="7"/>
      <c r="DE1273" s="7"/>
      <c r="DF1273" s="7"/>
      <c r="DG1273" s="7"/>
      <c r="DH1273" s="7"/>
      <c r="DI1273" s="7"/>
      <c r="DJ1273" s="7"/>
      <c r="DK1273" s="7"/>
      <c r="DL1273" s="7"/>
      <c r="DM1273" s="7"/>
      <c r="DN1273" s="7"/>
      <c r="DO1273" s="7"/>
      <c r="DP1273" s="7"/>
      <c r="DQ1273" s="7"/>
      <c r="DR1273" s="7"/>
      <c r="DS1273" s="7"/>
      <c r="DT1273" s="7"/>
      <c r="DU1273" s="7"/>
      <c r="DV1273" s="7"/>
      <c r="DW1273" s="7"/>
      <c r="DX1273" s="7"/>
      <c r="DY1273" s="7"/>
      <c r="DZ1273" s="7"/>
      <c r="EA1273" s="7"/>
      <c r="EB1273" s="7"/>
      <c r="EC1273" s="7"/>
      <c r="ED1273" s="7"/>
      <c r="EE1273" s="7"/>
      <c r="EF1273" s="7"/>
      <c r="EG1273" s="7"/>
      <c r="EH1273" s="7"/>
      <c r="EI1273" s="7"/>
      <c r="EJ1273" s="7"/>
      <c r="EK1273" s="7"/>
      <c r="EL1273" s="7"/>
      <c r="EM1273" s="7"/>
      <c r="EN1273" s="7"/>
      <c r="EO1273" s="7"/>
      <c r="EP1273" s="7"/>
      <c r="EQ1273" s="7"/>
      <c r="ER1273" s="7"/>
      <c r="ES1273" s="7"/>
      <c r="ET1273" s="7"/>
      <c r="EU1273" s="7"/>
      <c r="EV1273" s="7"/>
      <c r="EW1273" s="7"/>
      <c r="EX1273" s="7"/>
      <c r="EY1273" s="7"/>
      <c r="EZ1273" s="7"/>
      <c r="FA1273" s="7"/>
      <c r="FB1273" s="7"/>
      <c r="FC1273" s="7"/>
      <c r="FD1273" s="7"/>
      <c r="FE1273" s="7"/>
      <c r="FF1273" s="7"/>
      <c r="FG1273" s="7"/>
      <c r="FH1273" s="7"/>
      <c r="FI1273" s="7"/>
      <c r="FJ1273" s="7"/>
      <c r="FK1273" s="7"/>
      <c r="FL1273" s="34"/>
      <c r="FM1273" s="33"/>
      <c r="FN1273" s="34"/>
      <c r="FO1273" s="33"/>
      <c r="FP1273" s="33"/>
      <c r="FQ1273" s="33"/>
      <c r="FR1273" s="33"/>
      <c r="FS1273" s="33"/>
      <c r="FT1273" s="33"/>
      <c r="FU1273" s="33"/>
      <c r="FV1273" s="33"/>
      <c r="FW1273" s="33"/>
      <c r="FX1273" s="33"/>
      <c r="FY1273" s="33"/>
      <c r="FZ1273" s="33"/>
      <c r="GA1273" s="33"/>
      <c r="GB1273" s="33"/>
      <c r="GC1273" s="33"/>
      <c r="GD1273" s="33"/>
      <c r="GE1273" s="33"/>
      <c r="GF1273" s="33"/>
      <c r="GG1273" s="7"/>
      <c r="GH1273" s="7"/>
      <c r="GI1273" s="7"/>
      <c r="GJ1273" s="7"/>
      <c r="GK1273" s="7"/>
      <c r="GL1273" s="7"/>
      <c r="GM1273" s="7"/>
      <c r="GN1273" s="7"/>
      <c r="GO1273" s="7"/>
      <c r="GP1273" s="7"/>
      <c r="GQ1273" s="7"/>
      <c r="GR1273" s="7"/>
      <c r="GS1273" s="7"/>
      <c r="GT1273" s="7"/>
      <c r="GU1273" s="7"/>
      <c r="GV1273" s="7"/>
      <c r="GW1273" s="7"/>
      <c r="GX1273" s="7"/>
      <c r="GY1273" s="7"/>
    </row>
    <row r="1274" spans="1:207" ht="13.8">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c r="CG1274" s="7"/>
      <c r="CH1274" s="7"/>
      <c r="CI1274" s="7"/>
      <c r="CJ1274" s="7"/>
      <c r="CK1274" s="7"/>
      <c r="CL1274" s="7"/>
      <c r="CM1274" s="7"/>
      <c r="CN1274" s="7"/>
      <c r="CO1274" s="7"/>
      <c r="CP1274" s="7"/>
      <c r="CQ1274" s="7"/>
      <c r="CR1274" s="7"/>
      <c r="CS1274" s="7"/>
      <c r="CT1274" s="7"/>
      <c r="CU1274" s="7"/>
      <c r="CV1274" s="7"/>
      <c r="CW1274" s="7"/>
      <c r="CX1274" s="7"/>
      <c r="CY1274" s="7"/>
      <c r="CZ1274" s="7"/>
      <c r="DA1274" s="7"/>
      <c r="DB1274" s="7"/>
      <c r="DC1274" s="7"/>
      <c r="DD1274" s="7"/>
      <c r="DE1274" s="7"/>
      <c r="DF1274" s="7"/>
      <c r="DG1274" s="7"/>
      <c r="DH1274" s="7"/>
      <c r="DI1274" s="7"/>
      <c r="DJ1274" s="7"/>
      <c r="DK1274" s="7"/>
      <c r="DL1274" s="7"/>
      <c r="DM1274" s="7"/>
      <c r="DN1274" s="7"/>
      <c r="DO1274" s="7"/>
      <c r="DP1274" s="7"/>
      <c r="DQ1274" s="7"/>
      <c r="DR1274" s="7"/>
      <c r="DS1274" s="7"/>
      <c r="DT1274" s="7"/>
      <c r="DU1274" s="7"/>
      <c r="DV1274" s="7"/>
      <c r="DW1274" s="7"/>
      <c r="DX1274" s="7"/>
      <c r="DY1274" s="7"/>
      <c r="DZ1274" s="7"/>
      <c r="EA1274" s="7"/>
      <c r="EB1274" s="7"/>
      <c r="EC1274" s="7"/>
      <c r="ED1274" s="7"/>
      <c r="EE1274" s="7"/>
      <c r="EF1274" s="7"/>
      <c r="EG1274" s="7"/>
      <c r="EH1274" s="7"/>
      <c r="EI1274" s="7"/>
      <c r="EJ1274" s="7"/>
      <c r="EK1274" s="7"/>
      <c r="EL1274" s="7"/>
      <c r="EM1274" s="7"/>
      <c r="EN1274" s="7"/>
      <c r="EO1274" s="7"/>
      <c r="EP1274" s="7"/>
      <c r="EQ1274" s="7"/>
      <c r="ER1274" s="7"/>
      <c r="ES1274" s="7"/>
      <c r="ET1274" s="7"/>
      <c r="EU1274" s="7"/>
      <c r="EV1274" s="7"/>
      <c r="EW1274" s="7"/>
      <c r="EX1274" s="7"/>
      <c r="EY1274" s="7"/>
      <c r="EZ1274" s="7"/>
      <c r="FA1274" s="7"/>
      <c r="FB1274" s="7"/>
      <c r="FC1274" s="7"/>
      <c r="FD1274" s="7"/>
      <c r="FE1274" s="7"/>
      <c r="FF1274" s="7"/>
      <c r="FG1274" s="7"/>
      <c r="FH1274" s="7"/>
      <c r="FI1274" s="7"/>
      <c r="FJ1274" s="7"/>
      <c r="FK1274" s="7"/>
      <c r="FL1274" s="34"/>
      <c r="FM1274" s="33"/>
      <c r="FN1274" s="34"/>
      <c r="FO1274" s="33"/>
      <c r="FP1274" s="33"/>
      <c r="FQ1274" s="33"/>
      <c r="FR1274" s="33"/>
      <c r="FS1274" s="33"/>
      <c r="FT1274" s="33"/>
      <c r="FU1274" s="33"/>
      <c r="FV1274" s="33"/>
      <c r="FW1274" s="33"/>
      <c r="FX1274" s="33"/>
      <c r="FY1274" s="33"/>
      <c r="FZ1274" s="33"/>
      <c r="GA1274" s="33"/>
      <c r="GB1274" s="33"/>
      <c r="GC1274" s="33"/>
      <c r="GD1274" s="33"/>
      <c r="GE1274" s="33"/>
      <c r="GF1274" s="33"/>
      <c r="GG1274" s="7"/>
      <c r="GH1274" s="7"/>
      <c r="GI1274" s="7"/>
      <c r="GJ1274" s="7"/>
      <c r="GK1274" s="7"/>
      <c r="GL1274" s="7"/>
      <c r="GM1274" s="7"/>
      <c r="GN1274" s="7"/>
      <c r="GO1274" s="7"/>
      <c r="GP1274" s="7"/>
      <c r="GQ1274" s="7"/>
      <c r="GR1274" s="7"/>
      <c r="GS1274" s="7"/>
      <c r="GT1274" s="7"/>
      <c r="GU1274" s="7"/>
      <c r="GV1274" s="7"/>
      <c r="GW1274" s="7"/>
      <c r="GX1274" s="7"/>
      <c r="GY1274" s="7"/>
    </row>
    <row r="1275" spans="1:207" ht="13.8">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c r="CG1275" s="7"/>
      <c r="CH1275" s="7"/>
      <c r="CI1275" s="7"/>
      <c r="CJ1275" s="7"/>
      <c r="CK1275" s="7"/>
      <c r="CL1275" s="7"/>
      <c r="CM1275" s="7"/>
      <c r="CN1275" s="7"/>
      <c r="CO1275" s="7"/>
      <c r="CP1275" s="7"/>
      <c r="CQ1275" s="7"/>
      <c r="CR1275" s="7"/>
      <c r="CS1275" s="7"/>
      <c r="CT1275" s="7"/>
      <c r="CU1275" s="7"/>
      <c r="CV1275" s="7"/>
      <c r="CW1275" s="7"/>
      <c r="CX1275" s="7"/>
      <c r="CY1275" s="7"/>
      <c r="CZ1275" s="7"/>
      <c r="DA1275" s="7"/>
      <c r="DB1275" s="7"/>
      <c r="DC1275" s="7"/>
      <c r="DD1275" s="7"/>
      <c r="DE1275" s="7"/>
      <c r="DF1275" s="7"/>
      <c r="DG1275" s="7"/>
      <c r="DH1275" s="7"/>
      <c r="DI1275" s="7"/>
      <c r="DJ1275" s="7"/>
      <c r="DK1275" s="7"/>
      <c r="DL1275" s="7"/>
      <c r="DM1275" s="7"/>
      <c r="DN1275" s="7"/>
      <c r="DO1275" s="7"/>
      <c r="DP1275" s="7"/>
      <c r="DQ1275" s="7"/>
      <c r="DR1275" s="7"/>
      <c r="DS1275" s="7"/>
      <c r="DT1275" s="7"/>
      <c r="DU1275" s="7"/>
      <c r="DV1275" s="7"/>
      <c r="DW1275" s="7"/>
      <c r="DX1275" s="7"/>
      <c r="DY1275" s="7"/>
      <c r="DZ1275" s="7"/>
      <c r="EA1275" s="7"/>
      <c r="EB1275" s="7"/>
      <c r="EC1275" s="7"/>
      <c r="ED1275" s="7"/>
      <c r="EE1275" s="7"/>
      <c r="EF1275" s="7"/>
      <c r="EG1275" s="7"/>
      <c r="EH1275" s="7"/>
      <c r="EI1275" s="7"/>
      <c r="EJ1275" s="7"/>
      <c r="EK1275" s="7"/>
      <c r="EL1275" s="7"/>
      <c r="EM1275" s="7"/>
      <c r="EN1275" s="7"/>
      <c r="EO1275" s="7"/>
      <c r="EP1275" s="7"/>
      <c r="EQ1275" s="7"/>
      <c r="ER1275" s="7"/>
      <c r="ES1275" s="7"/>
      <c r="ET1275" s="7"/>
      <c r="EU1275" s="7"/>
      <c r="EV1275" s="7"/>
      <c r="EW1275" s="7"/>
      <c r="EX1275" s="7"/>
      <c r="EY1275" s="7"/>
      <c r="EZ1275" s="7"/>
      <c r="FA1275" s="7"/>
      <c r="FB1275" s="7"/>
      <c r="FC1275" s="7"/>
      <c r="FD1275" s="7"/>
      <c r="FE1275" s="7"/>
      <c r="FF1275" s="7"/>
      <c r="FG1275" s="7"/>
      <c r="FH1275" s="7"/>
      <c r="FI1275" s="7"/>
      <c r="FJ1275" s="7"/>
      <c r="FK1275" s="7"/>
      <c r="FL1275" s="34"/>
      <c r="FM1275" s="33"/>
      <c r="FN1275" s="34"/>
      <c r="FO1275" s="33"/>
      <c r="FP1275" s="33"/>
      <c r="FQ1275" s="33"/>
      <c r="FR1275" s="33"/>
      <c r="FS1275" s="33"/>
      <c r="FT1275" s="33"/>
      <c r="FU1275" s="33"/>
      <c r="FV1275" s="33"/>
      <c r="FW1275" s="33"/>
      <c r="FX1275" s="33"/>
      <c r="FY1275" s="33"/>
      <c r="FZ1275" s="33"/>
      <c r="GA1275" s="33"/>
      <c r="GB1275" s="33"/>
      <c r="GC1275" s="33"/>
      <c r="GD1275" s="33"/>
      <c r="GE1275" s="33"/>
      <c r="GF1275" s="33"/>
      <c r="GG1275" s="7"/>
      <c r="GH1275" s="7"/>
      <c r="GI1275" s="7"/>
      <c r="GJ1275" s="7"/>
      <c r="GK1275" s="7"/>
      <c r="GL1275" s="7"/>
      <c r="GM1275" s="7"/>
      <c r="GN1275" s="7"/>
      <c r="GO1275" s="7"/>
      <c r="GP1275" s="7"/>
      <c r="GQ1275" s="7"/>
      <c r="GR1275" s="7"/>
      <c r="GS1275" s="7"/>
      <c r="GT1275" s="7"/>
      <c r="GU1275" s="7"/>
      <c r="GV1275" s="7"/>
      <c r="GW1275" s="7"/>
      <c r="GX1275" s="7"/>
      <c r="GY1275" s="7"/>
    </row>
    <row r="1276" spans="1:207" ht="13.8">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c r="CG1276" s="7"/>
      <c r="CH1276" s="7"/>
      <c r="CI1276" s="7"/>
      <c r="CJ1276" s="7"/>
      <c r="CK1276" s="7"/>
      <c r="CL1276" s="7"/>
      <c r="CM1276" s="7"/>
      <c r="CN1276" s="7"/>
      <c r="CO1276" s="7"/>
      <c r="CP1276" s="7"/>
      <c r="CQ1276" s="7"/>
      <c r="CR1276" s="7"/>
      <c r="CS1276" s="7"/>
      <c r="CT1276" s="7"/>
      <c r="CU1276" s="7"/>
      <c r="CV1276" s="7"/>
      <c r="CW1276" s="7"/>
      <c r="CX1276" s="7"/>
      <c r="CY1276" s="7"/>
      <c r="CZ1276" s="7"/>
      <c r="DA1276" s="7"/>
      <c r="DB1276" s="7"/>
      <c r="DC1276" s="7"/>
      <c r="DD1276" s="7"/>
      <c r="DE1276" s="7"/>
      <c r="DF1276" s="7"/>
      <c r="DG1276" s="7"/>
      <c r="DH1276" s="7"/>
      <c r="DI1276" s="7"/>
      <c r="DJ1276" s="7"/>
      <c r="DK1276" s="7"/>
      <c r="DL1276" s="7"/>
      <c r="DM1276" s="7"/>
      <c r="DN1276" s="7"/>
      <c r="DO1276" s="7"/>
      <c r="DP1276" s="7"/>
      <c r="DQ1276" s="7"/>
      <c r="DR1276" s="7"/>
      <c r="DS1276" s="7"/>
      <c r="DT1276" s="7"/>
      <c r="DU1276" s="7"/>
      <c r="DV1276" s="7"/>
      <c r="DW1276" s="7"/>
      <c r="DX1276" s="7"/>
      <c r="DY1276" s="7"/>
      <c r="DZ1276" s="7"/>
      <c r="EA1276" s="7"/>
      <c r="EB1276" s="7"/>
      <c r="EC1276" s="7"/>
      <c r="ED1276" s="7"/>
      <c r="EE1276" s="7"/>
      <c r="EF1276" s="7"/>
      <c r="EG1276" s="7"/>
      <c r="EH1276" s="7"/>
      <c r="EI1276" s="7"/>
      <c r="EJ1276" s="7"/>
      <c r="EK1276" s="7"/>
      <c r="EL1276" s="7"/>
      <c r="EM1276" s="7"/>
      <c r="EN1276" s="7"/>
      <c r="EO1276" s="7"/>
      <c r="EP1276" s="7"/>
      <c r="EQ1276" s="7"/>
      <c r="ER1276" s="7"/>
      <c r="ES1276" s="7"/>
      <c r="ET1276" s="7"/>
      <c r="EU1276" s="7"/>
      <c r="EV1276" s="7"/>
      <c r="EW1276" s="7"/>
      <c r="EX1276" s="7"/>
      <c r="EY1276" s="7"/>
      <c r="EZ1276" s="7"/>
      <c r="FA1276" s="7"/>
      <c r="FB1276" s="7"/>
      <c r="FC1276" s="7"/>
      <c r="FD1276" s="7"/>
      <c r="FE1276" s="7"/>
      <c r="FF1276" s="7"/>
      <c r="FG1276" s="7"/>
      <c r="FH1276" s="7"/>
      <c r="FI1276" s="7"/>
      <c r="FJ1276" s="7"/>
      <c r="FK1276" s="7"/>
      <c r="FL1276" s="34"/>
      <c r="FM1276" s="33"/>
      <c r="FN1276" s="34"/>
      <c r="FO1276" s="33"/>
      <c r="FP1276" s="33"/>
      <c r="FQ1276" s="33"/>
      <c r="FR1276" s="33"/>
      <c r="FS1276" s="33"/>
      <c r="FT1276" s="33"/>
      <c r="FU1276" s="33"/>
      <c r="FV1276" s="33"/>
      <c r="FW1276" s="33"/>
      <c r="FX1276" s="33"/>
      <c r="FY1276" s="33"/>
      <c r="FZ1276" s="33"/>
      <c r="GA1276" s="33"/>
      <c r="GB1276" s="33"/>
      <c r="GC1276" s="33"/>
      <c r="GD1276" s="33"/>
      <c r="GE1276" s="33"/>
      <c r="GF1276" s="33"/>
      <c r="GG1276" s="7"/>
      <c r="GH1276" s="7"/>
      <c r="GI1276" s="7"/>
      <c r="GJ1276" s="7"/>
      <c r="GK1276" s="7"/>
      <c r="GL1276" s="7"/>
      <c r="GM1276" s="7"/>
      <c r="GN1276" s="7"/>
      <c r="GO1276" s="7"/>
      <c r="GP1276" s="7"/>
      <c r="GQ1276" s="7"/>
      <c r="GR1276" s="7"/>
      <c r="GS1276" s="7"/>
      <c r="GT1276" s="7"/>
      <c r="GU1276" s="7"/>
      <c r="GV1276" s="7"/>
      <c r="GW1276" s="7"/>
      <c r="GX1276" s="7"/>
      <c r="GY1276" s="7"/>
    </row>
    <row r="1277" spans="1:207" ht="13.8">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c r="CG1277" s="7"/>
      <c r="CH1277" s="7"/>
      <c r="CI1277" s="7"/>
      <c r="CJ1277" s="7"/>
      <c r="CK1277" s="7"/>
      <c r="CL1277" s="7"/>
      <c r="CM1277" s="7"/>
      <c r="CN1277" s="7"/>
      <c r="CO1277" s="7"/>
      <c r="CP1277" s="7"/>
      <c r="CQ1277" s="7"/>
      <c r="CR1277" s="7"/>
      <c r="CS1277" s="7"/>
      <c r="CT1277" s="7"/>
      <c r="CU1277" s="7"/>
      <c r="CV1277" s="7"/>
      <c r="CW1277" s="7"/>
      <c r="CX1277" s="7"/>
      <c r="CY1277" s="7"/>
      <c r="CZ1277" s="7"/>
      <c r="DA1277" s="7"/>
      <c r="DB1277" s="7"/>
      <c r="DC1277" s="7"/>
      <c r="DD1277" s="7"/>
      <c r="DE1277" s="7"/>
      <c r="DF1277" s="7"/>
      <c r="DG1277" s="7"/>
      <c r="DH1277" s="7"/>
      <c r="DI1277" s="7"/>
      <c r="DJ1277" s="7"/>
      <c r="DK1277" s="7"/>
      <c r="DL1277" s="7"/>
      <c r="DM1277" s="7"/>
      <c r="DN1277" s="7"/>
      <c r="DO1277" s="7"/>
      <c r="DP1277" s="7"/>
      <c r="DQ1277" s="7"/>
      <c r="DR1277" s="7"/>
      <c r="DS1277" s="7"/>
      <c r="DT1277" s="7"/>
      <c r="DU1277" s="7"/>
      <c r="DV1277" s="7"/>
      <c r="DW1277" s="7"/>
      <c r="DX1277" s="7"/>
      <c r="DY1277" s="7"/>
      <c r="DZ1277" s="7"/>
      <c r="EA1277" s="7"/>
      <c r="EB1277" s="7"/>
      <c r="EC1277" s="7"/>
      <c r="ED1277" s="7"/>
      <c r="EE1277" s="7"/>
      <c r="EF1277" s="7"/>
      <c r="EG1277" s="7"/>
      <c r="EH1277" s="7"/>
      <c r="EI1277" s="7"/>
      <c r="EJ1277" s="7"/>
      <c r="EK1277" s="7"/>
      <c r="EL1277" s="7"/>
      <c r="EM1277" s="7"/>
      <c r="EN1277" s="7"/>
      <c r="EO1277" s="7"/>
      <c r="EP1277" s="7"/>
      <c r="EQ1277" s="7"/>
      <c r="ER1277" s="7"/>
      <c r="ES1277" s="7"/>
      <c r="ET1277" s="7"/>
      <c r="EU1277" s="7"/>
      <c r="EV1277" s="7"/>
      <c r="EW1277" s="7"/>
      <c r="EX1277" s="7"/>
      <c r="EY1277" s="7"/>
      <c r="EZ1277" s="7"/>
      <c r="FA1277" s="7"/>
      <c r="FB1277" s="7"/>
      <c r="FC1277" s="7"/>
      <c r="FD1277" s="7"/>
      <c r="FE1277" s="7"/>
      <c r="FF1277" s="7"/>
      <c r="FG1277" s="7"/>
      <c r="FH1277" s="7"/>
      <c r="FI1277" s="7"/>
      <c r="FJ1277" s="7"/>
      <c r="FK1277" s="7"/>
      <c r="FL1277" s="34"/>
      <c r="FM1277" s="33"/>
      <c r="FN1277" s="34"/>
      <c r="FO1277" s="33"/>
      <c r="FP1277" s="33"/>
      <c r="FQ1277" s="33"/>
      <c r="FR1277" s="33"/>
      <c r="FS1277" s="33"/>
      <c r="FT1277" s="33"/>
      <c r="FU1277" s="33"/>
      <c r="FV1277" s="33"/>
      <c r="FW1277" s="33"/>
      <c r="FX1277" s="33"/>
      <c r="FY1277" s="33"/>
      <c r="FZ1277" s="33"/>
      <c r="GA1277" s="33"/>
      <c r="GB1277" s="33"/>
      <c r="GC1277" s="33"/>
      <c r="GD1277" s="33"/>
      <c r="GE1277" s="33"/>
      <c r="GF1277" s="33"/>
      <c r="GG1277" s="7"/>
      <c r="GH1277" s="7"/>
      <c r="GI1277" s="7"/>
      <c r="GJ1277" s="7"/>
      <c r="GK1277" s="7"/>
      <c r="GL1277" s="7"/>
      <c r="GM1277" s="7"/>
      <c r="GN1277" s="7"/>
      <c r="GO1277" s="7"/>
      <c r="GP1277" s="7"/>
      <c r="GQ1277" s="7"/>
      <c r="GR1277" s="7"/>
      <c r="GS1277" s="7"/>
      <c r="GT1277" s="7"/>
      <c r="GU1277" s="7"/>
      <c r="GV1277" s="7"/>
      <c r="GW1277" s="7"/>
      <c r="GX1277" s="7"/>
      <c r="GY1277" s="7"/>
    </row>
    <row r="1278" spans="1:207" ht="13.8">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c r="CG1278" s="7"/>
      <c r="CH1278" s="7"/>
      <c r="CI1278" s="7"/>
      <c r="CJ1278" s="7"/>
      <c r="CK1278" s="7"/>
      <c r="CL1278" s="7"/>
      <c r="CM1278" s="7"/>
      <c r="CN1278" s="7"/>
      <c r="CO1278" s="7"/>
      <c r="CP1278" s="7"/>
      <c r="CQ1278" s="7"/>
      <c r="CR1278" s="7"/>
      <c r="CS1278" s="7"/>
      <c r="CT1278" s="7"/>
      <c r="CU1278" s="7"/>
      <c r="CV1278" s="7"/>
      <c r="CW1278" s="7"/>
      <c r="CX1278" s="7"/>
      <c r="CY1278" s="7"/>
      <c r="CZ1278" s="7"/>
      <c r="DA1278" s="7"/>
      <c r="DB1278" s="7"/>
      <c r="DC1278" s="7"/>
      <c r="DD1278" s="7"/>
      <c r="DE1278" s="7"/>
      <c r="DF1278" s="7"/>
      <c r="DG1278" s="7"/>
      <c r="DH1278" s="7"/>
      <c r="DI1278" s="7"/>
      <c r="DJ1278" s="7"/>
      <c r="DK1278" s="7"/>
      <c r="DL1278" s="7"/>
      <c r="DM1278" s="7"/>
      <c r="DN1278" s="7"/>
      <c r="DO1278" s="7"/>
      <c r="DP1278" s="7"/>
      <c r="DQ1278" s="7"/>
      <c r="DR1278" s="7"/>
      <c r="DS1278" s="7"/>
      <c r="DT1278" s="7"/>
      <c r="DU1278" s="7"/>
      <c r="DV1278" s="7"/>
      <c r="DW1278" s="7"/>
      <c r="DX1278" s="7"/>
      <c r="DY1278" s="7"/>
      <c r="DZ1278" s="7"/>
      <c r="EA1278" s="7"/>
      <c r="EB1278" s="7"/>
      <c r="EC1278" s="7"/>
      <c r="ED1278" s="7"/>
      <c r="EE1278" s="7"/>
      <c r="EF1278" s="7"/>
      <c r="EG1278" s="7"/>
      <c r="EH1278" s="7"/>
      <c r="EI1278" s="7"/>
      <c r="EJ1278" s="7"/>
      <c r="EK1278" s="7"/>
      <c r="EL1278" s="7"/>
      <c r="EM1278" s="7"/>
      <c r="EN1278" s="7"/>
      <c r="EO1278" s="7"/>
      <c r="EP1278" s="7"/>
      <c r="EQ1278" s="7"/>
      <c r="ER1278" s="7"/>
      <c r="ES1278" s="7"/>
      <c r="ET1278" s="7"/>
      <c r="EU1278" s="7"/>
      <c r="EV1278" s="7"/>
      <c r="EW1278" s="7"/>
      <c r="EX1278" s="7"/>
      <c r="EY1278" s="7"/>
      <c r="EZ1278" s="7"/>
      <c r="FA1278" s="7"/>
      <c r="FB1278" s="7"/>
      <c r="FC1278" s="7"/>
      <c r="FD1278" s="7"/>
      <c r="FE1278" s="7"/>
      <c r="FF1278" s="7"/>
      <c r="FG1278" s="7"/>
      <c r="FH1278" s="7"/>
      <c r="FI1278" s="7"/>
      <c r="FJ1278" s="7"/>
      <c r="FK1278" s="7"/>
      <c r="FL1278" s="34"/>
      <c r="FM1278" s="33"/>
      <c r="FN1278" s="34"/>
      <c r="FO1278" s="33"/>
      <c r="FP1278" s="33"/>
      <c r="FQ1278" s="33"/>
      <c r="FR1278" s="33"/>
      <c r="FS1278" s="33"/>
      <c r="FT1278" s="33"/>
      <c r="FU1278" s="33"/>
      <c r="FV1278" s="33"/>
      <c r="FW1278" s="33"/>
      <c r="FX1278" s="33"/>
      <c r="FY1278" s="33"/>
      <c r="FZ1278" s="33"/>
      <c r="GA1278" s="33"/>
      <c r="GB1278" s="33"/>
      <c r="GC1278" s="33"/>
      <c r="GD1278" s="33"/>
      <c r="GE1278" s="33"/>
      <c r="GF1278" s="33"/>
      <c r="GG1278" s="7"/>
      <c r="GH1278" s="7"/>
      <c r="GI1278" s="7"/>
      <c r="GJ1278" s="7"/>
      <c r="GK1278" s="7"/>
      <c r="GL1278" s="7"/>
      <c r="GM1278" s="7"/>
      <c r="GN1278" s="7"/>
      <c r="GO1278" s="7"/>
      <c r="GP1278" s="7"/>
      <c r="GQ1278" s="7"/>
      <c r="GR1278" s="7"/>
      <c r="GS1278" s="7"/>
      <c r="GT1278" s="7"/>
      <c r="GU1278" s="7"/>
      <c r="GV1278" s="7"/>
      <c r="GW1278" s="7"/>
      <c r="GX1278" s="7"/>
      <c r="GY1278" s="7"/>
    </row>
    <row r="1279" spans="1:207" ht="13.8">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c r="CG1279" s="7"/>
      <c r="CH1279" s="7"/>
      <c r="CI1279" s="7"/>
      <c r="CJ1279" s="7"/>
      <c r="CK1279" s="7"/>
      <c r="CL1279" s="7"/>
      <c r="CM1279" s="7"/>
      <c r="CN1279" s="7"/>
      <c r="CO1279" s="7"/>
      <c r="CP1279" s="7"/>
      <c r="CQ1279" s="7"/>
      <c r="CR1279" s="7"/>
      <c r="CS1279" s="7"/>
      <c r="CT1279" s="7"/>
      <c r="CU1279" s="7"/>
      <c r="CV1279" s="7"/>
      <c r="CW1279" s="7"/>
      <c r="CX1279" s="7"/>
      <c r="CY1279" s="7"/>
      <c r="CZ1279" s="7"/>
      <c r="DA1279" s="7"/>
      <c r="DB1279" s="7"/>
      <c r="DC1279" s="7"/>
      <c r="DD1279" s="7"/>
      <c r="DE1279" s="7"/>
      <c r="DF1279" s="7"/>
      <c r="DG1279" s="7"/>
      <c r="DH1279" s="7"/>
      <c r="DI1279" s="7"/>
      <c r="DJ1279" s="7"/>
      <c r="DK1279" s="7"/>
      <c r="DL1279" s="7"/>
      <c r="DM1279" s="7"/>
      <c r="DN1279" s="7"/>
      <c r="DO1279" s="7"/>
      <c r="DP1279" s="7"/>
      <c r="DQ1279" s="7"/>
      <c r="DR1279" s="7"/>
      <c r="DS1279" s="7"/>
      <c r="DT1279" s="7"/>
      <c r="DU1279" s="7"/>
      <c r="DV1279" s="7"/>
      <c r="DW1279" s="7"/>
      <c r="DX1279" s="7"/>
      <c r="DY1279" s="7"/>
      <c r="DZ1279" s="7"/>
      <c r="EA1279" s="7"/>
      <c r="EB1279" s="7"/>
      <c r="EC1279" s="7"/>
      <c r="ED1279" s="7"/>
      <c r="EE1279" s="7"/>
      <c r="EF1279" s="7"/>
      <c r="EG1279" s="7"/>
      <c r="EH1279" s="7"/>
      <c r="EI1279" s="7"/>
      <c r="EJ1279" s="7"/>
      <c r="EK1279" s="7"/>
      <c r="EL1279" s="7"/>
      <c r="EM1279" s="7"/>
      <c r="EN1279" s="7"/>
      <c r="EO1279" s="7"/>
      <c r="EP1279" s="7"/>
      <c r="EQ1279" s="7"/>
      <c r="ER1279" s="7"/>
      <c r="ES1279" s="7"/>
      <c r="ET1279" s="7"/>
      <c r="EU1279" s="7"/>
      <c r="EV1279" s="7"/>
      <c r="EW1279" s="7"/>
      <c r="EX1279" s="7"/>
      <c r="EY1279" s="7"/>
      <c r="EZ1279" s="7"/>
      <c r="FA1279" s="7"/>
      <c r="FB1279" s="7"/>
      <c r="FC1279" s="7"/>
      <c r="FD1279" s="7"/>
      <c r="FE1279" s="7"/>
      <c r="FF1279" s="7"/>
      <c r="FG1279" s="7"/>
      <c r="FH1279" s="7"/>
      <c r="FI1279" s="7"/>
      <c r="FJ1279" s="7"/>
      <c r="FK1279" s="7"/>
      <c r="FL1279" s="34"/>
      <c r="FM1279" s="33"/>
      <c r="FN1279" s="34"/>
      <c r="FO1279" s="33"/>
      <c r="FP1279" s="33"/>
      <c r="FQ1279" s="33"/>
      <c r="FR1279" s="33"/>
      <c r="FS1279" s="33"/>
      <c r="FT1279" s="33"/>
      <c r="FU1279" s="33"/>
      <c r="FV1279" s="33"/>
      <c r="FW1279" s="33"/>
      <c r="FX1279" s="33"/>
      <c r="FY1279" s="33"/>
      <c r="FZ1279" s="33"/>
      <c r="GA1279" s="33"/>
      <c r="GB1279" s="33"/>
      <c r="GC1279" s="33"/>
      <c r="GD1279" s="33"/>
      <c r="GE1279" s="33"/>
      <c r="GF1279" s="33"/>
      <c r="GG1279" s="7"/>
      <c r="GH1279" s="7"/>
      <c r="GI1279" s="7"/>
      <c r="GJ1279" s="7"/>
      <c r="GK1279" s="7"/>
      <c r="GL1279" s="7"/>
      <c r="GM1279" s="7"/>
      <c r="GN1279" s="7"/>
      <c r="GO1279" s="7"/>
      <c r="GP1279" s="7"/>
      <c r="GQ1279" s="7"/>
      <c r="GR1279" s="7"/>
      <c r="GS1279" s="7"/>
      <c r="GT1279" s="7"/>
      <c r="GU1279" s="7"/>
      <c r="GV1279" s="7"/>
      <c r="GW1279" s="7"/>
      <c r="GX1279" s="7"/>
      <c r="GY1279" s="7"/>
    </row>
    <row r="1280" spans="1:207" ht="13.8">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c r="CG1280" s="7"/>
      <c r="CH1280" s="7"/>
      <c r="CI1280" s="7"/>
      <c r="CJ1280" s="7"/>
      <c r="CK1280" s="7"/>
      <c r="CL1280" s="7"/>
      <c r="CM1280" s="7"/>
      <c r="CN1280" s="7"/>
      <c r="CO1280" s="7"/>
      <c r="CP1280" s="7"/>
      <c r="CQ1280" s="7"/>
      <c r="CR1280" s="7"/>
      <c r="CS1280" s="7"/>
      <c r="CT1280" s="7"/>
      <c r="CU1280" s="7"/>
      <c r="CV1280" s="7"/>
      <c r="CW1280" s="7"/>
      <c r="CX1280" s="7"/>
      <c r="CY1280" s="7"/>
      <c r="CZ1280" s="7"/>
      <c r="DA1280" s="7"/>
      <c r="DB1280" s="7"/>
      <c r="DC1280" s="7"/>
      <c r="DD1280" s="7"/>
      <c r="DE1280" s="7"/>
      <c r="DF1280" s="7"/>
      <c r="DG1280" s="7"/>
      <c r="DH1280" s="7"/>
      <c r="DI1280" s="7"/>
      <c r="DJ1280" s="7"/>
      <c r="DK1280" s="7"/>
      <c r="DL1280" s="7"/>
      <c r="DM1280" s="7"/>
      <c r="DN1280" s="7"/>
      <c r="DO1280" s="7"/>
      <c r="DP1280" s="7"/>
      <c r="DQ1280" s="7"/>
      <c r="DR1280" s="7"/>
      <c r="DS1280" s="7"/>
      <c r="DT1280" s="7"/>
      <c r="DU1280" s="7"/>
      <c r="DV1280" s="7"/>
      <c r="DW1280" s="7"/>
      <c r="DX1280" s="7"/>
      <c r="DY1280" s="7"/>
      <c r="DZ1280" s="7"/>
      <c r="EA1280" s="7"/>
      <c r="EB1280" s="7"/>
      <c r="EC1280" s="7"/>
      <c r="ED1280" s="7"/>
      <c r="EE1280" s="7"/>
      <c r="EF1280" s="7"/>
      <c r="EG1280" s="7"/>
      <c r="EH1280" s="7"/>
      <c r="EI1280" s="7"/>
      <c r="EJ1280" s="7"/>
      <c r="EK1280" s="7"/>
      <c r="EL1280" s="7"/>
      <c r="EM1280" s="7"/>
      <c r="EN1280" s="7"/>
      <c r="EO1280" s="7"/>
      <c r="EP1280" s="7"/>
      <c r="EQ1280" s="7"/>
      <c r="ER1280" s="7"/>
      <c r="ES1280" s="7"/>
      <c r="ET1280" s="7"/>
      <c r="EU1280" s="7"/>
      <c r="EV1280" s="7"/>
      <c r="EW1280" s="7"/>
      <c r="EX1280" s="7"/>
      <c r="EY1280" s="7"/>
      <c r="EZ1280" s="7"/>
      <c r="FA1280" s="7"/>
      <c r="FB1280" s="7"/>
      <c r="FC1280" s="7"/>
      <c r="FD1280" s="7"/>
      <c r="FE1280" s="7"/>
      <c r="FF1280" s="7"/>
      <c r="FG1280" s="7"/>
      <c r="FH1280" s="7"/>
      <c r="FI1280" s="7"/>
      <c r="FJ1280" s="7"/>
      <c r="FK1280" s="7"/>
      <c r="FL1280" s="34"/>
      <c r="FM1280" s="33"/>
      <c r="FN1280" s="34"/>
      <c r="FO1280" s="33"/>
      <c r="FP1280" s="33"/>
      <c r="FQ1280" s="33"/>
      <c r="FR1280" s="33"/>
      <c r="FS1280" s="33"/>
      <c r="FT1280" s="33"/>
      <c r="FU1280" s="33"/>
      <c r="FV1280" s="33"/>
      <c r="FW1280" s="33"/>
      <c r="FX1280" s="33"/>
      <c r="FY1280" s="33"/>
      <c r="FZ1280" s="33"/>
      <c r="GA1280" s="33"/>
      <c r="GB1280" s="33"/>
      <c r="GC1280" s="33"/>
      <c r="GD1280" s="33"/>
      <c r="GE1280" s="33"/>
      <c r="GF1280" s="33"/>
      <c r="GG1280" s="7"/>
      <c r="GH1280" s="7"/>
      <c r="GI1280" s="7"/>
      <c r="GJ1280" s="7"/>
      <c r="GK1280" s="7"/>
      <c r="GL1280" s="7"/>
      <c r="GM1280" s="7"/>
      <c r="GN1280" s="7"/>
      <c r="GO1280" s="7"/>
      <c r="GP1280" s="7"/>
      <c r="GQ1280" s="7"/>
      <c r="GR1280" s="7"/>
      <c r="GS1280" s="7"/>
      <c r="GT1280" s="7"/>
      <c r="GU1280" s="7"/>
      <c r="GV1280" s="7"/>
      <c r="GW1280" s="7"/>
      <c r="GX1280" s="7"/>
      <c r="GY1280" s="7"/>
    </row>
    <row r="1281" spans="1:207" ht="13.8">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c r="CG1281" s="7"/>
      <c r="CH1281" s="7"/>
      <c r="CI1281" s="7"/>
      <c r="CJ1281" s="7"/>
      <c r="CK1281" s="7"/>
      <c r="CL1281" s="7"/>
      <c r="CM1281" s="7"/>
      <c r="CN1281" s="7"/>
      <c r="CO1281" s="7"/>
      <c r="CP1281" s="7"/>
      <c r="CQ1281" s="7"/>
      <c r="CR1281" s="7"/>
      <c r="CS1281" s="7"/>
      <c r="CT1281" s="7"/>
      <c r="CU1281" s="7"/>
      <c r="CV1281" s="7"/>
      <c r="CW1281" s="7"/>
      <c r="CX1281" s="7"/>
      <c r="CY1281" s="7"/>
      <c r="CZ1281" s="7"/>
      <c r="DA1281" s="7"/>
      <c r="DB1281" s="7"/>
      <c r="DC1281" s="7"/>
      <c r="DD1281" s="7"/>
      <c r="DE1281" s="7"/>
      <c r="DF1281" s="7"/>
      <c r="DG1281" s="7"/>
      <c r="DH1281" s="7"/>
      <c r="DI1281" s="7"/>
      <c r="DJ1281" s="7"/>
      <c r="DK1281" s="7"/>
      <c r="DL1281" s="7"/>
      <c r="DM1281" s="7"/>
      <c r="DN1281" s="7"/>
      <c r="DO1281" s="7"/>
      <c r="DP1281" s="7"/>
      <c r="DQ1281" s="7"/>
      <c r="DR1281" s="7"/>
      <c r="DS1281" s="7"/>
      <c r="DT1281" s="7"/>
      <c r="DU1281" s="7"/>
      <c r="DV1281" s="7"/>
      <c r="DW1281" s="7"/>
      <c r="DX1281" s="7"/>
      <c r="DY1281" s="7"/>
      <c r="DZ1281" s="7"/>
      <c r="EA1281" s="7"/>
      <c r="EB1281" s="7"/>
      <c r="EC1281" s="7"/>
      <c r="ED1281" s="7"/>
      <c r="EE1281" s="7"/>
      <c r="EF1281" s="7"/>
      <c r="EG1281" s="7"/>
      <c r="EH1281" s="7"/>
      <c r="EI1281" s="7"/>
      <c r="EJ1281" s="7"/>
      <c r="EK1281" s="7"/>
      <c r="EL1281" s="7"/>
      <c r="EM1281" s="7"/>
      <c r="EN1281" s="7"/>
      <c r="EO1281" s="7"/>
      <c r="EP1281" s="7"/>
      <c r="EQ1281" s="7"/>
      <c r="ER1281" s="7"/>
      <c r="ES1281" s="7"/>
      <c r="ET1281" s="7"/>
      <c r="EU1281" s="7"/>
      <c r="EV1281" s="7"/>
      <c r="EW1281" s="7"/>
      <c r="EX1281" s="7"/>
      <c r="EY1281" s="7"/>
      <c r="EZ1281" s="7"/>
      <c r="FA1281" s="7"/>
      <c r="FB1281" s="7"/>
      <c r="FC1281" s="7"/>
      <c r="FD1281" s="7"/>
      <c r="FE1281" s="7"/>
      <c r="FF1281" s="7"/>
      <c r="FG1281" s="7"/>
      <c r="FH1281" s="7"/>
      <c r="FI1281" s="7"/>
      <c r="FJ1281" s="7"/>
      <c r="FK1281" s="7"/>
      <c r="FL1281" s="34"/>
      <c r="FM1281" s="33"/>
      <c r="FN1281" s="34"/>
      <c r="FO1281" s="33"/>
      <c r="FP1281" s="33"/>
      <c r="FQ1281" s="33"/>
      <c r="FR1281" s="33"/>
      <c r="FS1281" s="33"/>
      <c r="FT1281" s="33"/>
      <c r="FU1281" s="33"/>
      <c r="FV1281" s="33"/>
      <c r="FW1281" s="33"/>
      <c r="FX1281" s="33"/>
      <c r="FY1281" s="33"/>
      <c r="FZ1281" s="33"/>
      <c r="GA1281" s="33"/>
      <c r="GB1281" s="33"/>
      <c r="GC1281" s="33"/>
      <c r="GD1281" s="33"/>
      <c r="GE1281" s="33"/>
      <c r="GF1281" s="33"/>
      <c r="GG1281" s="7"/>
      <c r="GH1281" s="7"/>
      <c r="GI1281" s="7"/>
      <c r="GJ1281" s="7"/>
      <c r="GK1281" s="7"/>
      <c r="GL1281" s="7"/>
      <c r="GM1281" s="7"/>
      <c r="GN1281" s="7"/>
      <c r="GO1281" s="7"/>
      <c r="GP1281" s="7"/>
      <c r="GQ1281" s="7"/>
      <c r="GR1281" s="7"/>
      <c r="GS1281" s="7"/>
      <c r="GT1281" s="7"/>
      <c r="GU1281" s="7"/>
      <c r="GV1281" s="7"/>
      <c r="GW1281" s="7"/>
      <c r="GX1281" s="7"/>
      <c r="GY1281" s="7"/>
    </row>
    <row r="1282" spans="1:207" ht="13.8">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c r="CG1282" s="7"/>
      <c r="CH1282" s="7"/>
      <c r="CI1282" s="7"/>
      <c r="CJ1282" s="7"/>
      <c r="CK1282" s="7"/>
      <c r="CL1282" s="7"/>
      <c r="CM1282" s="7"/>
      <c r="CN1282" s="7"/>
      <c r="CO1282" s="7"/>
      <c r="CP1282" s="7"/>
      <c r="CQ1282" s="7"/>
      <c r="CR1282" s="7"/>
      <c r="CS1282" s="7"/>
      <c r="CT1282" s="7"/>
      <c r="CU1282" s="7"/>
      <c r="CV1282" s="7"/>
      <c r="CW1282" s="7"/>
      <c r="CX1282" s="7"/>
      <c r="CY1282" s="7"/>
      <c r="CZ1282" s="7"/>
      <c r="DA1282" s="7"/>
      <c r="DB1282" s="7"/>
      <c r="DC1282" s="7"/>
      <c r="DD1282" s="7"/>
      <c r="DE1282" s="7"/>
      <c r="DF1282" s="7"/>
      <c r="DG1282" s="7"/>
      <c r="DH1282" s="7"/>
      <c r="DI1282" s="7"/>
      <c r="DJ1282" s="7"/>
      <c r="DK1282" s="7"/>
      <c r="DL1282" s="7"/>
      <c r="DM1282" s="7"/>
      <c r="DN1282" s="7"/>
      <c r="DO1282" s="7"/>
      <c r="DP1282" s="7"/>
      <c r="DQ1282" s="7"/>
      <c r="DR1282" s="7"/>
      <c r="DS1282" s="7"/>
      <c r="DT1282" s="7"/>
      <c r="DU1282" s="7"/>
      <c r="DV1282" s="7"/>
      <c r="DW1282" s="7"/>
      <c r="DX1282" s="7"/>
      <c r="DY1282" s="7"/>
      <c r="DZ1282" s="7"/>
      <c r="EA1282" s="7"/>
      <c r="EB1282" s="7"/>
      <c r="EC1282" s="7"/>
      <c r="ED1282" s="7"/>
      <c r="EE1282" s="7"/>
      <c r="EF1282" s="7"/>
      <c r="EG1282" s="7"/>
      <c r="EH1282" s="7"/>
      <c r="EI1282" s="7"/>
      <c r="EJ1282" s="7"/>
      <c r="EK1282" s="7"/>
      <c r="EL1282" s="7"/>
      <c r="EM1282" s="7"/>
      <c r="EN1282" s="7"/>
      <c r="EO1282" s="7"/>
      <c r="EP1282" s="7"/>
      <c r="EQ1282" s="7"/>
      <c r="ER1282" s="7"/>
      <c r="ES1282" s="7"/>
      <c r="ET1282" s="7"/>
      <c r="EU1282" s="7"/>
      <c r="EV1282" s="7"/>
      <c r="EW1282" s="7"/>
      <c r="EX1282" s="7"/>
      <c r="EY1282" s="7"/>
      <c r="EZ1282" s="7"/>
      <c r="FA1282" s="7"/>
      <c r="FB1282" s="7"/>
      <c r="FC1282" s="7"/>
      <c r="FD1282" s="7"/>
      <c r="FE1282" s="7"/>
      <c r="FF1282" s="7"/>
      <c r="FG1282" s="7"/>
      <c r="FH1282" s="7"/>
      <c r="FI1282" s="7"/>
      <c r="FJ1282" s="7"/>
      <c r="FK1282" s="7"/>
      <c r="FL1282" s="34"/>
      <c r="FM1282" s="33"/>
      <c r="FN1282" s="34"/>
      <c r="FO1282" s="33"/>
      <c r="FP1282" s="33"/>
      <c r="FQ1282" s="33"/>
      <c r="FR1282" s="33"/>
      <c r="FS1282" s="33"/>
      <c r="FT1282" s="33"/>
      <c r="FU1282" s="33"/>
      <c r="FV1282" s="33"/>
      <c r="FW1282" s="33"/>
      <c r="FX1282" s="33"/>
      <c r="FY1282" s="33"/>
      <c r="FZ1282" s="33"/>
      <c r="GA1282" s="33"/>
      <c r="GB1282" s="33"/>
      <c r="GC1282" s="33"/>
      <c r="GD1282" s="33"/>
      <c r="GE1282" s="33"/>
      <c r="GF1282" s="33"/>
      <c r="GG1282" s="7"/>
      <c r="GH1282" s="7"/>
      <c r="GI1282" s="7"/>
      <c r="GJ1282" s="7"/>
      <c r="GK1282" s="7"/>
      <c r="GL1282" s="7"/>
      <c r="GM1282" s="7"/>
      <c r="GN1282" s="7"/>
      <c r="GO1282" s="7"/>
      <c r="GP1282" s="7"/>
      <c r="GQ1282" s="7"/>
      <c r="GR1282" s="7"/>
      <c r="GS1282" s="7"/>
      <c r="GT1282" s="7"/>
      <c r="GU1282" s="7"/>
      <c r="GV1282" s="7"/>
      <c r="GW1282" s="7"/>
      <c r="GX1282" s="7"/>
      <c r="GY1282" s="7"/>
    </row>
    <row r="1283" spans="1:207" ht="13.8">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c r="CG1283" s="7"/>
      <c r="CH1283" s="7"/>
      <c r="CI1283" s="7"/>
      <c r="CJ1283" s="7"/>
      <c r="CK1283" s="7"/>
      <c r="CL1283" s="7"/>
      <c r="CM1283" s="7"/>
      <c r="CN1283" s="7"/>
      <c r="CO1283" s="7"/>
      <c r="CP1283" s="7"/>
      <c r="CQ1283" s="7"/>
      <c r="CR1283" s="7"/>
      <c r="CS1283" s="7"/>
      <c r="CT1283" s="7"/>
      <c r="CU1283" s="7"/>
      <c r="CV1283" s="7"/>
      <c r="CW1283" s="7"/>
      <c r="CX1283" s="7"/>
      <c r="CY1283" s="7"/>
      <c r="CZ1283" s="7"/>
      <c r="DA1283" s="7"/>
      <c r="DB1283" s="7"/>
      <c r="DC1283" s="7"/>
      <c r="DD1283" s="7"/>
      <c r="DE1283" s="7"/>
      <c r="DF1283" s="7"/>
      <c r="DG1283" s="7"/>
      <c r="DH1283" s="7"/>
      <c r="DI1283" s="7"/>
      <c r="DJ1283" s="7"/>
      <c r="DK1283" s="7"/>
      <c r="DL1283" s="7"/>
      <c r="DM1283" s="7"/>
      <c r="DN1283" s="7"/>
      <c r="DO1283" s="7"/>
      <c r="DP1283" s="7"/>
      <c r="DQ1283" s="7"/>
      <c r="DR1283" s="7"/>
      <c r="DS1283" s="7"/>
      <c r="DT1283" s="7"/>
      <c r="DU1283" s="7"/>
      <c r="DV1283" s="7"/>
      <c r="DW1283" s="7"/>
      <c r="DX1283" s="7"/>
      <c r="DY1283" s="7"/>
      <c r="DZ1283" s="7"/>
      <c r="EA1283" s="7"/>
      <c r="EB1283" s="7"/>
      <c r="EC1283" s="7"/>
      <c r="ED1283" s="7"/>
      <c r="EE1283" s="7"/>
      <c r="EF1283" s="7"/>
      <c r="EG1283" s="7"/>
      <c r="EH1283" s="7"/>
      <c r="EI1283" s="7"/>
      <c r="EJ1283" s="7"/>
      <c r="EK1283" s="7"/>
      <c r="EL1283" s="7"/>
      <c r="EM1283" s="7"/>
      <c r="EN1283" s="7"/>
      <c r="EO1283" s="7"/>
      <c r="EP1283" s="7"/>
      <c r="EQ1283" s="7"/>
      <c r="ER1283" s="7"/>
      <c r="ES1283" s="7"/>
      <c r="ET1283" s="7"/>
      <c r="EU1283" s="7"/>
      <c r="EV1283" s="7"/>
      <c r="EW1283" s="7"/>
      <c r="EX1283" s="7"/>
      <c r="EY1283" s="7"/>
      <c r="EZ1283" s="7"/>
      <c r="FA1283" s="7"/>
      <c r="FB1283" s="7"/>
      <c r="FC1283" s="7"/>
      <c r="FD1283" s="7"/>
      <c r="FE1283" s="7"/>
      <c r="FF1283" s="7"/>
      <c r="FG1283" s="7"/>
      <c r="FH1283" s="7"/>
      <c r="FI1283" s="7"/>
      <c r="FJ1283" s="7"/>
      <c r="FK1283" s="7"/>
      <c r="FL1283" s="34"/>
      <c r="FM1283" s="33"/>
      <c r="FN1283" s="34"/>
      <c r="FO1283" s="33"/>
      <c r="FP1283" s="33"/>
      <c r="FQ1283" s="33"/>
      <c r="FR1283" s="33"/>
      <c r="FS1283" s="33"/>
      <c r="FT1283" s="33"/>
      <c r="FU1283" s="33"/>
      <c r="FV1283" s="33"/>
      <c r="FW1283" s="33"/>
      <c r="FX1283" s="33"/>
      <c r="FY1283" s="33"/>
      <c r="FZ1283" s="33"/>
      <c r="GA1283" s="33"/>
      <c r="GB1283" s="33"/>
      <c r="GC1283" s="33"/>
      <c r="GD1283" s="33"/>
      <c r="GE1283" s="33"/>
      <c r="GF1283" s="33"/>
      <c r="GG1283" s="7"/>
      <c r="GH1283" s="7"/>
      <c r="GI1283" s="7"/>
      <c r="GJ1283" s="7"/>
      <c r="GK1283" s="7"/>
      <c r="GL1283" s="7"/>
      <c r="GM1283" s="7"/>
      <c r="GN1283" s="7"/>
      <c r="GO1283" s="7"/>
      <c r="GP1283" s="7"/>
      <c r="GQ1283" s="7"/>
      <c r="GR1283" s="7"/>
      <c r="GS1283" s="7"/>
      <c r="GT1283" s="7"/>
      <c r="GU1283" s="7"/>
      <c r="GV1283" s="7"/>
      <c r="GW1283" s="7"/>
      <c r="GX1283" s="7"/>
      <c r="GY1283" s="7"/>
    </row>
    <row r="1284" spans="1:207" ht="13.8">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c r="CG1284" s="7"/>
      <c r="CH1284" s="7"/>
      <c r="CI1284" s="7"/>
      <c r="CJ1284" s="7"/>
      <c r="CK1284" s="7"/>
      <c r="CL1284" s="7"/>
      <c r="CM1284" s="7"/>
      <c r="CN1284" s="7"/>
      <c r="CO1284" s="7"/>
      <c r="CP1284" s="7"/>
      <c r="CQ1284" s="7"/>
      <c r="CR1284" s="7"/>
      <c r="CS1284" s="7"/>
      <c r="CT1284" s="7"/>
      <c r="CU1284" s="7"/>
      <c r="CV1284" s="7"/>
      <c r="CW1284" s="7"/>
      <c r="CX1284" s="7"/>
      <c r="CY1284" s="7"/>
      <c r="CZ1284" s="7"/>
      <c r="DA1284" s="7"/>
      <c r="DB1284" s="7"/>
      <c r="DC1284" s="7"/>
      <c r="DD1284" s="7"/>
      <c r="DE1284" s="7"/>
      <c r="DF1284" s="7"/>
      <c r="DG1284" s="7"/>
      <c r="DH1284" s="7"/>
      <c r="DI1284" s="7"/>
      <c r="DJ1284" s="7"/>
      <c r="DK1284" s="7"/>
      <c r="DL1284" s="7"/>
      <c r="DM1284" s="7"/>
      <c r="DN1284" s="7"/>
      <c r="DO1284" s="7"/>
      <c r="DP1284" s="7"/>
      <c r="DQ1284" s="7"/>
      <c r="DR1284" s="7"/>
      <c r="DS1284" s="7"/>
      <c r="DT1284" s="7"/>
      <c r="DU1284" s="7"/>
      <c r="DV1284" s="7"/>
      <c r="DW1284" s="7"/>
      <c r="DX1284" s="7"/>
      <c r="DY1284" s="7"/>
      <c r="DZ1284" s="7"/>
      <c r="EA1284" s="7"/>
      <c r="EB1284" s="7"/>
      <c r="EC1284" s="7"/>
      <c r="ED1284" s="7"/>
      <c r="EE1284" s="7"/>
      <c r="EF1284" s="7"/>
      <c r="EG1284" s="7"/>
      <c r="EH1284" s="7"/>
      <c r="EI1284" s="7"/>
      <c r="EJ1284" s="7"/>
      <c r="EK1284" s="7"/>
      <c r="EL1284" s="7"/>
      <c r="EM1284" s="7"/>
      <c r="EN1284" s="7"/>
      <c r="EO1284" s="7"/>
      <c r="EP1284" s="7"/>
      <c r="EQ1284" s="7"/>
      <c r="ER1284" s="7"/>
      <c r="ES1284" s="7"/>
      <c r="ET1284" s="7"/>
      <c r="EU1284" s="7"/>
      <c r="EV1284" s="7"/>
      <c r="EW1284" s="7"/>
      <c r="EX1284" s="7"/>
      <c r="EY1284" s="7"/>
      <c r="EZ1284" s="7"/>
      <c r="FA1284" s="7"/>
      <c r="FB1284" s="7"/>
      <c r="FC1284" s="7"/>
      <c r="FD1284" s="7"/>
      <c r="FE1284" s="7"/>
      <c r="FF1284" s="7"/>
      <c r="FG1284" s="7"/>
      <c r="FH1284" s="7"/>
      <c r="FI1284" s="7"/>
      <c r="FJ1284" s="7"/>
      <c r="FK1284" s="7"/>
      <c r="FL1284" s="34"/>
      <c r="FM1284" s="33"/>
      <c r="FN1284" s="34"/>
      <c r="FO1284" s="33"/>
      <c r="FP1284" s="33"/>
      <c r="FQ1284" s="33"/>
      <c r="FR1284" s="33"/>
      <c r="FS1284" s="33"/>
      <c r="FT1284" s="33"/>
      <c r="FU1284" s="33"/>
      <c r="FV1284" s="33"/>
      <c r="FW1284" s="33"/>
      <c r="FX1284" s="33"/>
      <c r="FY1284" s="33"/>
      <c r="FZ1284" s="33"/>
      <c r="GA1284" s="33"/>
      <c r="GB1284" s="33"/>
      <c r="GC1284" s="33"/>
      <c r="GD1284" s="33"/>
      <c r="GE1284" s="33"/>
      <c r="GF1284" s="33"/>
      <c r="GG1284" s="7"/>
      <c r="GH1284" s="7"/>
      <c r="GI1284" s="7"/>
      <c r="GJ1284" s="7"/>
      <c r="GK1284" s="7"/>
      <c r="GL1284" s="7"/>
      <c r="GM1284" s="7"/>
      <c r="GN1284" s="7"/>
      <c r="GO1284" s="7"/>
      <c r="GP1284" s="7"/>
      <c r="GQ1284" s="7"/>
      <c r="GR1284" s="7"/>
      <c r="GS1284" s="7"/>
      <c r="GT1284" s="7"/>
      <c r="GU1284" s="7"/>
      <c r="GV1284" s="7"/>
      <c r="GW1284" s="7"/>
      <c r="GX1284" s="7"/>
      <c r="GY1284" s="7"/>
    </row>
    <row r="1285" spans="1:207" ht="13.8">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c r="CG1285" s="7"/>
      <c r="CH1285" s="7"/>
      <c r="CI1285" s="7"/>
      <c r="CJ1285" s="7"/>
      <c r="CK1285" s="7"/>
      <c r="CL1285" s="7"/>
      <c r="CM1285" s="7"/>
      <c r="CN1285" s="7"/>
      <c r="CO1285" s="7"/>
      <c r="CP1285" s="7"/>
      <c r="CQ1285" s="7"/>
      <c r="CR1285" s="7"/>
      <c r="CS1285" s="7"/>
      <c r="CT1285" s="7"/>
      <c r="CU1285" s="7"/>
      <c r="CV1285" s="7"/>
      <c r="CW1285" s="7"/>
      <c r="CX1285" s="7"/>
      <c r="CY1285" s="7"/>
      <c r="CZ1285" s="7"/>
      <c r="DA1285" s="7"/>
      <c r="DB1285" s="7"/>
      <c r="DC1285" s="7"/>
      <c r="DD1285" s="7"/>
      <c r="DE1285" s="7"/>
      <c r="DF1285" s="7"/>
      <c r="DG1285" s="7"/>
      <c r="DH1285" s="7"/>
      <c r="DI1285" s="7"/>
      <c r="DJ1285" s="7"/>
      <c r="DK1285" s="7"/>
      <c r="DL1285" s="7"/>
      <c r="DM1285" s="7"/>
      <c r="DN1285" s="7"/>
      <c r="DO1285" s="7"/>
      <c r="DP1285" s="7"/>
      <c r="DQ1285" s="7"/>
      <c r="DR1285" s="7"/>
      <c r="DS1285" s="7"/>
      <c r="DT1285" s="7"/>
      <c r="DU1285" s="7"/>
      <c r="DV1285" s="7"/>
      <c r="DW1285" s="7"/>
      <c r="DX1285" s="7"/>
      <c r="DY1285" s="7"/>
      <c r="DZ1285" s="7"/>
      <c r="EA1285" s="7"/>
      <c r="EB1285" s="7"/>
      <c r="EC1285" s="7"/>
      <c r="ED1285" s="7"/>
      <c r="EE1285" s="7"/>
      <c r="EF1285" s="7"/>
      <c r="EG1285" s="7"/>
      <c r="EH1285" s="7"/>
      <c r="EI1285" s="7"/>
      <c r="EJ1285" s="7"/>
      <c r="EK1285" s="7"/>
      <c r="EL1285" s="7"/>
      <c r="EM1285" s="7"/>
      <c r="EN1285" s="7"/>
      <c r="EO1285" s="7"/>
      <c r="EP1285" s="7"/>
      <c r="EQ1285" s="7"/>
      <c r="ER1285" s="7"/>
      <c r="ES1285" s="7"/>
      <c r="ET1285" s="7"/>
      <c r="EU1285" s="7"/>
      <c r="EV1285" s="7"/>
      <c r="EW1285" s="7"/>
      <c r="EX1285" s="7"/>
      <c r="EY1285" s="7"/>
      <c r="EZ1285" s="7"/>
      <c r="FA1285" s="7"/>
      <c r="FB1285" s="7"/>
      <c r="FC1285" s="7"/>
      <c r="FD1285" s="7"/>
      <c r="FE1285" s="7"/>
      <c r="FF1285" s="7"/>
      <c r="FG1285" s="7"/>
      <c r="FH1285" s="7"/>
      <c r="FI1285" s="7"/>
      <c r="FJ1285" s="7"/>
      <c r="FK1285" s="7"/>
      <c r="FL1285" s="34"/>
      <c r="FM1285" s="33"/>
      <c r="FN1285" s="34"/>
      <c r="FO1285" s="33"/>
      <c r="FP1285" s="33"/>
      <c r="FQ1285" s="33"/>
      <c r="FR1285" s="33"/>
      <c r="FS1285" s="33"/>
      <c r="FT1285" s="33"/>
      <c r="FU1285" s="33"/>
      <c r="FV1285" s="33"/>
      <c r="FW1285" s="33"/>
      <c r="FX1285" s="33"/>
      <c r="FY1285" s="33"/>
      <c r="FZ1285" s="33"/>
      <c r="GA1285" s="33"/>
      <c r="GB1285" s="33"/>
      <c r="GC1285" s="33"/>
      <c r="GD1285" s="33"/>
      <c r="GE1285" s="33"/>
      <c r="GF1285" s="33"/>
      <c r="GG1285" s="7"/>
      <c r="GH1285" s="7"/>
      <c r="GI1285" s="7"/>
      <c r="GJ1285" s="7"/>
      <c r="GK1285" s="7"/>
      <c r="GL1285" s="7"/>
      <c r="GM1285" s="7"/>
      <c r="GN1285" s="7"/>
      <c r="GO1285" s="7"/>
      <c r="GP1285" s="7"/>
      <c r="GQ1285" s="7"/>
      <c r="GR1285" s="7"/>
      <c r="GS1285" s="7"/>
      <c r="GT1285" s="7"/>
      <c r="GU1285" s="7"/>
      <c r="GV1285" s="7"/>
      <c r="GW1285" s="7"/>
      <c r="GX1285" s="7"/>
      <c r="GY1285" s="7"/>
    </row>
    <row r="1286" spans="1:207" ht="13.8">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c r="CG1286" s="7"/>
      <c r="CH1286" s="7"/>
      <c r="CI1286" s="7"/>
      <c r="CJ1286" s="7"/>
      <c r="CK1286" s="7"/>
      <c r="CL1286" s="7"/>
      <c r="CM1286" s="7"/>
      <c r="CN1286" s="7"/>
      <c r="CO1286" s="7"/>
      <c r="CP1286" s="7"/>
      <c r="CQ1286" s="7"/>
      <c r="CR1286" s="7"/>
      <c r="CS1286" s="7"/>
      <c r="CT1286" s="7"/>
      <c r="CU1286" s="7"/>
      <c r="CV1286" s="7"/>
      <c r="CW1286" s="7"/>
      <c r="CX1286" s="7"/>
      <c r="CY1286" s="7"/>
      <c r="CZ1286" s="7"/>
      <c r="DA1286" s="7"/>
      <c r="DB1286" s="7"/>
      <c r="DC1286" s="7"/>
      <c r="DD1286" s="7"/>
      <c r="DE1286" s="7"/>
      <c r="DF1286" s="7"/>
      <c r="DG1286" s="7"/>
      <c r="DH1286" s="7"/>
      <c r="DI1286" s="7"/>
      <c r="DJ1286" s="7"/>
      <c r="DK1286" s="7"/>
      <c r="DL1286" s="7"/>
      <c r="DM1286" s="7"/>
      <c r="DN1286" s="7"/>
      <c r="DO1286" s="7"/>
      <c r="DP1286" s="7"/>
      <c r="DQ1286" s="7"/>
      <c r="DR1286" s="7"/>
      <c r="DS1286" s="7"/>
      <c r="DT1286" s="7"/>
      <c r="DU1286" s="7"/>
      <c r="DV1286" s="7"/>
      <c r="DW1286" s="7"/>
      <c r="DX1286" s="7"/>
      <c r="DY1286" s="7"/>
      <c r="DZ1286" s="7"/>
      <c r="EA1286" s="7"/>
      <c r="EB1286" s="7"/>
      <c r="EC1286" s="7"/>
      <c r="ED1286" s="7"/>
      <c r="EE1286" s="7"/>
      <c r="EF1286" s="7"/>
      <c r="EG1286" s="7"/>
      <c r="EH1286" s="7"/>
      <c r="EI1286" s="7"/>
      <c r="EJ1286" s="7"/>
      <c r="EK1286" s="7"/>
      <c r="EL1286" s="7"/>
      <c r="EM1286" s="7"/>
      <c r="EN1286" s="7"/>
      <c r="EO1286" s="7"/>
      <c r="EP1286" s="7"/>
      <c r="EQ1286" s="7"/>
      <c r="ER1286" s="7"/>
      <c r="ES1286" s="7"/>
      <c r="ET1286" s="7"/>
      <c r="EU1286" s="7"/>
      <c r="EV1286" s="7"/>
      <c r="EW1286" s="7"/>
      <c r="EX1286" s="7"/>
      <c r="EY1286" s="7"/>
      <c r="EZ1286" s="7"/>
      <c r="FA1286" s="7"/>
      <c r="FB1286" s="7"/>
      <c r="FC1286" s="7"/>
      <c r="FD1286" s="7"/>
      <c r="FE1286" s="7"/>
      <c r="FF1286" s="7"/>
      <c r="FG1286" s="7"/>
      <c r="FH1286" s="7"/>
      <c r="FI1286" s="7"/>
      <c r="FJ1286" s="7"/>
      <c r="FK1286" s="7"/>
      <c r="FL1286" s="34"/>
      <c r="FM1286" s="33"/>
      <c r="FN1286" s="34"/>
      <c r="FO1286" s="33"/>
      <c r="FP1286" s="33"/>
      <c r="FQ1286" s="33"/>
      <c r="FR1286" s="33"/>
      <c r="FS1286" s="33"/>
      <c r="FT1286" s="33"/>
      <c r="FU1286" s="33"/>
      <c r="FV1286" s="33"/>
      <c r="FW1286" s="33"/>
      <c r="FX1286" s="33"/>
      <c r="FY1286" s="33"/>
      <c r="FZ1286" s="33"/>
      <c r="GA1286" s="33"/>
      <c r="GB1286" s="33"/>
      <c r="GC1286" s="33"/>
      <c r="GD1286" s="33"/>
      <c r="GE1286" s="33"/>
      <c r="GF1286" s="33"/>
      <c r="GG1286" s="7"/>
      <c r="GH1286" s="7"/>
      <c r="GI1286" s="7"/>
      <c r="GJ1286" s="7"/>
      <c r="GK1286" s="7"/>
      <c r="GL1286" s="7"/>
      <c r="GM1286" s="7"/>
      <c r="GN1286" s="7"/>
      <c r="GO1286" s="7"/>
      <c r="GP1286" s="7"/>
      <c r="GQ1286" s="7"/>
      <c r="GR1286" s="7"/>
      <c r="GS1286" s="7"/>
      <c r="GT1286" s="7"/>
      <c r="GU1286" s="7"/>
      <c r="GV1286" s="7"/>
      <c r="GW1286" s="7"/>
      <c r="GX1286" s="7"/>
      <c r="GY1286" s="7"/>
    </row>
    <row r="1287" spans="1:207" ht="13.8">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c r="CG1287" s="7"/>
      <c r="CH1287" s="7"/>
      <c r="CI1287" s="7"/>
      <c r="CJ1287" s="7"/>
      <c r="CK1287" s="7"/>
      <c r="CL1287" s="7"/>
      <c r="CM1287" s="7"/>
      <c r="CN1287" s="7"/>
      <c r="CO1287" s="7"/>
      <c r="CP1287" s="7"/>
      <c r="CQ1287" s="7"/>
      <c r="CR1287" s="7"/>
      <c r="CS1287" s="7"/>
      <c r="CT1287" s="7"/>
      <c r="CU1287" s="7"/>
      <c r="CV1287" s="7"/>
      <c r="CW1287" s="7"/>
      <c r="CX1287" s="7"/>
      <c r="CY1287" s="7"/>
      <c r="CZ1287" s="7"/>
      <c r="DA1287" s="7"/>
      <c r="DB1287" s="7"/>
      <c r="DC1287" s="7"/>
      <c r="DD1287" s="7"/>
      <c r="DE1287" s="7"/>
      <c r="DF1287" s="7"/>
      <c r="DG1287" s="7"/>
      <c r="DH1287" s="7"/>
      <c r="DI1287" s="7"/>
      <c r="DJ1287" s="7"/>
      <c r="DK1287" s="7"/>
      <c r="DL1287" s="7"/>
      <c r="DM1287" s="7"/>
      <c r="DN1287" s="7"/>
      <c r="DO1287" s="7"/>
      <c r="DP1287" s="7"/>
      <c r="DQ1287" s="7"/>
      <c r="DR1287" s="7"/>
      <c r="DS1287" s="7"/>
      <c r="DT1287" s="7"/>
      <c r="DU1287" s="7"/>
      <c r="DV1287" s="7"/>
      <c r="DW1287" s="7"/>
      <c r="DX1287" s="7"/>
      <c r="DY1287" s="7"/>
      <c r="DZ1287" s="7"/>
      <c r="EA1287" s="7"/>
      <c r="EB1287" s="7"/>
      <c r="EC1287" s="7"/>
      <c r="ED1287" s="7"/>
      <c r="EE1287" s="7"/>
      <c r="EF1287" s="7"/>
      <c r="EG1287" s="7"/>
      <c r="EH1287" s="7"/>
      <c r="EI1287" s="7"/>
      <c r="EJ1287" s="7"/>
      <c r="EK1287" s="7"/>
      <c r="EL1287" s="7"/>
      <c r="EM1287" s="7"/>
      <c r="EN1287" s="7"/>
      <c r="EO1287" s="7"/>
      <c r="EP1287" s="7"/>
      <c r="EQ1287" s="7"/>
      <c r="ER1287" s="7"/>
      <c r="ES1287" s="7"/>
      <c r="ET1287" s="7"/>
      <c r="EU1287" s="7"/>
      <c r="EV1287" s="7"/>
      <c r="EW1287" s="7"/>
      <c r="EX1287" s="7"/>
      <c r="EY1287" s="7"/>
      <c r="EZ1287" s="7"/>
      <c r="FA1287" s="7"/>
      <c r="FB1287" s="7"/>
      <c r="FC1287" s="7"/>
      <c r="FD1287" s="7"/>
      <c r="FE1287" s="7"/>
      <c r="FF1287" s="7"/>
      <c r="FG1287" s="7"/>
      <c r="FH1287" s="7"/>
      <c r="FI1287" s="7"/>
      <c r="FJ1287" s="7"/>
      <c r="FK1287" s="7"/>
      <c r="FL1287" s="34"/>
      <c r="FM1287" s="33"/>
      <c r="FN1287" s="34"/>
      <c r="FO1287" s="33"/>
      <c r="FP1287" s="33"/>
      <c r="FQ1287" s="33"/>
      <c r="FR1287" s="33"/>
      <c r="FS1287" s="33"/>
      <c r="FT1287" s="33"/>
      <c r="FU1287" s="33"/>
      <c r="FV1287" s="33"/>
      <c r="FW1287" s="33"/>
      <c r="FX1287" s="33"/>
      <c r="FY1287" s="33"/>
      <c r="FZ1287" s="33"/>
      <c r="GA1287" s="33"/>
      <c r="GB1287" s="33"/>
      <c r="GC1287" s="33"/>
      <c r="GD1287" s="33"/>
      <c r="GE1287" s="33"/>
      <c r="GF1287" s="33"/>
      <c r="GG1287" s="7"/>
      <c r="GH1287" s="7"/>
      <c r="GI1287" s="7"/>
      <c r="GJ1287" s="7"/>
      <c r="GK1287" s="7"/>
      <c r="GL1287" s="7"/>
      <c r="GM1287" s="7"/>
      <c r="GN1287" s="7"/>
      <c r="GO1287" s="7"/>
      <c r="GP1287" s="7"/>
      <c r="GQ1287" s="7"/>
      <c r="GR1287" s="7"/>
      <c r="GS1287" s="7"/>
      <c r="GT1287" s="7"/>
      <c r="GU1287" s="7"/>
      <c r="GV1287" s="7"/>
      <c r="GW1287" s="7"/>
      <c r="GX1287" s="7"/>
      <c r="GY1287" s="7"/>
    </row>
    <row r="1288" spans="1:207" ht="13.8">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c r="CG1288" s="7"/>
      <c r="CH1288" s="7"/>
      <c r="CI1288" s="7"/>
      <c r="CJ1288" s="7"/>
      <c r="CK1288" s="7"/>
      <c r="CL1288" s="7"/>
      <c r="CM1288" s="7"/>
      <c r="CN1288" s="7"/>
      <c r="CO1288" s="7"/>
      <c r="CP1288" s="7"/>
      <c r="CQ1288" s="7"/>
      <c r="CR1288" s="7"/>
      <c r="CS1288" s="7"/>
      <c r="CT1288" s="7"/>
      <c r="CU1288" s="7"/>
      <c r="CV1288" s="7"/>
      <c r="CW1288" s="7"/>
      <c r="CX1288" s="7"/>
      <c r="CY1288" s="7"/>
      <c r="CZ1288" s="7"/>
      <c r="DA1288" s="7"/>
      <c r="DB1288" s="7"/>
      <c r="DC1288" s="7"/>
      <c r="DD1288" s="7"/>
      <c r="DE1288" s="7"/>
      <c r="DF1288" s="7"/>
      <c r="DG1288" s="7"/>
      <c r="DH1288" s="7"/>
      <c r="DI1288" s="7"/>
      <c r="DJ1288" s="7"/>
      <c r="DK1288" s="7"/>
      <c r="DL1288" s="7"/>
      <c r="DM1288" s="7"/>
      <c r="DN1288" s="7"/>
      <c r="DO1288" s="7"/>
      <c r="DP1288" s="7"/>
      <c r="DQ1288" s="7"/>
      <c r="DR1288" s="7"/>
      <c r="DS1288" s="7"/>
      <c r="DT1288" s="7"/>
      <c r="DU1288" s="7"/>
      <c r="DV1288" s="7"/>
      <c r="DW1288" s="7"/>
      <c r="DX1288" s="7"/>
      <c r="DY1288" s="7"/>
      <c r="DZ1288" s="7"/>
      <c r="EA1288" s="7"/>
      <c r="EB1288" s="7"/>
      <c r="EC1288" s="7"/>
      <c r="ED1288" s="7"/>
      <c r="EE1288" s="7"/>
      <c r="EF1288" s="7"/>
      <c r="EG1288" s="7"/>
      <c r="EH1288" s="7"/>
      <c r="EI1288" s="7"/>
      <c r="EJ1288" s="7"/>
      <c r="EK1288" s="7"/>
      <c r="EL1288" s="7"/>
      <c r="EM1288" s="7"/>
      <c r="EN1288" s="7"/>
      <c r="EO1288" s="7"/>
      <c r="EP1288" s="7"/>
      <c r="EQ1288" s="7"/>
      <c r="ER1288" s="7"/>
      <c r="ES1288" s="7"/>
      <c r="ET1288" s="7"/>
      <c r="EU1288" s="7"/>
      <c r="EV1288" s="7"/>
      <c r="EW1288" s="7"/>
      <c r="EX1288" s="7"/>
      <c r="EY1288" s="7"/>
      <c r="EZ1288" s="7"/>
      <c r="FA1288" s="7"/>
      <c r="FB1288" s="7"/>
      <c r="FC1288" s="7"/>
      <c r="FD1288" s="7"/>
      <c r="FE1288" s="7"/>
      <c r="FF1288" s="7"/>
      <c r="FG1288" s="7"/>
      <c r="FH1288" s="7"/>
      <c r="FI1288" s="7"/>
      <c r="FJ1288" s="7"/>
      <c r="FK1288" s="7"/>
      <c r="FL1288" s="34"/>
      <c r="FM1288" s="33"/>
      <c r="FN1288" s="34"/>
      <c r="FO1288" s="33"/>
      <c r="FP1288" s="33"/>
      <c r="FQ1288" s="33"/>
      <c r="FR1288" s="33"/>
      <c r="FS1288" s="33"/>
      <c r="FT1288" s="33"/>
      <c r="FU1288" s="33"/>
      <c r="FV1288" s="33"/>
      <c r="FW1288" s="33"/>
      <c r="FX1288" s="33"/>
      <c r="FY1288" s="33"/>
      <c r="FZ1288" s="33"/>
      <c r="GA1288" s="33"/>
      <c r="GB1288" s="33"/>
      <c r="GC1288" s="33"/>
      <c r="GD1288" s="33"/>
      <c r="GE1288" s="33"/>
      <c r="GF1288" s="33"/>
      <c r="GG1288" s="7"/>
      <c r="GH1288" s="7"/>
      <c r="GI1288" s="7"/>
      <c r="GJ1288" s="7"/>
      <c r="GK1288" s="7"/>
      <c r="GL1288" s="7"/>
      <c r="GM1288" s="7"/>
      <c r="GN1288" s="7"/>
      <c r="GO1288" s="7"/>
      <c r="GP1288" s="7"/>
      <c r="GQ1288" s="7"/>
      <c r="GR1288" s="7"/>
      <c r="GS1288" s="7"/>
      <c r="GT1288" s="7"/>
      <c r="GU1288" s="7"/>
      <c r="GV1288" s="7"/>
      <c r="GW1288" s="7"/>
      <c r="GX1288" s="7"/>
      <c r="GY1288" s="7"/>
    </row>
    <row r="1289" spans="1:207" ht="13.8">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c r="CG1289" s="7"/>
      <c r="CH1289" s="7"/>
      <c r="CI1289" s="7"/>
      <c r="CJ1289" s="7"/>
      <c r="CK1289" s="7"/>
      <c r="CL1289" s="7"/>
      <c r="CM1289" s="7"/>
      <c r="CN1289" s="7"/>
      <c r="CO1289" s="7"/>
      <c r="CP1289" s="7"/>
      <c r="CQ1289" s="7"/>
      <c r="CR1289" s="7"/>
      <c r="CS1289" s="7"/>
      <c r="CT1289" s="7"/>
      <c r="CU1289" s="7"/>
      <c r="CV1289" s="7"/>
      <c r="CW1289" s="7"/>
      <c r="CX1289" s="7"/>
      <c r="CY1289" s="7"/>
      <c r="CZ1289" s="7"/>
      <c r="DA1289" s="7"/>
      <c r="DB1289" s="7"/>
      <c r="DC1289" s="7"/>
      <c r="DD1289" s="7"/>
      <c r="DE1289" s="7"/>
      <c r="DF1289" s="7"/>
      <c r="DG1289" s="7"/>
      <c r="DH1289" s="7"/>
      <c r="DI1289" s="7"/>
      <c r="DJ1289" s="7"/>
      <c r="DK1289" s="7"/>
      <c r="DL1289" s="7"/>
      <c r="DM1289" s="7"/>
      <c r="DN1289" s="7"/>
      <c r="DO1289" s="7"/>
      <c r="DP1289" s="7"/>
      <c r="DQ1289" s="7"/>
      <c r="DR1289" s="7"/>
      <c r="DS1289" s="7"/>
      <c r="DT1289" s="7"/>
      <c r="DU1289" s="7"/>
      <c r="DV1289" s="7"/>
      <c r="DW1289" s="7"/>
      <c r="DX1289" s="7"/>
      <c r="DY1289" s="7"/>
      <c r="DZ1289" s="7"/>
      <c r="EA1289" s="7"/>
      <c r="EB1289" s="7"/>
      <c r="EC1289" s="7"/>
      <c r="ED1289" s="7"/>
      <c r="EE1289" s="7"/>
      <c r="EF1289" s="7"/>
      <c r="EG1289" s="7"/>
      <c r="EH1289" s="7"/>
      <c r="EI1289" s="7"/>
      <c r="EJ1289" s="7"/>
      <c r="EK1289" s="7"/>
      <c r="EL1289" s="7"/>
      <c r="EM1289" s="7"/>
      <c r="EN1289" s="7"/>
      <c r="EO1289" s="7"/>
      <c r="EP1289" s="7"/>
      <c r="EQ1289" s="7"/>
      <c r="ER1289" s="7"/>
      <c r="ES1289" s="7"/>
      <c r="ET1289" s="7"/>
      <c r="EU1289" s="7"/>
      <c r="EV1289" s="7"/>
      <c r="EW1289" s="7"/>
      <c r="EX1289" s="7"/>
      <c r="EY1289" s="7"/>
      <c r="EZ1289" s="7"/>
      <c r="FA1289" s="7"/>
      <c r="FB1289" s="7"/>
      <c r="FC1289" s="7"/>
      <c r="FD1289" s="7"/>
      <c r="FE1289" s="7"/>
      <c r="FF1289" s="7"/>
      <c r="FG1289" s="7"/>
      <c r="FH1289" s="7"/>
      <c r="FI1289" s="7"/>
      <c r="FJ1289" s="7"/>
      <c r="FK1289" s="7"/>
      <c r="FL1289" s="34"/>
      <c r="FM1289" s="33"/>
      <c r="FN1289" s="34"/>
      <c r="FO1289" s="33"/>
      <c r="FP1289" s="33"/>
      <c r="FQ1289" s="33"/>
      <c r="FR1289" s="33"/>
      <c r="FS1289" s="33"/>
      <c r="FT1289" s="33"/>
      <c r="FU1289" s="33"/>
      <c r="FV1289" s="33"/>
      <c r="FW1289" s="33"/>
      <c r="FX1289" s="33"/>
      <c r="FY1289" s="33"/>
      <c r="FZ1289" s="33"/>
      <c r="GA1289" s="33"/>
      <c r="GB1289" s="33"/>
      <c r="GC1289" s="33"/>
      <c r="GD1289" s="33"/>
      <c r="GE1289" s="33"/>
      <c r="GF1289" s="33"/>
      <c r="GG1289" s="7"/>
      <c r="GH1289" s="7"/>
      <c r="GI1289" s="7"/>
      <c r="GJ1289" s="7"/>
      <c r="GK1289" s="7"/>
      <c r="GL1289" s="7"/>
      <c r="GM1289" s="7"/>
      <c r="GN1289" s="7"/>
      <c r="GO1289" s="7"/>
      <c r="GP1289" s="7"/>
      <c r="GQ1289" s="7"/>
      <c r="GR1289" s="7"/>
      <c r="GS1289" s="7"/>
      <c r="GT1289" s="7"/>
      <c r="GU1289" s="7"/>
      <c r="GV1289" s="7"/>
      <c r="GW1289" s="7"/>
      <c r="GX1289" s="7"/>
      <c r="GY1289" s="7"/>
    </row>
    <row r="1290" spans="1:207" ht="13.8">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c r="CG1290" s="7"/>
      <c r="CH1290" s="7"/>
      <c r="CI1290" s="7"/>
      <c r="CJ1290" s="7"/>
      <c r="CK1290" s="7"/>
      <c r="CL1290" s="7"/>
      <c r="CM1290" s="7"/>
      <c r="CN1290" s="7"/>
      <c r="CO1290" s="7"/>
      <c r="CP1290" s="7"/>
      <c r="CQ1290" s="7"/>
      <c r="CR1290" s="7"/>
      <c r="CS1290" s="7"/>
      <c r="CT1290" s="7"/>
      <c r="CU1290" s="7"/>
      <c r="CV1290" s="7"/>
      <c r="CW1290" s="7"/>
      <c r="CX1290" s="7"/>
      <c r="CY1290" s="7"/>
      <c r="CZ1290" s="7"/>
      <c r="DA1290" s="7"/>
      <c r="DB1290" s="7"/>
      <c r="DC1290" s="7"/>
      <c r="DD1290" s="7"/>
      <c r="DE1290" s="7"/>
      <c r="DF1290" s="7"/>
      <c r="DG1290" s="7"/>
      <c r="DH1290" s="7"/>
      <c r="DI1290" s="7"/>
      <c r="DJ1290" s="7"/>
      <c r="DK1290" s="7"/>
      <c r="DL1290" s="7"/>
      <c r="DM1290" s="7"/>
      <c r="DN1290" s="7"/>
      <c r="DO1290" s="7"/>
      <c r="DP1290" s="7"/>
      <c r="DQ1290" s="7"/>
      <c r="DR1290" s="7"/>
      <c r="DS1290" s="7"/>
      <c r="DT1290" s="7"/>
      <c r="DU1290" s="7"/>
      <c r="DV1290" s="7"/>
      <c r="DW1290" s="7"/>
      <c r="DX1290" s="7"/>
      <c r="DY1290" s="7"/>
      <c r="DZ1290" s="7"/>
      <c r="EA1290" s="7"/>
      <c r="EB1290" s="7"/>
      <c r="EC1290" s="7"/>
      <c r="ED1290" s="7"/>
      <c r="EE1290" s="7"/>
      <c r="EF1290" s="7"/>
      <c r="EG1290" s="7"/>
      <c r="EH1290" s="7"/>
      <c r="EI1290" s="7"/>
      <c r="EJ1290" s="7"/>
      <c r="EK1290" s="7"/>
      <c r="EL1290" s="7"/>
      <c r="EM1290" s="7"/>
      <c r="EN1290" s="7"/>
      <c r="EO1290" s="7"/>
      <c r="EP1290" s="7"/>
      <c r="EQ1290" s="7"/>
      <c r="ER1290" s="7"/>
      <c r="ES1290" s="7"/>
      <c r="ET1290" s="7"/>
      <c r="EU1290" s="7"/>
      <c r="EV1290" s="7"/>
      <c r="EW1290" s="7"/>
      <c r="EX1290" s="7"/>
      <c r="EY1290" s="7"/>
      <c r="EZ1290" s="7"/>
      <c r="FA1290" s="7"/>
      <c r="FB1290" s="7"/>
      <c r="FC1290" s="7"/>
      <c r="FD1290" s="7"/>
      <c r="FE1290" s="7"/>
      <c r="FF1290" s="7"/>
      <c r="FG1290" s="7"/>
      <c r="FH1290" s="7"/>
      <c r="FI1290" s="7"/>
      <c r="FJ1290" s="7"/>
      <c r="FK1290" s="7"/>
      <c r="FL1290" s="34"/>
      <c r="FM1290" s="33"/>
      <c r="FN1290" s="34"/>
      <c r="FO1290" s="33"/>
      <c r="FP1290" s="33"/>
      <c r="FQ1290" s="33"/>
      <c r="FR1290" s="33"/>
      <c r="FS1290" s="33"/>
      <c r="FT1290" s="33"/>
      <c r="FU1290" s="33"/>
      <c r="FV1290" s="33"/>
      <c r="FW1290" s="33"/>
      <c r="FX1290" s="33"/>
      <c r="FY1290" s="33"/>
      <c r="FZ1290" s="33"/>
      <c r="GA1290" s="33"/>
      <c r="GB1290" s="33"/>
      <c r="GC1290" s="33"/>
      <c r="GD1290" s="33"/>
      <c r="GE1290" s="33"/>
      <c r="GF1290" s="33"/>
      <c r="GG1290" s="7"/>
      <c r="GH1290" s="7"/>
      <c r="GI1290" s="7"/>
      <c r="GJ1290" s="7"/>
      <c r="GK1290" s="7"/>
      <c r="GL1290" s="7"/>
      <c r="GM1290" s="7"/>
      <c r="GN1290" s="7"/>
      <c r="GO1290" s="7"/>
      <c r="GP1290" s="7"/>
      <c r="GQ1290" s="7"/>
      <c r="GR1290" s="7"/>
      <c r="GS1290" s="7"/>
      <c r="GT1290" s="7"/>
      <c r="GU1290" s="7"/>
      <c r="GV1290" s="7"/>
      <c r="GW1290" s="7"/>
      <c r="GX1290" s="7"/>
      <c r="GY1290" s="7"/>
    </row>
    <row r="1291" spans="1:207" ht="13.8">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c r="CG1291" s="7"/>
      <c r="CH1291" s="7"/>
      <c r="CI1291" s="7"/>
      <c r="CJ1291" s="7"/>
      <c r="CK1291" s="7"/>
      <c r="CL1291" s="7"/>
      <c r="CM1291" s="7"/>
      <c r="CN1291" s="7"/>
      <c r="CO1291" s="7"/>
      <c r="CP1291" s="7"/>
      <c r="CQ1291" s="7"/>
      <c r="CR1291" s="7"/>
      <c r="CS1291" s="7"/>
      <c r="CT1291" s="7"/>
      <c r="CU1291" s="7"/>
      <c r="CV1291" s="7"/>
      <c r="CW1291" s="7"/>
      <c r="CX1291" s="7"/>
      <c r="CY1291" s="7"/>
      <c r="CZ1291" s="7"/>
      <c r="DA1291" s="7"/>
      <c r="DB1291" s="7"/>
      <c r="DC1291" s="7"/>
      <c r="DD1291" s="7"/>
      <c r="DE1291" s="7"/>
      <c r="DF1291" s="7"/>
      <c r="DG1291" s="7"/>
      <c r="DH1291" s="7"/>
      <c r="DI1291" s="7"/>
      <c r="DJ1291" s="7"/>
      <c r="DK1291" s="7"/>
      <c r="DL1291" s="7"/>
      <c r="DM1291" s="7"/>
      <c r="DN1291" s="7"/>
      <c r="DO1291" s="7"/>
      <c r="DP1291" s="7"/>
      <c r="DQ1291" s="7"/>
      <c r="DR1291" s="7"/>
      <c r="DS1291" s="7"/>
      <c r="DT1291" s="7"/>
      <c r="DU1291" s="7"/>
      <c r="DV1291" s="7"/>
      <c r="DW1291" s="7"/>
      <c r="DX1291" s="7"/>
      <c r="DY1291" s="7"/>
      <c r="DZ1291" s="7"/>
      <c r="EA1291" s="7"/>
      <c r="EB1291" s="7"/>
      <c r="EC1291" s="7"/>
      <c r="ED1291" s="7"/>
      <c r="EE1291" s="7"/>
      <c r="EF1291" s="7"/>
      <c r="EG1291" s="7"/>
      <c r="EH1291" s="7"/>
      <c r="EI1291" s="7"/>
      <c r="EJ1291" s="7"/>
      <c r="EK1291" s="7"/>
      <c r="EL1291" s="7"/>
      <c r="EM1291" s="7"/>
      <c r="EN1291" s="7"/>
      <c r="EO1291" s="7"/>
      <c r="EP1291" s="7"/>
      <c r="EQ1291" s="7"/>
      <c r="ER1291" s="7"/>
      <c r="ES1291" s="7"/>
      <c r="ET1291" s="7"/>
      <c r="EU1291" s="7"/>
      <c r="EV1291" s="7"/>
      <c r="EW1291" s="7"/>
      <c r="EX1291" s="7"/>
      <c r="EY1291" s="7"/>
      <c r="EZ1291" s="7"/>
      <c r="FA1291" s="7"/>
      <c r="FB1291" s="7"/>
      <c r="FC1291" s="7"/>
      <c r="FD1291" s="7"/>
      <c r="FE1291" s="7"/>
      <c r="FF1291" s="7"/>
      <c r="FG1291" s="7"/>
      <c r="FH1291" s="7"/>
      <c r="FI1291" s="7"/>
      <c r="FJ1291" s="7"/>
      <c r="FK1291" s="7"/>
      <c r="FL1291" s="34"/>
      <c r="FM1291" s="33"/>
      <c r="FN1291" s="34"/>
      <c r="FO1291" s="33"/>
      <c r="FP1291" s="33"/>
      <c r="FQ1291" s="33"/>
      <c r="FR1291" s="33"/>
      <c r="FS1291" s="33"/>
      <c r="FT1291" s="33"/>
      <c r="FU1291" s="33"/>
      <c r="FV1291" s="33"/>
      <c r="FW1291" s="33"/>
      <c r="FX1291" s="33"/>
      <c r="FY1291" s="33"/>
      <c r="FZ1291" s="33"/>
      <c r="GA1291" s="33"/>
      <c r="GB1291" s="33"/>
      <c r="GC1291" s="33"/>
      <c r="GD1291" s="33"/>
      <c r="GE1291" s="33"/>
      <c r="GF1291" s="33"/>
      <c r="GG1291" s="7"/>
      <c r="GH1291" s="7"/>
      <c r="GI1291" s="7"/>
      <c r="GJ1291" s="7"/>
      <c r="GK1291" s="7"/>
      <c r="GL1291" s="7"/>
      <c r="GM1291" s="7"/>
      <c r="GN1291" s="7"/>
      <c r="GO1291" s="7"/>
      <c r="GP1291" s="7"/>
      <c r="GQ1291" s="7"/>
      <c r="GR1291" s="7"/>
      <c r="GS1291" s="7"/>
      <c r="GT1291" s="7"/>
      <c r="GU1291" s="7"/>
      <c r="GV1291" s="7"/>
      <c r="GW1291" s="7"/>
      <c r="GX1291" s="7"/>
      <c r="GY1291" s="7"/>
    </row>
    <row r="1292" spans="1:207" ht="13.8">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c r="CG1292" s="7"/>
      <c r="CH1292" s="7"/>
      <c r="CI1292" s="7"/>
      <c r="CJ1292" s="7"/>
      <c r="CK1292" s="7"/>
      <c r="CL1292" s="7"/>
      <c r="CM1292" s="7"/>
      <c r="CN1292" s="7"/>
      <c r="CO1292" s="7"/>
      <c r="CP1292" s="7"/>
      <c r="CQ1292" s="7"/>
      <c r="CR1292" s="7"/>
      <c r="CS1292" s="7"/>
      <c r="CT1292" s="7"/>
      <c r="CU1292" s="7"/>
      <c r="CV1292" s="7"/>
      <c r="CW1292" s="7"/>
      <c r="CX1292" s="7"/>
      <c r="CY1292" s="7"/>
      <c r="CZ1292" s="7"/>
      <c r="DA1292" s="7"/>
      <c r="DB1292" s="7"/>
      <c r="DC1292" s="7"/>
      <c r="DD1292" s="7"/>
      <c r="DE1292" s="7"/>
      <c r="DF1292" s="7"/>
      <c r="DG1292" s="7"/>
      <c r="DH1292" s="7"/>
      <c r="DI1292" s="7"/>
      <c r="DJ1292" s="7"/>
      <c r="DK1292" s="7"/>
      <c r="DL1292" s="7"/>
      <c r="DM1292" s="7"/>
      <c r="DN1292" s="7"/>
      <c r="DO1292" s="7"/>
      <c r="DP1292" s="7"/>
      <c r="DQ1292" s="7"/>
      <c r="DR1292" s="7"/>
      <c r="DS1292" s="7"/>
      <c r="DT1292" s="7"/>
      <c r="DU1292" s="7"/>
      <c r="DV1292" s="7"/>
      <c r="DW1292" s="7"/>
      <c r="DX1292" s="7"/>
      <c r="DY1292" s="7"/>
      <c r="DZ1292" s="7"/>
      <c r="EA1292" s="7"/>
      <c r="EB1292" s="7"/>
      <c r="EC1292" s="7"/>
      <c r="ED1292" s="7"/>
      <c r="EE1292" s="7"/>
      <c r="EF1292" s="7"/>
      <c r="EG1292" s="7"/>
      <c r="EH1292" s="7"/>
      <c r="EI1292" s="7"/>
      <c r="EJ1292" s="7"/>
      <c r="EK1292" s="7"/>
      <c r="EL1292" s="7"/>
      <c r="EM1292" s="7"/>
      <c r="EN1292" s="7"/>
      <c r="EO1292" s="7"/>
      <c r="EP1292" s="7"/>
      <c r="EQ1292" s="7"/>
      <c r="ER1292" s="7"/>
      <c r="ES1292" s="7"/>
      <c r="ET1292" s="7"/>
      <c r="EU1292" s="7"/>
      <c r="EV1292" s="7"/>
      <c r="EW1292" s="7"/>
      <c r="EX1292" s="7"/>
      <c r="EY1292" s="7"/>
      <c r="EZ1292" s="7"/>
      <c r="FA1292" s="7"/>
      <c r="FB1292" s="7"/>
      <c r="FC1292" s="7"/>
      <c r="FD1292" s="7"/>
      <c r="FE1292" s="7"/>
      <c r="FF1292" s="7"/>
      <c r="FG1292" s="7"/>
      <c r="FH1292" s="7"/>
      <c r="FI1292" s="7"/>
      <c r="FJ1292" s="7"/>
      <c r="FK1292" s="7"/>
      <c r="FL1292" s="34"/>
      <c r="FM1292" s="33"/>
      <c r="FN1292" s="34"/>
      <c r="FO1292" s="33"/>
      <c r="FP1292" s="33"/>
      <c r="FQ1292" s="33"/>
      <c r="FR1292" s="33"/>
      <c r="FS1292" s="33"/>
      <c r="FT1292" s="33"/>
      <c r="FU1292" s="33"/>
      <c r="FV1292" s="33"/>
      <c r="FW1292" s="33"/>
      <c r="FX1292" s="33"/>
      <c r="FY1292" s="33"/>
      <c r="FZ1292" s="33"/>
      <c r="GA1292" s="33"/>
      <c r="GB1292" s="33"/>
      <c r="GC1292" s="33"/>
      <c r="GD1292" s="33"/>
      <c r="GE1292" s="33"/>
      <c r="GF1292" s="33"/>
      <c r="GG1292" s="7"/>
      <c r="GH1292" s="7"/>
      <c r="GI1292" s="7"/>
      <c r="GJ1292" s="7"/>
      <c r="GK1292" s="7"/>
      <c r="GL1292" s="7"/>
      <c r="GM1292" s="7"/>
      <c r="GN1292" s="7"/>
      <c r="GO1292" s="7"/>
      <c r="GP1292" s="7"/>
      <c r="GQ1292" s="7"/>
      <c r="GR1292" s="7"/>
      <c r="GS1292" s="7"/>
      <c r="GT1292" s="7"/>
      <c r="GU1292" s="7"/>
      <c r="GV1292" s="7"/>
      <c r="GW1292" s="7"/>
      <c r="GX1292" s="7"/>
      <c r="GY1292" s="7"/>
    </row>
    <row r="1293" spans="1:207" ht="13.8">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c r="CG1293" s="7"/>
      <c r="CH1293" s="7"/>
      <c r="CI1293" s="7"/>
      <c r="CJ1293" s="7"/>
      <c r="CK1293" s="7"/>
      <c r="CL1293" s="7"/>
      <c r="CM1293" s="7"/>
      <c r="CN1293" s="7"/>
      <c r="CO1293" s="7"/>
      <c r="CP1293" s="7"/>
      <c r="CQ1293" s="7"/>
      <c r="CR1293" s="7"/>
      <c r="CS1293" s="7"/>
      <c r="CT1293" s="7"/>
      <c r="CU1293" s="7"/>
      <c r="CV1293" s="7"/>
      <c r="CW1293" s="7"/>
      <c r="CX1293" s="7"/>
      <c r="CY1293" s="7"/>
      <c r="CZ1293" s="7"/>
      <c r="DA1293" s="7"/>
      <c r="DB1293" s="7"/>
      <c r="DC1293" s="7"/>
      <c r="DD1293" s="7"/>
      <c r="DE1293" s="7"/>
      <c r="DF1293" s="7"/>
      <c r="DG1293" s="7"/>
      <c r="DH1293" s="7"/>
      <c r="DI1293" s="7"/>
      <c r="DJ1293" s="7"/>
      <c r="DK1293" s="7"/>
      <c r="DL1293" s="7"/>
      <c r="DM1293" s="7"/>
      <c r="DN1293" s="7"/>
      <c r="DO1293" s="7"/>
      <c r="DP1293" s="7"/>
      <c r="DQ1293" s="7"/>
      <c r="DR1293" s="7"/>
      <c r="DS1293" s="7"/>
      <c r="DT1293" s="7"/>
      <c r="DU1293" s="7"/>
      <c r="DV1293" s="7"/>
      <c r="DW1293" s="7"/>
      <c r="DX1293" s="7"/>
      <c r="DY1293" s="7"/>
      <c r="DZ1293" s="7"/>
      <c r="EA1293" s="7"/>
      <c r="EB1293" s="7"/>
      <c r="EC1293" s="7"/>
      <c r="ED1293" s="7"/>
      <c r="EE1293" s="7"/>
      <c r="EF1293" s="7"/>
      <c r="EG1293" s="7"/>
      <c r="EH1293" s="7"/>
      <c r="EI1293" s="7"/>
      <c r="EJ1293" s="7"/>
      <c r="EK1293" s="7"/>
      <c r="EL1293" s="7"/>
      <c r="EM1293" s="7"/>
      <c r="EN1293" s="7"/>
      <c r="EO1293" s="7"/>
      <c r="EP1293" s="7"/>
      <c r="EQ1293" s="7"/>
      <c r="ER1293" s="7"/>
      <c r="ES1293" s="7"/>
      <c r="ET1293" s="7"/>
      <c r="EU1293" s="7"/>
      <c r="EV1293" s="7"/>
      <c r="EW1293" s="7"/>
      <c r="EX1293" s="7"/>
      <c r="EY1293" s="7"/>
      <c r="EZ1293" s="7"/>
      <c r="FA1293" s="7"/>
      <c r="FB1293" s="7"/>
      <c r="FC1293" s="7"/>
      <c r="FD1293" s="7"/>
      <c r="FE1293" s="7"/>
      <c r="FF1293" s="7"/>
      <c r="FG1293" s="7"/>
      <c r="FH1293" s="7"/>
      <c r="FI1293" s="7"/>
      <c r="FJ1293" s="7"/>
      <c r="FK1293" s="7"/>
      <c r="FL1293" s="34"/>
      <c r="FM1293" s="33"/>
      <c r="FN1293" s="34"/>
      <c r="FO1293" s="33"/>
      <c r="FP1293" s="33"/>
      <c r="FQ1293" s="33"/>
      <c r="FR1293" s="33"/>
      <c r="FS1293" s="33"/>
      <c r="FT1293" s="33"/>
      <c r="FU1293" s="33"/>
      <c r="FV1293" s="33"/>
      <c r="FW1293" s="33"/>
      <c r="FX1293" s="33"/>
      <c r="FY1293" s="33"/>
      <c r="FZ1293" s="33"/>
      <c r="GA1293" s="33"/>
      <c r="GB1293" s="33"/>
      <c r="GC1293" s="33"/>
      <c r="GD1293" s="33"/>
      <c r="GE1293" s="33"/>
      <c r="GF1293" s="33"/>
      <c r="GG1293" s="7"/>
      <c r="GH1293" s="7"/>
      <c r="GI1293" s="7"/>
      <c r="GJ1293" s="7"/>
      <c r="GK1293" s="7"/>
      <c r="GL1293" s="7"/>
      <c r="GM1293" s="7"/>
      <c r="GN1293" s="7"/>
      <c r="GO1293" s="7"/>
      <c r="GP1293" s="7"/>
      <c r="GQ1293" s="7"/>
      <c r="GR1293" s="7"/>
      <c r="GS1293" s="7"/>
      <c r="GT1293" s="7"/>
      <c r="GU1293" s="7"/>
      <c r="GV1293" s="7"/>
      <c r="GW1293" s="7"/>
      <c r="GX1293" s="7"/>
      <c r="GY1293" s="7"/>
    </row>
    <row r="1294" spans="1:207" ht="13.8">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c r="CG1294" s="7"/>
      <c r="CH1294" s="7"/>
      <c r="CI1294" s="7"/>
      <c r="CJ1294" s="7"/>
      <c r="CK1294" s="7"/>
      <c r="CL1294" s="7"/>
      <c r="CM1294" s="7"/>
      <c r="CN1294" s="7"/>
      <c r="CO1294" s="7"/>
      <c r="CP1294" s="7"/>
      <c r="CQ1294" s="7"/>
      <c r="CR1294" s="7"/>
      <c r="CS1294" s="7"/>
      <c r="CT1294" s="7"/>
      <c r="CU1294" s="7"/>
      <c r="CV1294" s="7"/>
      <c r="CW1294" s="7"/>
      <c r="CX1294" s="7"/>
      <c r="CY1294" s="7"/>
      <c r="CZ1294" s="7"/>
      <c r="DA1294" s="7"/>
      <c r="DB1294" s="7"/>
      <c r="DC1294" s="7"/>
      <c r="DD1294" s="7"/>
      <c r="DE1294" s="7"/>
      <c r="DF1294" s="7"/>
      <c r="DG1294" s="7"/>
      <c r="DH1294" s="7"/>
      <c r="DI1294" s="7"/>
      <c r="DJ1294" s="7"/>
      <c r="DK1294" s="7"/>
      <c r="DL1294" s="7"/>
      <c r="DM1294" s="7"/>
      <c r="DN1294" s="7"/>
      <c r="DO1294" s="7"/>
      <c r="DP1294" s="7"/>
      <c r="DQ1294" s="7"/>
      <c r="DR1294" s="7"/>
      <c r="DS1294" s="7"/>
      <c r="DT1294" s="7"/>
      <c r="DU1294" s="7"/>
      <c r="DV1294" s="7"/>
      <c r="DW1294" s="7"/>
      <c r="DX1294" s="7"/>
      <c r="DY1294" s="7"/>
      <c r="DZ1294" s="7"/>
      <c r="EA1294" s="7"/>
      <c r="EB1294" s="7"/>
      <c r="EC1294" s="7"/>
      <c r="ED1294" s="7"/>
      <c r="EE1294" s="7"/>
      <c r="EF1294" s="7"/>
      <c r="EG1294" s="7"/>
      <c r="EH1294" s="7"/>
      <c r="EI1294" s="7"/>
      <c r="EJ1294" s="7"/>
      <c r="EK1294" s="7"/>
      <c r="EL1294" s="7"/>
      <c r="EM1294" s="7"/>
      <c r="EN1294" s="7"/>
      <c r="EO1294" s="7"/>
      <c r="EP1294" s="7"/>
      <c r="EQ1294" s="7"/>
      <c r="ER1294" s="7"/>
      <c r="ES1294" s="7"/>
      <c r="ET1294" s="7"/>
      <c r="EU1294" s="7"/>
      <c r="EV1294" s="7"/>
      <c r="EW1294" s="7"/>
      <c r="EX1294" s="7"/>
      <c r="EY1294" s="7"/>
      <c r="EZ1294" s="7"/>
      <c r="FA1294" s="7"/>
      <c r="FB1294" s="7"/>
      <c r="FC1294" s="7"/>
      <c r="FD1294" s="7"/>
      <c r="FE1294" s="7"/>
      <c r="FF1294" s="7"/>
      <c r="FG1294" s="7"/>
      <c r="FH1294" s="7"/>
      <c r="FI1294" s="7"/>
      <c r="FJ1294" s="7"/>
      <c r="FK1294" s="7"/>
      <c r="FL1294" s="34"/>
      <c r="FM1294" s="33"/>
      <c r="FN1294" s="34"/>
      <c r="FO1294" s="33"/>
      <c r="FP1294" s="33"/>
      <c r="FQ1294" s="33"/>
      <c r="FR1294" s="33"/>
      <c r="FS1294" s="33"/>
      <c r="FT1294" s="33"/>
      <c r="FU1294" s="33"/>
      <c r="FV1294" s="33"/>
      <c r="FW1294" s="33"/>
      <c r="FX1294" s="33"/>
      <c r="FY1294" s="33"/>
      <c r="FZ1294" s="33"/>
      <c r="GA1294" s="33"/>
      <c r="GB1294" s="33"/>
      <c r="GC1294" s="33"/>
      <c r="GD1294" s="33"/>
      <c r="GE1294" s="33"/>
      <c r="GF1294" s="33"/>
      <c r="GG1294" s="7"/>
      <c r="GH1294" s="7"/>
      <c r="GI1294" s="7"/>
      <c r="GJ1294" s="7"/>
      <c r="GK1294" s="7"/>
      <c r="GL1294" s="7"/>
      <c r="GM1294" s="7"/>
      <c r="GN1294" s="7"/>
      <c r="GO1294" s="7"/>
      <c r="GP1294" s="7"/>
      <c r="GQ1294" s="7"/>
      <c r="GR1294" s="7"/>
      <c r="GS1294" s="7"/>
      <c r="GT1294" s="7"/>
      <c r="GU1294" s="7"/>
      <c r="GV1294" s="7"/>
      <c r="GW1294" s="7"/>
      <c r="GX1294" s="7"/>
      <c r="GY1294" s="7"/>
    </row>
    <row r="1295" spans="1:207" ht="13.8">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c r="CG1295" s="7"/>
      <c r="CH1295" s="7"/>
      <c r="CI1295" s="7"/>
      <c r="CJ1295" s="7"/>
      <c r="CK1295" s="7"/>
      <c r="CL1295" s="7"/>
      <c r="CM1295" s="7"/>
      <c r="CN1295" s="7"/>
      <c r="CO1295" s="7"/>
      <c r="CP1295" s="7"/>
      <c r="CQ1295" s="7"/>
      <c r="CR1295" s="7"/>
      <c r="CS1295" s="7"/>
      <c r="CT1295" s="7"/>
      <c r="CU1295" s="7"/>
      <c r="CV1295" s="7"/>
      <c r="CW1295" s="7"/>
      <c r="CX1295" s="7"/>
      <c r="CY1295" s="7"/>
      <c r="CZ1295" s="7"/>
      <c r="DA1295" s="7"/>
      <c r="DB1295" s="7"/>
      <c r="DC1295" s="7"/>
      <c r="DD1295" s="7"/>
      <c r="DE1295" s="7"/>
      <c r="DF1295" s="7"/>
      <c r="DG1295" s="7"/>
      <c r="DH1295" s="7"/>
      <c r="DI1295" s="7"/>
      <c r="DJ1295" s="7"/>
      <c r="DK1295" s="7"/>
      <c r="DL1295" s="7"/>
      <c r="DM1295" s="7"/>
      <c r="DN1295" s="7"/>
      <c r="DO1295" s="7"/>
      <c r="DP1295" s="7"/>
      <c r="DQ1295" s="7"/>
      <c r="DR1295" s="7"/>
      <c r="DS1295" s="7"/>
      <c r="DT1295" s="7"/>
      <c r="DU1295" s="7"/>
      <c r="DV1295" s="7"/>
      <c r="DW1295" s="7"/>
      <c r="DX1295" s="7"/>
      <c r="DY1295" s="7"/>
      <c r="DZ1295" s="7"/>
      <c r="EA1295" s="7"/>
      <c r="EB1295" s="7"/>
      <c r="EC1295" s="7"/>
      <c r="ED1295" s="7"/>
      <c r="EE1295" s="7"/>
      <c r="EF1295" s="7"/>
      <c r="EG1295" s="7"/>
      <c r="EH1295" s="7"/>
      <c r="EI1295" s="7"/>
      <c r="EJ1295" s="7"/>
      <c r="EK1295" s="7"/>
      <c r="EL1295" s="7"/>
      <c r="EM1295" s="7"/>
      <c r="EN1295" s="7"/>
      <c r="EO1295" s="7"/>
      <c r="EP1295" s="7"/>
      <c r="EQ1295" s="7"/>
      <c r="ER1295" s="7"/>
      <c r="ES1295" s="7"/>
      <c r="ET1295" s="7"/>
      <c r="EU1295" s="7"/>
      <c r="EV1295" s="7"/>
      <c r="EW1295" s="7"/>
      <c r="EX1295" s="7"/>
      <c r="EY1295" s="7"/>
      <c r="EZ1295" s="7"/>
      <c r="FA1295" s="7"/>
      <c r="FB1295" s="7"/>
      <c r="FC1295" s="7"/>
      <c r="FD1295" s="7"/>
      <c r="FE1295" s="7"/>
      <c r="FF1295" s="7"/>
      <c r="FG1295" s="7"/>
      <c r="FH1295" s="7"/>
      <c r="FI1295" s="7"/>
      <c r="FJ1295" s="7"/>
      <c r="FK1295" s="7"/>
      <c r="FL1295" s="34"/>
      <c r="FM1295" s="33"/>
      <c r="FN1295" s="34"/>
      <c r="FO1295" s="33"/>
      <c r="FP1295" s="33"/>
      <c r="FQ1295" s="33"/>
      <c r="FR1295" s="33"/>
      <c r="FS1295" s="33"/>
      <c r="FT1295" s="33"/>
      <c r="FU1295" s="33"/>
      <c r="FV1295" s="33"/>
      <c r="FW1295" s="33"/>
      <c r="FX1295" s="33"/>
      <c r="FY1295" s="33"/>
      <c r="FZ1295" s="33"/>
      <c r="GA1295" s="33"/>
      <c r="GB1295" s="33"/>
      <c r="GC1295" s="33"/>
      <c r="GD1295" s="33"/>
      <c r="GE1295" s="33"/>
      <c r="GF1295" s="33"/>
      <c r="GG1295" s="7"/>
      <c r="GH1295" s="7"/>
      <c r="GI1295" s="7"/>
      <c r="GJ1295" s="7"/>
      <c r="GK1295" s="7"/>
      <c r="GL1295" s="7"/>
      <c r="GM1295" s="7"/>
      <c r="GN1295" s="7"/>
      <c r="GO1295" s="7"/>
      <c r="GP1295" s="7"/>
      <c r="GQ1295" s="7"/>
      <c r="GR1295" s="7"/>
      <c r="GS1295" s="7"/>
      <c r="GT1295" s="7"/>
      <c r="GU1295" s="7"/>
      <c r="GV1295" s="7"/>
      <c r="GW1295" s="7"/>
      <c r="GX1295" s="7"/>
      <c r="GY1295" s="7"/>
    </row>
    <row r="1296" spans="1:207" ht="13.8">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c r="CG1296" s="7"/>
      <c r="CH1296" s="7"/>
      <c r="CI1296" s="7"/>
      <c r="CJ1296" s="7"/>
      <c r="CK1296" s="7"/>
      <c r="CL1296" s="7"/>
      <c r="CM1296" s="7"/>
      <c r="CN1296" s="7"/>
      <c r="CO1296" s="7"/>
      <c r="CP1296" s="7"/>
      <c r="CQ1296" s="7"/>
      <c r="CR1296" s="7"/>
      <c r="CS1296" s="7"/>
      <c r="CT1296" s="7"/>
      <c r="CU1296" s="7"/>
      <c r="CV1296" s="7"/>
      <c r="CW1296" s="7"/>
      <c r="CX1296" s="7"/>
      <c r="CY1296" s="7"/>
      <c r="CZ1296" s="7"/>
      <c r="DA1296" s="7"/>
      <c r="DB1296" s="7"/>
      <c r="DC1296" s="7"/>
      <c r="DD1296" s="7"/>
      <c r="DE1296" s="7"/>
      <c r="DF1296" s="7"/>
      <c r="DG1296" s="7"/>
      <c r="DH1296" s="7"/>
      <c r="DI1296" s="7"/>
      <c r="DJ1296" s="7"/>
      <c r="DK1296" s="7"/>
      <c r="DL1296" s="7"/>
      <c r="DM1296" s="7"/>
      <c r="DN1296" s="7"/>
      <c r="DO1296" s="7"/>
      <c r="DP1296" s="7"/>
      <c r="DQ1296" s="7"/>
      <c r="DR1296" s="7"/>
      <c r="DS1296" s="7"/>
      <c r="DT1296" s="7"/>
      <c r="DU1296" s="7"/>
      <c r="DV1296" s="7"/>
      <c r="DW1296" s="7"/>
      <c r="DX1296" s="7"/>
      <c r="DY1296" s="7"/>
      <c r="DZ1296" s="7"/>
      <c r="EA1296" s="7"/>
      <c r="EB1296" s="7"/>
      <c r="EC1296" s="7"/>
      <c r="ED1296" s="7"/>
      <c r="EE1296" s="7"/>
      <c r="EF1296" s="7"/>
      <c r="EG1296" s="7"/>
      <c r="EH1296" s="7"/>
      <c r="EI1296" s="7"/>
      <c r="EJ1296" s="7"/>
      <c r="EK1296" s="7"/>
      <c r="EL1296" s="7"/>
      <c r="EM1296" s="7"/>
      <c r="EN1296" s="7"/>
      <c r="EO1296" s="7"/>
      <c r="EP1296" s="7"/>
      <c r="EQ1296" s="7"/>
      <c r="ER1296" s="7"/>
      <c r="ES1296" s="7"/>
      <c r="ET1296" s="7"/>
      <c r="EU1296" s="7"/>
      <c r="EV1296" s="7"/>
      <c r="EW1296" s="7"/>
      <c r="EX1296" s="7"/>
      <c r="EY1296" s="7"/>
      <c r="EZ1296" s="7"/>
      <c r="FA1296" s="7"/>
      <c r="FB1296" s="7"/>
      <c r="FC1296" s="7"/>
      <c r="FD1296" s="7"/>
      <c r="FE1296" s="7"/>
      <c r="FF1296" s="7"/>
      <c r="FG1296" s="7"/>
      <c r="FH1296" s="7"/>
      <c r="FI1296" s="7"/>
      <c r="FJ1296" s="7"/>
      <c r="FK1296" s="7"/>
      <c r="FL1296" s="34"/>
      <c r="FM1296" s="33"/>
      <c r="FN1296" s="34"/>
      <c r="FO1296" s="33"/>
      <c r="FP1296" s="33"/>
      <c r="FQ1296" s="33"/>
      <c r="FR1296" s="33"/>
      <c r="FS1296" s="33"/>
      <c r="FT1296" s="33"/>
      <c r="FU1296" s="33"/>
      <c r="FV1296" s="33"/>
      <c r="FW1296" s="33"/>
      <c r="FX1296" s="33"/>
      <c r="FY1296" s="33"/>
      <c r="FZ1296" s="33"/>
      <c r="GA1296" s="33"/>
      <c r="GB1296" s="33"/>
      <c r="GC1296" s="33"/>
      <c r="GD1296" s="33"/>
      <c r="GE1296" s="33"/>
      <c r="GF1296" s="33"/>
      <c r="GG1296" s="7"/>
      <c r="GH1296" s="7"/>
      <c r="GI1296" s="7"/>
      <c r="GJ1296" s="7"/>
      <c r="GK1296" s="7"/>
      <c r="GL1296" s="7"/>
      <c r="GM1296" s="7"/>
      <c r="GN1296" s="7"/>
      <c r="GO1296" s="7"/>
      <c r="GP1296" s="7"/>
      <c r="GQ1296" s="7"/>
      <c r="GR1296" s="7"/>
      <c r="GS1296" s="7"/>
      <c r="GT1296" s="7"/>
      <c r="GU1296" s="7"/>
      <c r="GV1296" s="7"/>
      <c r="GW1296" s="7"/>
      <c r="GX1296" s="7"/>
      <c r="GY1296" s="7"/>
    </row>
    <row r="1297" spans="1:207" ht="13.8">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c r="CG1297" s="7"/>
      <c r="CH1297" s="7"/>
      <c r="CI1297" s="7"/>
      <c r="CJ1297" s="7"/>
      <c r="CK1297" s="7"/>
      <c r="CL1297" s="7"/>
      <c r="CM1297" s="7"/>
      <c r="CN1297" s="7"/>
      <c r="CO1297" s="7"/>
      <c r="CP1297" s="7"/>
      <c r="CQ1297" s="7"/>
      <c r="CR1297" s="7"/>
      <c r="CS1297" s="7"/>
      <c r="CT1297" s="7"/>
      <c r="CU1297" s="7"/>
      <c r="CV1297" s="7"/>
      <c r="CW1297" s="7"/>
      <c r="CX1297" s="7"/>
      <c r="CY1297" s="7"/>
      <c r="CZ1297" s="7"/>
      <c r="DA1297" s="7"/>
      <c r="DB1297" s="7"/>
      <c r="DC1297" s="7"/>
      <c r="DD1297" s="7"/>
      <c r="DE1297" s="7"/>
      <c r="DF1297" s="7"/>
      <c r="DG1297" s="7"/>
      <c r="DH1297" s="7"/>
      <c r="DI1297" s="7"/>
      <c r="DJ1297" s="7"/>
      <c r="DK1297" s="7"/>
      <c r="DL1297" s="7"/>
      <c r="DM1297" s="7"/>
      <c r="DN1297" s="7"/>
      <c r="DO1297" s="7"/>
      <c r="DP1297" s="7"/>
      <c r="DQ1297" s="7"/>
      <c r="DR1297" s="7"/>
      <c r="DS1297" s="7"/>
      <c r="DT1297" s="7"/>
      <c r="DU1297" s="7"/>
      <c r="DV1297" s="7"/>
      <c r="DW1297" s="7"/>
      <c r="DX1297" s="7"/>
      <c r="DY1297" s="7"/>
      <c r="DZ1297" s="7"/>
      <c r="EA1297" s="7"/>
      <c r="EB1297" s="7"/>
      <c r="EC1297" s="7"/>
      <c r="ED1297" s="7"/>
      <c r="EE1297" s="7"/>
      <c r="EF1297" s="7"/>
      <c r="EG1297" s="7"/>
      <c r="EH1297" s="7"/>
      <c r="EI1297" s="7"/>
      <c r="EJ1297" s="7"/>
      <c r="EK1297" s="7"/>
      <c r="EL1297" s="7"/>
      <c r="EM1297" s="7"/>
      <c r="EN1297" s="7"/>
      <c r="EO1297" s="7"/>
      <c r="EP1297" s="7"/>
      <c r="EQ1297" s="7"/>
      <c r="ER1297" s="7"/>
      <c r="ES1297" s="7"/>
      <c r="ET1297" s="7"/>
      <c r="EU1297" s="7"/>
      <c r="EV1297" s="7"/>
      <c r="EW1297" s="7"/>
      <c r="EX1297" s="7"/>
      <c r="EY1297" s="7"/>
      <c r="EZ1297" s="7"/>
      <c r="FA1297" s="7"/>
      <c r="FB1297" s="7"/>
      <c r="FC1297" s="7"/>
      <c r="FD1297" s="7"/>
      <c r="FE1297" s="7"/>
      <c r="FF1297" s="7"/>
      <c r="FG1297" s="7"/>
      <c r="FH1297" s="7"/>
      <c r="FI1297" s="7"/>
      <c r="FJ1297" s="7"/>
      <c r="FK1297" s="7"/>
      <c r="FL1297" s="34"/>
      <c r="FM1297" s="33"/>
      <c r="FN1297" s="34"/>
      <c r="FO1297" s="33"/>
      <c r="FP1297" s="33"/>
      <c r="FQ1297" s="33"/>
      <c r="FR1297" s="33"/>
      <c r="FS1297" s="33"/>
      <c r="FT1297" s="33"/>
      <c r="FU1297" s="33"/>
      <c r="FV1297" s="33"/>
      <c r="FW1297" s="33"/>
      <c r="FX1297" s="33"/>
      <c r="FY1297" s="33"/>
      <c r="FZ1297" s="33"/>
      <c r="GA1297" s="33"/>
      <c r="GB1297" s="33"/>
      <c r="GC1297" s="33"/>
      <c r="GD1297" s="33"/>
      <c r="GE1297" s="33"/>
      <c r="GF1297" s="33"/>
      <c r="GG1297" s="7"/>
      <c r="GH1297" s="7"/>
      <c r="GI1297" s="7"/>
      <c r="GJ1297" s="7"/>
      <c r="GK1297" s="7"/>
      <c r="GL1297" s="7"/>
      <c r="GM1297" s="7"/>
      <c r="GN1297" s="7"/>
      <c r="GO1297" s="7"/>
      <c r="GP1297" s="7"/>
      <c r="GQ1297" s="7"/>
      <c r="GR1297" s="7"/>
      <c r="GS1297" s="7"/>
      <c r="GT1297" s="7"/>
      <c r="GU1297" s="7"/>
      <c r="GV1297" s="7"/>
      <c r="GW1297" s="7"/>
      <c r="GX1297" s="7"/>
      <c r="GY1297" s="7"/>
    </row>
    <row r="1298" spans="1:207" ht="13.8">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c r="CG1298" s="7"/>
      <c r="CH1298" s="7"/>
      <c r="CI1298" s="7"/>
      <c r="CJ1298" s="7"/>
      <c r="CK1298" s="7"/>
      <c r="CL1298" s="7"/>
      <c r="CM1298" s="7"/>
      <c r="CN1298" s="7"/>
      <c r="CO1298" s="7"/>
      <c r="CP1298" s="7"/>
      <c r="CQ1298" s="7"/>
      <c r="CR1298" s="7"/>
      <c r="CS1298" s="7"/>
      <c r="CT1298" s="7"/>
      <c r="CU1298" s="7"/>
      <c r="CV1298" s="7"/>
      <c r="CW1298" s="7"/>
      <c r="CX1298" s="7"/>
      <c r="CY1298" s="7"/>
      <c r="CZ1298" s="7"/>
      <c r="DA1298" s="7"/>
      <c r="DB1298" s="7"/>
      <c r="DC1298" s="7"/>
      <c r="DD1298" s="7"/>
      <c r="DE1298" s="7"/>
      <c r="DF1298" s="7"/>
      <c r="DG1298" s="7"/>
      <c r="DH1298" s="7"/>
      <c r="DI1298" s="7"/>
      <c r="DJ1298" s="7"/>
      <c r="DK1298" s="7"/>
      <c r="DL1298" s="7"/>
      <c r="DM1298" s="7"/>
      <c r="DN1298" s="7"/>
      <c r="DO1298" s="7"/>
      <c r="DP1298" s="7"/>
      <c r="DQ1298" s="7"/>
      <c r="DR1298" s="7"/>
      <c r="DS1298" s="7"/>
      <c r="DT1298" s="7"/>
      <c r="DU1298" s="7"/>
      <c r="DV1298" s="7"/>
      <c r="DW1298" s="7"/>
      <c r="DX1298" s="7"/>
      <c r="DY1298" s="7"/>
      <c r="DZ1298" s="7"/>
      <c r="EA1298" s="7"/>
      <c r="EB1298" s="7"/>
      <c r="EC1298" s="7"/>
      <c r="ED1298" s="7"/>
      <c r="EE1298" s="7"/>
      <c r="EF1298" s="7"/>
      <c r="EG1298" s="7"/>
      <c r="EH1298" s="7"/>
      <c r="EI1298" s="7"/>
      <c r="EJ1298" s="7"/>
      <c r="EK1298" s="7"/>
      <c r="EL1298" s="7"/>
      <c r="EM1298" s="7"/>
      <c r="EN1298" s="7"/>
      <c r="EO1298" s="7"/>
      <c r="EP1298" s="7"/>
      <c r="EQ1298" s="7"/>
      <c r="ER1298" s="7"/>
      <c r="ES1298" s="7"/>
      <c r="ET1298" s="7"/>
      <c r="EU1298" s="7"/>
      <c r="EV1298" s="7"/>
      <c r="EW1298" s="7"/>
      <c r="EX1298" s="7"/>
      <c r="EY1298" s="7"/>
      <c r="EZ1298" s="7"/>
      <c r="FA1298" s="7"/>
      <c r="FB1298" s="7"/>
      <c r="FC1298" s="7"/>
      <c r="FD1298" s="7"/>
      <c r="FE1298" s="7"/>
      <c r="FF1298" s="7"/>
      <c r="FG1298" s="7"/>
      <c r="FH1298" s="7"/>
      <c r="FI1298" s="7"/>
      <c r="FJ1298" s="7"/>
      <c r="FK1298" s="7"/>
      <c r="FL1298" s="34"/>
      <c r="FM1298" s="33"/>
      <c r="FN1298" s="34"/>
      <c r="FO1298" s="33"/>
      <c r="FP1298" s="33"/>
      <c r="FQ1298" s="33"/>
      <c r="FR1298" s="33"/>
      <c r="FS1298" s="33"/>
      <c r="FT1298" s="33"/>
      <c r="FU1298" s="33"/>
      <c r="FV1298" s="33"/>
      <c r="FW1298" s="33"/>
      <c r="FX1298" s="33"/>
      <c r="FY1298" s="33"/>
      <c r="FZ1298" s="33"/>
      <c r="GA1298" s="33"/>
      <c r="GB1298" s="33"/>
      <c r="GC1298" s="33"/>
      <c r="GD1298" s="33"/>
      <c r="GE1298" s="33"/>
      <c r="GF1298" s="33"/>
      <c r="GG1298" s="7"/>
      <c r="GH1298" s="7"/>
      <c r="GI1298" s="7"/>
      <c r="GJ1298" s="7"/>
      <c r="GK1298" s="7"/>
      <c r="GL1298" s="7"/>
      <c r="GM1298" s="7"/>
      <c r="GN1298" s="7"/>
      <c r="GO1298" s="7"/>
      <c r="GP1298" s="7"/>
      <c r="GQ1298" s="7"/>
      <c r="GR1298" s="7"/>
      <c r="GS1298" s="7"/>
      <c r="GT1298" s="7"/>
      <c r="GU1298" s="7"/>
      <c r="GV1298" s="7"/>
      <c r="GW1298" s="7"/>
      <c r="GX1298" s="7"/>
      <c r="GY1298" s="7"/>
    </row>
    <row r="1299" spans="1:207" ht="13.8">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c r="CG1299" s="7"/>
      <c r="CH1299" s="7"/>
      <c r="CI1299" s="7"/>
      <c r="CJ1299" s="7"/>
      <c r="CK1299" s="7"/>
      <c r="CL1299" s="7"/>
      <c r="CM1299" s="7"/>
      <c r="CN1299" s="7"/>
      <c r="CO1299" s="7"/>
      <c r="CP1299" s="7"/>
      <c r="CQ1299" s="7"/>
      <c r="CR1299" s="7"/>
      <c r="CS1299" s="7"/>
      <c r="CT1299" s="7"/>
      <c r="CU1299" s="7"/>
      <c r="CV1299" s="7"/>
      <c r="CW1299" s="7"/>
      <c r="CX1299" s="7"/>
      <c r="CY1299" s="7"/>
      <c r="CZ1299" s="7"/>
      <c r="DA1299" s="7"/>
      <c r="DB1299" s="7"/>
      <c r="DC1299" s="7"/>
      <c r="DD1299" s="7"/>
      <c r="DE1299" s="7"/>
      <c r="DF1299" s="7"/>
      <c r="DG1299" s="7"/>
      <c r="DH1299" s="7"/>
      <c r="DI1299" s="7"/>
      <c r="DJ1299" s="7"/>
      <c r="DK1299" s="7"/>
      <c r="DL1299" s="7"/>
      <c r="DM1299" s="7"/>
      <c r="DN1299" s="7"/>
      <c r="DO1299" s="7"/>
      <c r="DP1299" s="7"/>
      <c r="DQ1299" s="7"/>
      <c r="DR1299" s="7"/>
      <c r="DS1299" s="7"/>
      <c r="DT1299" s="7"/>
      <c r="DU1299" s="7"/>
      <c r="DV1299" s="7"/>
      <c r="DW1299" s="7"/>
      <c r="DX1299" s="7"/>
      <c r="DY1299" s="7"/>
      <c r="DZ1299" s="7"/>
      <c r="EA1299" s="7"/>
      <c r="EB1299" s="7"/>
      <c r="EC1299" s="7"/>
      <c r="ED1299" s="7"/>
      <c r="EE1299" s="7"/>
      <c r="EF1299" s="7"/>
      <c r="EG1299" s="7"/>
      <c r="EH1299" s="7"/>
      <c r="EI1299" s="7"/>
      <c r="EJ1299" s="7"/>
      <c r="EK1299" s="7"/>
      <c r="EL1299" s="7"/>
      <c r="EM1299" s="7"/>
      <c r="EN1299" s="7"/>
      <c r="EO1299" s="7"/>
      <c r="EP1299" s="7"/>
      <c r="EQ1299" s="7"/>
      <c r="ER1299" s="7"/>
      <c r="ES1299" s="7"/>
      <c r="ET1299" s="7"/>
      <c r="EU1299" s="7"/>
      <c r="EV1299" s="7"/>
      <c r="EW1299" s="7"/>
      <c r="EX1299" s="7"/>
      <c r="EY1299" s="7"/>
      <c r="EZ1299" s="7"/>
      <c r="FA1299" s="7"/>
      <c r="FB1299" s="7"/>
      <c r="FC1299" s="7"/>
      <c r="FD1299" s="7"/>
      <c r="FE1299" s="7"/>
      <c r="FF1299" s="7"/>
      <c r="FG1299" s="7"/>
      <c r="FH1299" s="7"/>
      <c r="FI1299" s="7"/>
      <c r="FJ1299" s="7"/>
      <c r="FK1299" s="7"/>
      <c r="FL1299" s="34"/>
      <c r="FM1299" s="33"/>
      <c r="FN1299" s="34"/>
      <c r="FO1299" s="33"/>
      <c r="FP1299" s="33"/>
      <c r="FQ1299" s="33"/>
      <c r="FR1299" s="33"/>
      <c r="FS1299" s="33"/>
      <c r="FT1299" s="33"/>
      <c r="FU1299" s="33"/>
      <c r="FV1299" s="33"/>
      <c r="FW1299" s="33"/>
      <c r="FX1299" s="33"/>
      <c r="FY1299" s="33"/>
      <c r="FZ1299" s="33"/>
      <c r="GA1299" s="33"/>
      <c r="GB1299" s="33"/>
      <c r="GC1299" s="33"/>
      <c r="GD1299" s="33"/>
      <c r="GE1299" s="33"/>
      <c r="GF1299" s="33"/>
      <c r="GG1299" s="7"/>
      <c r="GH1299" s="7"/>
      <c r="GI1299" s="7"/>
      <c r="GJ1299" s="7"/>
      <c r="GK1299" s="7"/>
      <c r="GL1299" s="7"/>
      <c r="GM1299" s="7"/>
      <c r="GN1299" s="7"/>
      <c r="GO1299" s="7"/>
      <c r="GP1299" s="7"/>
      <c r="GQ1299" s="7"/>
      <c r="GR1299" s="7"/>
      <c r="GS1299" s="7"/>
      <c r="GT1299" s="7"/>
      <c r="GU1299" s="7"/>
      <c r="GV1299" s="7"/>
      <c r="GW1299" s="7"/>
      <c r="GX1299" s="7"/>
      <c r="GY1299" s="7"/>
    </row>
    <row r="1300" spans="1:207" ht="13.8">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c r="CG1300" s="7"/>
      <c r="CH1300" s="7"/>
      <c r="CI1300" s="7"/>
      <c r="CJ1300" s="7"/>
      <c r="CK1300" s="7"/>
      <c r="CL1300" s="7"/>
      <c r="CM1300" s="7"/>
      <c r="CN1300" s="7"/>
      <c r="CO1300" s="7"/>
      <c r="CP1300" s="7"/>
      <c r="CQ1300" s="7"/>
      <c r="CR1300" s="7"/>
      <c r="CS1300" s="7"/>
      <c r="CT1300" s="7"/>
      <c r="CU1300" s="7"/>
      <c r="CV1300" s="7"/>
      <c r="CW1300" s="7"/>
      <c r="CX1300" s="7"/>
      <c r="CY1300" s="7"/>
      <c r="CZ1300" s="7"/>
      <c r="DA1300" s="7"/>
      <c r="DB1300" s="7"/>
      <c r="DC1300" s="7"/>
      <c r="DD1300" s="7"/>
      <c r="DE1300" s="7"/>
      <c r="DF1300" s="7"/>
      <c r="DG1300" s="7"/>
      <c r="DH1300" s="7"/>
      <c r="DI1300" s="7"/>
      <c r="DJ1300" s="7"/>
      <c r="DK1300" s="7"/>
      <c r="DL1300" s="7"/>
      <c r="DM1300" s="7"/>
      <c r="DN1300" s="7"/>
      <c r="DO1300" s="7"/>
      <c r="DP1300" s="7"/>
      <c r="DQ1300" s="7"/>
      <c r="DR1300" s="7"/>
      <c r="DS1300" s="7"/>
      <c r="DT1300" s="7"/>
      <c r="DU1300" s="7"/>
      <c r="DV1300" s="7"/>
      <c r="DW1300" s="7"/>
      <c r="DX1300" s="7"/>
      <c r="DY1300" s="7"/>
      <c r="DZ1300" s="7"/>
      <c r="EA1300" s="7"/>
      <c r="EB1300" s="7"/>
      <c r="EC1300" s="7"/>
      <c r="ED1300" s="7"/>
      <c r="EE1300" s="7"/>
      <c r="EF1300" s="7"/>
      <c r="EG1300" s="7"/>
      <c r="EH1300" s="7"/>
      <c r="EI1300" s="7"/>
      <c r="EJ1300" s="7"/>
      <c r="EK1300" s="7"/>
      <c r="EL1300" s="7"/>
      <c r="EM1300" s="7"/>
      <c r="EN1300" s="7"/>
      <c r="EO1300" s="7"/>
      <c r="EP1300" s="7"/>
      <c r="EQ1300" s="7"/>
      <c r="ER1300" s="7"/>
      <c r="ES1300" s="7"/>
      <c r="ET1300" s="7"/>
      <c r="EU1300" s="7"/>
      <c r="EV1300" s="7"/>
      <c r="EW1300" s="7"/>
      <c r="EX1300" s="7"/>
      <c r="EY1300" s="7"/>
      <c r="EZ1300" s="7"/>
      <c r="FA1300" s="7"/>
      <c r="FB1300" s="7"/>
      <c r="FC1300" s="7"/>
      <c r="FD1300" s="7"/>
      <c r="FE1300" s="7"/>
      <c r="FF1300" s="7"/>
      <c r="FG1300" s="7"/>
      <c r="FH1300" s="7"/>
      <c r="FI1300" s="7"/>
      <c r="FJ1300" s="7"/>
      <c r="FK1300" s="7"/>
      <c r="FL1300" s="34"/>
      <c r="FM1300" s="33"/>
      <c r="FN1300" s="34"/>
      <c r="FO1300" s="33"/>
      <c r="FP1300" s="33"/>
      <c r="FQ1300" s="33"/>
      <c r="FR1300" s="33"/>
      <c r="FS1300" s="33"/>
      <c r="FT1300" s="33"/>
      <c r="FU1300" s="33"/>
      <c r="FV1300" s="33"/>
      <c r="FW1300" s="33"/>
      <c r="FX1300" s="33"/>
      <c r="FY1300" s="33"/>
      <c r="FZ1300" s="33"/>
      <c r="GA1300" s="33"/>
      <c r="GB1300" s="33"/>
      <c r="GC1300" s="33"/>
      <c r="GD1300" s="33"/>
      <c r="GE1300" s="33"/>
      <c r="GF1300" s="33"/>
      <c r="GG1300" s="7"/>
      <c r="GH1300" s="7"/>
      <c r="GI1300" s="7"/>
      <c r="GJ1300" s="7"/>
      <c r="GK1300" s="7"/>
      <c r="GL1300" s="7"/>
      <c r="GM1300" s="7"/>
      <c r="GN1300" s="7"/>
      <c r="GO1300" s="7"/>
      <c r="GP1300" s="7"/>
      <c r="GQ1300" s="7"/>
      <c r="GR1300" s="7"/>
      <c r="GS1300" s="7"/>
      <c r="GT1300" s="7"/>
      <c r="GU1300" s="7"/>
      <c r="GV1300" s="7"/>
      <c r="GW1300" s="7"/>
      <c r="GX1300" s="7"/>
      <c r="GY1300" s="7"/>
    </row>
    <row r="1301" spans="1:207" ht="13.8">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c r="CG1301" s="7"/>
      <c r="CH1301" s="7"/>
      <c r="CI1301" s="7"/>
      <c r="CJ1301" s="7"/>
      <c r="CK1301" s="7"/>
      <c r="CL1301" s="7"/>
      <c r="CM1301" s="7"/>
      <c r="CN1301" s="7"/>
      <c r="CO1301" s="7"/>
      <c r="CP1301" s="7"/>
      <c r="CQ1301" s="7"/>
      <c r="CR1301" s="7"/>
      <c r="CS1301" s="7"/>
      <c r="CT1301" s="7"/>
      <c r="CU1301" s="7"/>
      <c r="CV1301" s="7"/>
      <c r="CW1301" s="7"/>
      <c r="CX1301" s="7"/>
      <c r="CY1301" s="7"/>
      <c r="CZ1301" s="7"/>
      <c r="DA1301" s="7"/>
      <c r="DB1301" s="7"/>
      <c r="DC1301" s="7"/>
      <c r="DD1301" s="7"/>
      <c r="DE1301" s="7"/>
      <c r="DF1301" s="7"/>
      <c r="DG1301" s="7"/>
      <c r="DH1301" s="7"/>
      <c r="DI1301" s="7"/>
      <c r="DJ1301" s="7"/>
      <c r="DK1301" s="7"/>
      <c r="DL1301" s="7"/>
      <c r="DM1301" s="7"/>
      <c r="DN1301" s="7"/>
      <c r="DO1301" s="7"/>
      <c r="DP1301" s="7"/>
      <c r="DQ1301" s="7"/>
      <c r="DR1301" s="7"/>
      <c r="DS1301" s="7"/>
      <c r="DT1301" s="7"/>
      <c r="DU1301" s="7"/>
      <c r="DV1301" s="7"/>
      <c r="DW1301" s="7"/>
      <c r="DX1301" s="7"/>
      <c r="DY1301" s="7"/>
      <c r="DZ1301" s="7"/>
      <c r="EA1301" s="7"/>
      <c r="EB1301" s="7"/>
      <c r="EC1301" s="7"/>
      <c r="ED1301" s="7"/>
      <c r="EE1301" s="7"/>
      <c r="EF1301" s="7"/>
      <c r="EG1301" s="7"/>
      <c r="EH1301" s="7"/>
      <c r="EI1301" s="7"/>
      <c r="EJ1301" s="7"/>
      <c r="EK1301" s="7"/>
      <c r="EL1301" s="7"/>
      <c r="EM1301" s="7"/>
      <c r="EN1301" s="7"/>
      <c r="EO1301" s="7"/>
      <c r="EP1301" s="7"/>
      <c r="EQ1301" s="7"/>
      <c r="ER1301" s="7"/>
      <c r="ES1301" s="7"/>
      <c r="ET1301" s="7"/>
      <c r="EU1301" s="7"/>
      <c r="EV1301" s="7"/>
      <c r="EW1301" s="7"/>
      <c r="EX1301" s="7"/>
      <c r="EY1301" s="7"/>
      <c r="EZ1301" s="7"/>
      <c r="FA1301" s="7"/>
      <c r="FB1301" s="7"/>
      <c r="FC1301" s="7"/>
      <c r="FD1301" s="7"/>
      <c r="FE1301" s="7"/>
      <c r="FF1301" s="7"/>
      <c r="FG1301" s="7"/>
      <c r="FH1301" s="7"/>
      <c r="FI1301" s="7"/>
      <c r="FJ1301" s="7"/>
      <c r="FK1301" s="7"/>
      <c r="FL1301" s="34"/>
      <c r="FM1301" s="33"/>
      <c r="FN1301" s="34"/>
      <c r="FO1301" s="33"/>
      <c r="FP1301" s="33"/>
      <c r="FQ1301" s="33"/>
      <c r="FR1301" s="33"/>
      <c r="FS1301" s="33"/>
      <c r="FT1301" s="33"/>
      <c r="FU1301" s="33"/>
      <c r="FV1301" s="33"/>
      <c r="FW1301" s="33"/>
      <c r="FX1301" s="33"/>
      <c r="FY1301" s="33"/>
      <c r="FZ1301" s="33"/>
      <c r="GA1301" s="33"/>
      <c r="GB1301" s="33"/>
      <c r="GC1301" s="33"/>
      <c r="GD1301" s="33"/>
      <c r="GE1301" s="33"/>
      <c r="GF1301" s="33"/>
      <c r="GG1301" s="7"/>
      <c r="GH1301" s="7"/>
      <c r="GI1301" s="7"/>
      <c r="GJ1301" s="7"/>
      <c r="GK1301" s="7"/>
      <c r="GL1301" s="7"/>
      <c r="GM1301" s="7"/>
      <c r="GN1301" s="7"/>
      <c r="GO1301" s="7"/>
      <c r="GP1301" s="7"/>
      <c r="GQ1301" s="7"/>
      <c r="GR1301" s="7"/>
      <c r="GS1301" s="7"/>
      <c r="GT1301" s="7"/>
      <c r="GU1301" s="7"/>
      <c r="GV1301" s="7"/>
      <c r="GW1301" s="7"/>
      <c r="GX1301" s="7"/>
      <c r="GY1301" s="7"/>
    </row>
    <row r="1302" spans="1:207" ht="13.8">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c r="CG1302" s="7"/>
      <c r="CH1302" s="7"/>
      <c r="CI1302" s="7"/>
      <c r="CJ1302" s="7"/>
      <c r="CK1302" s="7"/>
      <c r="CL1302" s="7"/>
      <c r="CM1302" s="7"/>
      <c r="CN1302" s="7"/>
      <c r="CO1302" s="7"/>
      <c r="CP1302" s="7"/>
      <c r="CQ1302" s="7"/>
      <c r="CR1302" s="7"/>
      <c r="CS1302" s="7"/>
      <c r="CT1302" s="7"/>
      <c r="CU1302" s="7"/>
      <c r="CV1302" s="7"/>
      <c r="CW1302" s="7"/>
      <c r="CX1302" s="7"/>
      <c r="CY1302" s="7"/>
      <c r="CZ1302" s="7"/>
      <c r="DA1302" s="7"/>
      <c r="DB1302" s="7"/>
      <c r="DC1302" s="7"/>
      <c r="DD1302" s="7"/>
      <c r="DE1302" s="7"/>
      <c r="DF1302" s="7"/>
      <c r="DG1302" s="7"/>
      <c r="DH1302" s="7"/>
      <c r="DI1302" s="7"/>
      <c r="DJ1302" s="7"/>
      <c r="DK1302" s="7"/>
      <c r="DL1302" s="7"/>
      <c r="DM1302" s="7"/>
      <c r="DN1302" s="7"/>
      <c r="DO1302" s="7"/>
      <c r="DP1302" s="7"/>
      <c r="DQ1302" s="7"/>
      <c r="DR1302" s="7"/>
      <c r="DS1302" s="7"/>
      <c r="DT1302" s="7"/>
      <c r="DU1302" s="7"/>
      <c r="DV1302" s="7"/>
      <c r="DW1302" s="7"/>
      <c r="DX1302" s="7"/>
      <c r="DY1302" s="7"/>
      <c r="DZ1302" s="7"/>
      <c r="EA1302" s="7"/>
      <c r="EB1302" s="7"/>
      <c r="EC1302" s="7"/>
      <c r="ED1302" s="7"/>
      <c r="EE1302" s="7"/>
      <c r="EF1302" s="7"/>
      <c r="EG1302" s="7"/>
      <c r="EH1302" s="7"/>
      <c r="EI1302" s="7"/>
      <c r="EJ1302" s="7"/>
      <c r="EK1302" s="7"/>
      <c r="EL1302" s="7"/>
      <c r="EM1302" s="7"/>
      <c r="EN1302" s="7"/>
      <c r="EO1302" s="7"/>
      <c r="EP1302" s="7"/>
      <c r="EQ1302" s="7"/>
      <c r="ER1302" s="7"/>
      <c r="ES1302" s="7"/>
      <c r="ET1302" s="7"/>
      <c r="EU1302" s="7"/>
      <c r="EV1302" s="7"/>
      <c r="EW1302" s="7"/>
      <c r="EX1302" s="7"/>
      <c r="EY1302" s="7"/>
      <c r="EZ1302" s="7"/>
      <c r="FA1302" s="7"/>
      <c r="FB1302" s="7"/>
      <c r="FC1302" s="7"/>
      <c r="FD1302" s="7"/>
      <c r="FE1302" s="7"/>
      <c r="FF1302" s="7"/>
      <c r="FG1302" s="7"/>
      <c r="FH1302" s="7"/>
      <c r="FI1302" s="7"/>
      <c r="FJ1302" s="7"/>
      <c r="FK1302" s="7"/>
      <c r="FL1302" s="34"/>
      <c r="FM1302" s="33"/>
      <c r="FN1302" s="34"/>
      <c r="FO1302" s="33"/>
      <c r="FP1302" s="33"/>
      <c r="FQ1302" s="33"/>
      <c r="FR1302" s="33"/>
      <c r="FS1302" s="33"/>
      <c r="FT1302" s="33"/>
      <c r="FU1302" s="33"/>
      <c r="FV1302" s="33"/>
      <c r="FW1302" s="33"/>
      <c r="FX1302" s="33"/>
      <c r="FY1302" s="33"/>
      <c r="FZ1302" s="33"/>
      <c r="GA1302" s="33"/>
      <c r="GB1302" s="33"/>
      <c r="GC1302" s="33"/>
      <c r="GD1302" s="33"/>
      <c r="GE1302" s="33"/>
      <c r="GF1302" s="33"/>
      <c r="GG1302" s="7"/>
      <c r="GH1302" s="7"/>
      <c r="GI1302" s="7"/>
      <c r="GJ1302" s="7"/>
      <c r="GK1302" s="7"/>
      <c r="GL1302" s="7"/>
      <c r="GM1302" s="7"/>
      <c r="GN1302" s="7"/>
      <c r="GO1302" s="7"/>
      <c r="GP1302" s="7"/>
      <c r="GQ1302" s="7"/>
      <c r="GR1302" s="7"/>
      <c r="GS1302" s="7"/>
      <c r="GT1302" s="7"/>
      <c r="GU1302" s="7"/>
      <c r="GV1302" s="7"/>
      <c r="GW1302" s="7"/>
      <c r="GX1302" s="7"/>
      <c r="GY1302" s="7"/>
    </row>
    <row r="1303" spans="1:207" ht="13.8">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c r="CG1303" s="7"/>
      <c r="CH1303" s="7"/>
      <c r="CI1303" s="7"/>
      <c r="CJ1303" s="7"/>
      <c r="CK1303" s="7"/>
      <c r="CL1303" s="7"/>
      <c r="CM1303" s="7"/>
      <c r="CN1303" s="7"/>
      <c r="CO1303" s="7"/>
      <c r="CP1303" s="7"/>
      <c r="CQ1303" s="7"/>
      <c r="CR1303" s="7"/>
      <c r="CS1303" s="7"/>
      <c r="CT1303" s="7"/>
      <c r="CU1303" s="7"/>
      <c r="CV1303" s="7"/>
      <c r="CW1303" s="7"/>
      <c r="CX1303" s="7"/>
      <c r="CY1303" s="7"/>
      <c r="CZ1303" s="7"/>
      <c r="DA1303" s="7"/>
      <c r="DB1303" s="7"/>
      <c r="DC1303" s="7"/>
      <c r="DD1303" s="7"/>
      <c r="DE1303" s="7"/>
      <c r="DF1303" s="7"/>
      <c r="DG1303" s="7"/>
      <c r="DH1303" s="7"/>
      <c r="DI1303" s="7"/>
      <c r="DJ1303" s="7"/>
      <c r="DK1303" s="7"/>
      <c r="DL1303" s="7"/>
      <c r="DM1303" s="7"/>
      <c r="DN1303" s="7"/>
      <c r="DO1303" s="7"/>
      <c r="DP1303" s="7"/>
      <c r="DQ1303" s="7"/>
      <c r="DR1303" s="7"/>
      <c r="DS1303" s="7"/>
      <c r="DT1303" s="7"/>
      <c r="DU1303" s="7"/>
      <c r="DV1303" s="7"/>
      <c r="DW1303" s="7"/>
      <c r="DX1303" s="7"/>
      <c r="DY1303" s="7"/>
      <c r="DZ1303" s="7"/>
      <c r="EA1303" s="7"/>
      <c r="EB1303" s="7"/>
      <c r="EC1303" s="7"/>
      <c r="ED1303" s="7"/>
      <c r="EE1303" s="7"/>
      <c r="EF1303" s="7"/>
      <c r="EG1303" s="7"/>
      <c r="EH1303" s="7"/>
      <c r="EI1303" s="7"/>
      <c r="EJ1303" s="7"/>
      <c r="EK1303" s="7"/>
      <c r="EL1303" s="7"/>
      <c r="EM1303" s="7"/>
      <c r="EN1303" s="7"/>
      <c r="EO1303" s="7"/>
      <c r="EP1303" s="7"/>
      <c r="EQ1303" s="7"/>
      <c r="ER1303" s="7"/>
      <c r="ES1303" s="7"/>
      <c r="ET1303" s="7"/>
      <c r="EU1303" s="7"/>
      <c r="EV1303" s="7"/>
      <c r="EW1303" s="7"/>
      <c r="EX1303" s="7"/>
      <c r="EY1303" s="7"/>
      <c r="EZ1303" s="7"/>
      <c r="FA1303" s="7"/>
      <c r="FB1303" s="7"/>
      <c r="FC1303" s="7"/>
      <c r="FD1303" s="7"/>
      <c r="FE1303" s="7"/>
      <c r="FF1303" s="7"/>
      <c r="FG1303" s="7"/>
      <c r="FH1303" s="7"/>
      <c r="FI1303" s="7"/>
      <c r="FJ1303" s="7"/>
      <c r="FK1303" s="7"/>
      <c r="FL1303" s="34"/>
      <c r="FM1303" s="33"/>
      <c r="FN1303" s="34"/>
      <c r="FO1303" s="33"/>
      <c r="FP1303" s="33"/>
      <c r="FQ1303" s="33"/>
      <c r="FR1303" s="33"/>
      <c r="FS1303" s="33"/>
      <c r="FT1303" s="33"/>
      <c r="FU1303" s="33"/>
      <c r="FV1303" s="33"/>
      <c r="FW1303" s="33"/>
      <c r="FX1303" s="33"/>
      <c r="FY1303" s="33"/>
      <c r="FZ1303" s="33"/>
      <c r="GA1303" s="33"/>
      <c r="GB1303" s="33"/>
      <c r="GC1303" s="33"/>
      <c r="GD1303" s="33"/>
      <c r="GE1303" s="33"/>
      <c r="GF1303" s="33"/>
      <c r="GG1303" s="7"/>
      <c r="GH1303" s="7"/>
      <c r="GI1303" s="7"/>
      <c r="GJ1303" s="7"/>
      <c r="GK1303" s="7"/>
      <c r="GL1303" s="7"/>
      <c r="GM1303" s="7"/>
      <c r="GN1303" s="7"/>
      <c r="GO1303" s="7"/>
      <c r="GP1303" s="7"/>
      <c r="GQ1303" s="7"/>
      <c r="GR1303" s="7"/>
      <c r="GS1303" s="7"/>
      <c r="GT1303" s="7"/>
      <c r="GU1303" s="7"/>
      <c r="GV1303" s="7"/>
      <c r="GW1303" s="7"/>
      <c r="GX1303" s="7"/>
      <c r="GY1303" s="7"/>
    </row>
    <row r="1304" spans="1:207" ht="13.8">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c r="CG1304" s="7"/>
      <c r="CH1304" s="7"/>
      <c r="CI1304" s="7"/>
      <c r="CJ1304" s="7"/>
      <c r="CK1304" s="7"/>
      <c r="CL1304" s="7"/>
      <c r="CM1304" s="7"/>
      <c r="CN1304" s="7"/>
      <c r="CO1304" s="7"/>
      <c r="CP1304" s="7"/>
      <c r="CQ1304" s="7"/>
      <c r="CR1304" s="7"/>
      <c r="CS1304" s="7"/>
      <c r="CT1304" s="7"/>
      <c r="CU1304" s="7"/>
      <c r="CV1304" s="7"/>
      <c r="CW1304" s="7"/>
      <c r="CX1304" s="7"/>
      <c r="CY1304" s="7"/>
      <c r="CZ1304" s="7"/>
      <c r="DA1304" s="7"/>
      <c r="DB1304" s="7"/>
      <c r="DC1304" s="7"/>
      <c r="DD1304" s="7"/>
      <c r="DE1304" s="7"/>
      <c r="DF1304" s="7"/>
      <c r="DG1304" s="7"/>
      <c r="DH1304" s="7"/>
      <c r="DI1304" s="7"/>
      <c r="DJ1304" s="7"/>
      <c r="DK1304" s="7"/>
      <c r="DL1304" s="7"/>
      <c r="DM1304" s="7"/>
      <c r="DN1304" s="7"/>
      <c r="DO1304" s="7"/>
      <c r="DP1304" s="7"/>
      <c r="DQ1304" s="7"/>
      <c r="DR1304" s="7"/>
      <c r="DS1304" s="7"/>
      <c r="DT1304" s="7"/>
      <c r="DU1304" s="7"/>
      <c r="DV1304" s="7"/>
      <c r="DW1304" s="7"/>
      <c r="DX1304" s="7"/>
      <c r="DY1304" s="7"/>
      <c r="DZ1304" s="7"/>
      <c r="EA1304" s="7"/>
      <c r="EB1304" s="7"/>
      <c r="EC1304" s="7"/>
      <c r="ED1304" s="7"/>
      <c r="EE1304" s="7"/>
      <c r="EF1304" s="7"/>
      <c r="EG1304" s="7"/>
      <c r="EH1304" s="7"/>
      <c r="EI1304" s="7"/>
      <c r="EJ1304" s="7"/>
      <c r="EK1304" s="7"/>
      <c r="EL1304" s="7"/>
      <c r="EM1304" s="7"/>
      <c r="EN1304" s="7"/>
      <c r="EO1304" s="7"/>
      <c r="EP1304" s="7"/>
      <c r="EQ1304" s="7"/>
      <c r="ER1304" s="7"/>
      <c r="ES1304" s="7"/>
      <c r="ET1304" s="7"/>
      <c r="EU1304" s="7"/>
      <c r="EV1304" s="7"/>
      <c r="EW1304" s="7"/>
      <c r="EX1304" s="7"/>
      <c r="EY1304" s="7"/>
      <c r="EZ1304" s="7"/>
      <c r="FA1304" s="7"/>
      <c r="FB1304" s="7"/>
      <c r="FC1304" s="7"/>
      <c r="FD1304" s="7"/>
      <c r="FE1304" s="7"/>
      <c r="FF1304" s="7"/>
      <c r="FG1304" s="7"/>
      <c r="FH1304" s="7"/>
      <c r="FI1304" s="7"/>
      <c r="FJ1304" s="7"/>
      <c r="FK1304" s="7"/>
      <c r="FL1304" s="34"/>
      <c r="FM1304" s="33"/>
      <c r="FN1304" s="34"/>
      <c r="FO1304" s="33"/>
      <c r="FP1304" s="33"/>
      <c r="FQ1304" s="33"/>
      <c r="FR1304" s="33"/>
      <c r="FS1304" s="33"/>
      <c r="FT1304" s="33"/>
      <c r="FU1304" s="33"/>
      <c r="FV1304" s="33"/>
      <c r="FW1304" s="33"/>
      <c r="FX1304" s="33"/>
      <c r="FY1304" s="33"/>
      <c r="FZ1304" s="33"/>
      <c r="GA1304" s="33"/>
      <c r="GB1304" s="33"/>
      <c r="GC1304" s="33"/>
      <c r="GD1304" s="33"/>
      <c r="GE1304" s="33"/>
      <c r="GF1304" s="33"/>
      <c r="GG1304" s="7"/>
      <c r="GH1304" s="7"/>
      <c r="GI1304" s="7"/>
      <c r="GJ1304" s="7"/>
      <c r="GK1304" s="7"/>
      <c r="GL1304" s="7"/>
      <c r="GM1304" s="7"/>
      <c r="GN1304" s="7"/>
      <c r="GO1304" s="7"/>
      <c r="GP1304" s="7"/>
      <c r="GQ1304" s="7"/>
      <c r="GR1304" s="7"/>
      <c r="GS1304" s="7"/>
      <c r="GT1304" s="7"/>
      <c r="GU1304" s="7"/>
      <c r="GV1304" s="7"/>
      <c r="GW1304" s="7"/>
      <c r="GX1304" s="7"/>
      <c r="GY1304" s="7"/>
    </row>
    <row r="1305" spans="1:207" ht="13.8">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c r="CG1305" s="7"/>
      <c r="CH1305" s="7"/>
      <c r="CI1305" s="7"/>
      <c r="CJ1305" s="7"/>
      <c r="CK1305" s="7"/>
      <c r="CL1305" s="7"/>
      <c r="CM1305" s="7"/>
      <c r="CN1305" s="7"/>
      <c r="CO1305" s="7"/>
      <c r="CP1305" s="7"/>
      <c r="CQ1305" s="7"/>
      <c r="CR1305" s="7"/>
      <c r="CS1305" s="7"/>
      <c r="CT1305" s="7"/>
      <c r="CU1305" s="7"/>
      <c r="CV1305" s="7"/>
      <c r="CW1305" s="7"/>
      <c r="CX1305" s="7"/>
      <c r="CY1305" s="7"/>
      <c r="CZ1305" s="7"/>
      <c r="DA1305" s="7"/>
      <c r="DB1305" s="7"/>
      <c r="DC1305" s="7"/>
      <c r="DD1305" s="7"/>
      <c r="DE1305" s="7"/>
      <c r="DF1305" s="7"/>
      <c r="DG1305" s="7"/>
      <c r="DH1305" s="7"/>
      <c r="DI1305" s="7"/>
      <c r="DJ1305" s="7"/>
      <c r="DK1305" s="7"/>
      <c r="DL1305" s="7"/>
      <c r="DM1305" s="7"/>
      <c r="DN1305" s="7"/>
      <c r="DO1305" s="7"/>
      <c r="DP1305" s="7"/>
      <c r="DQ1305" s="7"/>
      <c r="DR1305" s="7"/>
      <c r="DS1305" s="7"/>
      <c r="DT1305" s="7"/>
      <c r="DU1305" s="7"/>
      <c r="DV1305" s="7"/>
      <c r="DW1305" s="7"/>
      <c r="DX1305" s="7"/>
      <c r="DY1305" s="7"/>
      <c r="DZ1305" s="7"/>
      <c r="EA1305" s="7"/>
      <c r="EB1305" s="7"/>
      <c r="EC1305" s="7"/>
      <c r="ED1305" s="7"/>
      <c r="EE1305" s="7"/>
      <c r="EF1305" s="7"/>
      <c r="EG1305" s="7"/>
      <c r="EH1305" s="7"/>
      <c r="EI1305" s="7"/>
      <c r="EJ1305" s="7"/>
      <c r="EK1305" s="7"/>
      <c r="EL1305" s="7"/>
      <c r="EM1305" s="7"/>
      <c r="EN1305" s="7"/>
      <c r="EO1305" s="7"/>
      <c r="EP1305" s="7"/>
      <c r="EQ1305" s="7"/>
      <c r="ER1305" s="7"/>
      <c r="ES1305" s="7"/>
      <c r="ET1305" s="7"/>
      <c r="EU1305" s="7"/>
      <c r="EV1305" s="7"/>
      <c r="EW1305" s="7"/>
      <c r="EX1305" s="7"/>
      <c r="EY1305" s="7"/>
      <c r="EZ1305" s="7"/>
      <c r="FA1305" s="7"/>
      <c r="FB1305" s="7"/>
      <c r="FC1305" s="7"/>
      <c r="FD1305" s="7"/>
      <c r="FE1305" s="7"/>
      <c r="FF1305" s="7"/>
      <c r="FG1305" s="7"/>
      <c r="FH1305" s="7"/>
      <c r="FI1305" s="7"/>
      <c r="FJ1305" s="7"/>
      <c r="FK1305" s="7"/>
      <c r="FL1305" s="34"/>
      <c r="FM1305" s="33"/>
      <c r="FN1305" s="34"/>
      <c r="FO1305" s="33"/>
      <c r="FP1305" s="33"/>
      <c r="FQ1305" s="33"/>
      <c r="FR1305" s="33"/>
      <c r="FS1305" s="33"/>
      <c r="FT1305" s="33"/>
      <c r="FU1305" s="33"/>
      <c r="FV1305" s="33"/>
      <c r="FW1305" s="33"/>
      <c r="FX1305" s="33"/>
      <c r="FY1305" s="33"/>
      <c r="FZ1305" s="33"/>
      <c r="GA1305" s="33"/>
      <c r="GB1305" s="33"/>
      <c r="GC1305" s="33"/>
      <c r="GD1305" s="33"/>
      <c r="GE1305" s="33"/>
      <c r="GF1305" s="33"/>
      <c r="GG1305" s="7"/>
      <c r="GH1305" s="7"/>
      <c r="GI1305" s="7"/>
      <c r="GJ1305" s="7"/>
      <c r="GK1305" s="7"/>
      <c r="GL1305" s="7"/>
      <c r="GM1305" s="7"/>
      <c r="GN1305" s="7"/>
      <c r="GO1305" s="7"/>
      <c r="GP1305" s="7"/>
      <c r="GQ1305" s="7"/>
      <c r="GR1305" s="7"/>
      <c r="GS1305" s="7"/>
      <c r="GT1305" s="7"/>
      <c r="GU1305" s="7"/>
      <c r="GV1305" s="7"/>
      <c r="GW1305" s="7"/>
      <c r="GX1305" s="7"/>
      <c r="GY1305" s="7"/>
    </row>
    <row r="1306" spans="1:207" ht="13.8">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c r="CG1306" s="7"/>
      <c r="CH1306" s="7"/>
      <c r="CI1306" s="7"/>
      <c r="CJ1306" s="7"/>
      <c r="CK1306" s="7"/>
      <c r="CL1306" s="7"/>
      <c r="CM1306" s="7"/>
      <c r="CN1306" s="7"/>
      <c r="CO1306" s="7"/>
      <c r="CP1306" s="7"/>
      <c r="CQ1306" s="7"/>
      <c r="CR1306" s="7"/>
      <c r="CS1306" s="7"/>
      <c r="CT1306" s="7"/>
      <c r="CU1306" s="7"/>
      <c r="CV1306" s="7"/>
      <c r="CW1306" s="7"/>
      <c r="CX1306" s="7"/>
      <c r="CY1306" s="7"/>
      <c r="CZ1306" s="7"/>
      <c r="DA1306" s="7"/>
      <c r="DB1306" s="7"/>
      <c r="DC1306" s="7"/>
      <c r="DD1306" s="7"/>
      <c r="DE1306" s="7"/>
      <c r="DF1306" s="7"/>
      <c r="DG1306" s="7"/>
      <c r="DH1306" s="7"/>
      <c r="DI1306" s="7"/>
      <c r="DJ1306" s="7"/>
      <c r="DK1306" s="7"/>
      <c r="DL1306" s="7"/>
      <c r="DM1306" s="7"/>
      <c r="DN1306" s="7"/>
      <c r="DO1306" s="7"/>
      <c r="DP1306" s="7"/>
      <c r="DQ1306" s="7"/>
      <c r="DR1306" s="7"/>
      <c r="DS1306" s="7"/>
      <c r="DT1306" s="7"/>
      <c r="DU1306" s="7"/>
      <c r="DV1306" s="7"/>
      <c r="DW1306" s="7"/>
      <c r="DX1306" s="7"/>
      <c r="DY1306" s="7"/>
      <c r="DZ1306" s="7"/>
      <c r="EA1306" s="7"/>
      <c r="EB1306" s="7"/>
      <c r="EC1306" s="7"/>
      <c r="ED1306" s="7"/>
      <c r="EE1306" s="7"/>
      <c r="EF1306" s="7"/>
      <c r="EG1306" s="7"/>
      <c r="EH1306" s="7"/>
      <c r="EI1306" s="7"/>
      <c r="EJ1306" s="7"/>
      <c r="EK1306" s="7"/>
      <c r="EL1306" s="7"/>
      <c r="EM1306" s="7"/>
      <c r="EN1306" s="7"/>
      <c r="EO1306" s="7"/>
      <c r="EP1306" s="7"/>
      <c r="EQ1306" s="7"/>
      <c r="ER1306" s="7"/>
      <c r="ES1306" s="7"/>
      <c r="ET1306" s="7"/>
      <c r="EU1306" s="7"/>
      <c r="EV1306" s="7"/>
      <c r="EW1306" s="7"/>
      <c r="EX1306" s="7"/>
      <c r="EY1306" s="7"/>
      <c r="EZ1306" s="7"/>
      <c r="FA1306" s="7"/>
      <c r="FB1306" s="7"/>
      <c r="FC1306" s="7"/>
      <c r="FD1306" s="7"/>
      <c r="FE1306" s="7"/>
      <c r="FF1306" s="7"/>
      <c r="FG1306" s="7"/>
      <c r="FH1306" s="7"/>
      <c r="FI1306" s="7"/>
      <c r="FJ1306" s="7"/>
      <c r="FK1306" s="7"/>
      <c r="FL1306" s="34"/>
      <c r="FM1306" s="33"/>
      <c r="FN1306" s="34"/>
      <c r="FO1306" s="33"/>
      <c r="FP1306" s="33"/>
      <c r="FQ1306" s="33"/>
      <c r="FR1306" s="33"/>
      <c r="FS1306" s="33"/>
      <c r="FT1306" s="33"/>
      <c r="FU1306" s="33"/>
      <c r="FV1306" s="33"/>
      <c r="FW1306" s="33"/>
      <c r="FX1306" s="33"/>
      <c r="FY1306" s="33"/>
      <c r="FZ1306" s="33"/>
      <c r="GA1306" s="33"/>
      <c r="GB1306" s="33"/>
      <c r="GC1306" s="33"/>
      <c r="GD1306" s="33"/>
      <c r="GE1306" s="33"/>
      <c r="GF1306" s="33"/>
      <c r="GG1306" s="7"/>
      <c r="GH1306" s="7"/>
      <c r="GI1306" s="7"/>
      <c r="GJ1306" s="7"/>
      <c r="GK1306" s="7"/>
      <c r="GL1306" s="7"/>
      <c r="GM1306" s="7"/>
      <c r="GN1306" s="7"/>
      <c r="GO1306" s="7"/>
      <c r="GP1306" s="7"/>
      <c r="GQ1306" s="7"/>
      <c r="GR1306" s="7"/>
      <c r="GS1306" s="7"/>
      <c r="GT1306" s="7"/>
      <c r="GU1306" s="7"/>
      <c r="GV1306" s="7"/>
      <c r="GW1306" s="7"/>
      <c r="GX1306" s="7"/>
      <c r="GY1306" s="7"/>
    </row>
    <row r="1307" spans="1:207" ht="13.8">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c r="CG1307" s="7"/>
      <c r="CH1307" s="7"/>
      <c r="CI1307" s="7"/>
      <c r="CJ1307" s="7"/>
      <c r="CK1307" s="7"/>
      <c r="CL1307" s="7"/>
      <c r="CM1307" s="7"/>
      <c r="CN1307" s="7"/>
      <c r="CO1307" s="7"/>
      <c r="CP1307" s="7"/>
      <c r="CQ1307" s="7"/>
      <c r="CR1307" s="7"/>
      <c r="CS1307" s="7"/>
      <c r="CT1307" s="7"/>
      <c r="CU1307" s="7"/>
      <c r="CV1307" s="7"/>
      <c r="CW1307" s="7"/>
      <c r="CX1307" s="7"/>
      <c r="CY1307" s="7"/>
      <c r="CZ1307" s="7"/>
      <c r="DA1307" s="7"/>
      <c r="DB1307" s="7"/>
      <c r="DC1307" s="7"/>
      <c r="DD1307" s="7"/>
      <c r="DE1307" s="7"/>
      <c r="DF1307" s="7"/>
      <c r="DG1307" s="7"/>
      <c r="DH1307" s="7"/>
      <c r="DI1307" s="7"/>
      <c r="DJ1307" s="7"/>
      <c r="DK1307" s="7"/>
      <c r="DL1307" s="7"/>
      <c r="DM1307" s="7"/>
      <c r="DN1307" s="7"/>
      <c r="DO1307" s="7"/>
      <c r="DP1307" s="7"/>
      <c r="DQ1307" s="7"/>
      <c r="DR1307" s="7"/>
      <c r="DS1307" s="7"/>
      <c r="DT1307" s="7"/>
      <c r="DU1307" s="7"/>
      <c r="DV1307" s="7"/>
      <c r="DW1307" s="7"/>
      <c r="DX1307" s="7"/>
      <c r="DY1307" s="7"/>
      <c r="DZ1307" s="7"/>
      <c r="EA1307" s="7"/>
      <c r="EB1307" s="7"/>
      <c r="EC1307" s="7"/>
      <c r="ED1307" s="7"/>
      <c r="EE1307" s="7"/>
      <c r="EF1307" s="7"/>
      <c r="EG1307" s="7"/>
      <c r="EH1307" s="7"/>
      <c r="EI1307" s="7"/>
      <c r="EJ1307" s="7"/>
      <c r="EK1307" s="7"/>
      <c r="EL1307" s="7"/>
      <c r="EM1307" s="7"/>
      <c r="EN1307" s="7"/>
      <c r="EO1307" s="7"/>
      <c r="EP1307" s="7"/>
      <c r="EQ1307" s="7"/>
      <c r="ER1307" s="7"/>
      <c r="ES1307" s="7"/>
      <c r="ET1307" s="7"/>
      <c r="EU1307" s="7"/>
      <c r="EV1307" s="7"/>
      <c r="EW1307" s="7"/>
      <c r="EX1307" s="7"/>
      <c r="EY1307" s="7"/>
      <c r="EZ1307" s="7"/>
      <c r="FA1307" s="7"/>
      <c r="FB1307" s="7"/>
      <c r="FC1307" s="7"/>
      <c r="FD1307" s="7"/>
      <c r="FE1307" s="7"/>
      <c r="FF1307" s="7"/>
      <c r="FG1307" s="7"/>
      <c r="FH1307" s="7"/>
      <c r="FI1307" s="7"/>
      <c r="FJ1307" s="7"/>
      <c r="FK1307" s="7"/>
      <c r="FL1307" s="34"/>
      <c r="FM1307" s="33"/>
      <c r="FN1307" s="34"/>
      <c r="FO1307" s="33"/>
      <c r="FP1307" s="33"/>
      <c r="FQ1307" s="33"/>
      <c r="FR1307" s="33"/>
      <c r="FS1307" s="33"/>
      <c r="FT1307" s="33"/>
      <c r="FU1307" s="33"/>
      <c r="FV1307" s="33"/>
      <c r="FW1307" s="33"/>
      <c r="FX1307" s="33"/>
      <c r="FY1307" s="33"/>
      <c r="FZ1307" s="33"/>
      <c r="GA1307" s="33"/>
      <c r="GB1307" s="33"/>
      <c r="GC1307" s="33"/>
      <c r="GD1307" s="33"/>
      <c r="GE1307" s="33"/>
      <c r="GF1307" s="33"/>
      <c r="GG1307" s="7"/>
      <c r="GH1307" s="7"/>
      <c r="GI1307" s="7"/>
      <c r="GJ1307" s="7"/>
      <c r="GK1307" s="7"/>
      <c r="GL1307" s="7"/>
      <c r="GM1307" s="7"/>
      <c r="GN1307" s="7"/>
      <c r="GO1307" s="7"/>
      <c r="GP1307" s="7"/>
      <c r="GQ1307" s="7"/>
      <c r="GR1307" s="7"/>
      <c r="GS1307" s="7"/>
      <c r="GT1307" s="7"/>
      <c r="GU1307" s="7"/>
      <c r="GV1307" s="7"/>
      <c r="GW1307" s="7"/>
      <c r="GX1307" s="7"/>
      <c r="GY1307" s="7"/>
    </row>
    <row r="1308" spans="1:207" ht="13.8">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c r="CG1308" s="7"/>
      <c r="CH1308" s="7"/>
      <c r="CI1308" s="7"/>
      <c r="CJ1308" s="7"/>
      <c r="CK1308" s="7"/>
      <c r="CL1308" s="7"/>
      <c r="CM1308" s="7"/>
      <c r="CN1308" s="7"/>
      <c r="CO1308" s="7"/>
      <c r="CP1308" s="7"/>
      <c r="CQ1308" s="7"/>
      <c r="CR1308" s="7"/>
      <c r="CS1308" s="7"/>
      <c r="CT1308" s="7"/>
      <c r="CU1308" s="7"/>
      <c r="CV1308" s="7"/>
      <c r="CW1308" s="7"/>
      <c r="CX1308" s="7"/>
      <c r="CY1308" s="7"/>
      <c r="CZ1308" s="7"/>
      <c r="DA1308" s="7"/>
      <c r="DB1308" s="7"/>
      <c r="DC1308" s="7"/>
      <c r="DD1308" s="7"/>
      <c r="DE1308" s="7"/>
      <c r="DF1308" s="7"/>
      <c r="DG1308" s="7"/>
      <c r="DH1308" s="7"/>
      <c r="DI1308" s="7"/>
      <c r="DJ1308" s="7"/>
      <c r="DK1308" s="7"/>
      <c r="DL1308" s="7"/>
      <c r="DM1308" s="7"/>
      <c r="DN1308" s="7"/>
      <c r="DO1308" s="7"/>
      <c r="DP1308" s="7"/>
      <c r="DQ1308" s="7"/>
      <c r="DR1308" s="7"/>
      <c r="DS1308" s="7"/>
      <c r="DT1308" s="7"/>
      <c r="DU1308" s="7"/>
      <c r="DV1308" s="7"/>
      <c r="DW1308" s="7"/>
      <c r="DX1308" s="7"/>
      <c r="DY1308" s="7"/>
      <c r="DZ1308" s="7"/>
      <c r="EA1308" s="7"/>
      <c r="EB1308" s="7"/>
      <c r="EC1308" s="7"/>
      <c r="ED1308" s="7"/>
      <c r="EE1308" s="7"/>
      <c r="EF1308" s="7"/>
      <c r="EG1308" s="7"/>
      <c r="EH1308" s="7"/>
      <c r="EI1308" s="7"/>
      <c r="EJ1308" s="7"/>
      <c r="EK1308" s="7"/>
      <c r="EL1308" s="7"/>
      <c r="EM1308" s="7"/>
      <c r="EN1308" s="7"/>
      <c r="EO1308" s="7"/>
      <c r="EP1308" s="7"/>
      <c r="EQ1308" s="7"/>
      <c r="ER1308" s="7"/>
      <c r="ES1308" s="7"/>
      <c r="ET1308" s="7"/>
      <c r="EU1308" s="7"/>
      <c r="EV1308" s="7"/>
      <c r="EW1308" s="7"/>
      <c r="EX1308" s="7"/>
      <c r="EY1308" s="7"/>
      <c r="EZ1308" s="7"/>
      <c r="FA1308" s="7"/>
      <c r="FB1308" s="7"/>
      <c r="FC1308" s="7"/>
      <c r="FD1308" s="7"/>
      <c r="FE1308" s="7"/>
      <c r="FF1308" s="7"/>
      <c r="FG1308" s="7"/>
      <c r="FH1308" s="7"/>
      <c r="FI1308" s="7"/>
      <c r="FJ1308" s="7"/>
      <c r="FK1308" s="7"/>
      <c r="FL1308" s="34"/>
      <c r="FM1308" s="33"/>
      <c r="FN1308" s="34"/>
      <c r="FO1308" s="33"/>
      <c r="FP1308" s="33"/>
      <c r="FQ1308" s="33"/>
      <c r="FR1308" s="33"/>
      <c r="FS1308" s="33"/>
      <c r="FT1308" s="33"/>
      <c r="FU1308" s="33"/>
      <c r="FV1308" s="33"/>
      <c r="FW1308" s="33"/>
      <c r="FX1308" s="33"/>
      <c r="FY1308" s="33"/>
      <c r="FZ1308" s="33"/>
      <c r="GA1308" s="33"/>
      <c r="GB1308" s="33"/>
      <c r="GC1308" s="33"/>
      <c r="GD1308" s="33"/>
      <c r="GE1308" s="33"/>
      <c r="GF1308" s="33"/>
      <c r="GG1308" s="7"/>
      <c r="GH1308" s="7"/>
      <c r="GI1308" s="7"/>
      <c r="GJ1308" s="7"/>
      <c r="GK1308" s="7"/>
      <c r="GL1308" s="7"/>
      <c r="GM1308" s="7"/>
      <c r="GN1308" s="7"/>
      <c r="GO1308" s="7"/>
      <c r="GP1308" s="7"/>
      <c r="GQ1308" s="7"/>
      <c r="GR1308" s="7"/>
      <c r="GS1308" s="7"/>
      <c r="GT1308" s="7"/>
      <c r="GU1308" s="7"/>
      <c r="GV1308" s="7"/>
      <c r="GW1308" s="7"/>
      <c r="GX1308" s="7"/>
      <c r="GY1308" s="7"/>
    </row>
    <row r="1309" spans="1:207" ht="13.8">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c r="CG1309" s="7"/>
      <c r="CH1309" s="7"/>
      <c r="CI1309" s="7"/>
      <c r="CJ1309" s="7"/>
      <c r="CK1309" s="7"/>
      <c r="CL1309" s="7"/>
      <c r="CM1309" s="7"/>
      <c r="CN1309" s="7"/>
      <c r="CO1309" s="7"/>
      <c r="CP1309" s="7"/>
      <c r="CQ1309" s="7"/>
      <c r="CR1309" s="7"/>
      <c r="CS1309" s="7"/>
      <c r="CT1309" s="7"/>
      <c r="CU1309" s="7"/>
      <c r="CV1309" s="7"/>
      <c r="CW1309" s="7"/>
      <c r="CX1309" s="7"/>
      <c r="CY1309" s="7"/>
      <c r="CZ1309" s="7"/>
      <c r="DA1309" s="7"/>
      <c r="DB1309" s="7"/>
      <c r="DC1309" s="7"/>
      <c r="DD1309" s="7"/>
      <c r="DE1309" s="7"/>
      <c r="DF1309" s="7"/>
      <c r="DG1309" s="7"/>
      <c r="DH1309" s="7"/>
      <c r="DI1309" s="7"/>
      <c r="DJ1309" s="7"/>
      <c r="DK1309" s="7"/>
      <c r="DL1309" s="7"/>
      <c r="DM1309" s="7"/>
      <c r="DN1309" s="7"/>
      <c r="DO1309" s="7"/>
      <c r="DP1309" s="7"/>
      <c r="DQ1309" s="7"/>
      <c r="DR1309" s="7"/>
      <c r="DS1309" s="7"/>
      <c r="DT1309" s="7"/>
      <c r="DU1309" s="7"/>
      <c r="DV1309" s="7"/>
      <c r="DW1309" s="7"/>
      <c r="DX1309" s="7"/>
      <c r="DY1309" s="7"/>
      <c r="DZ1309" s="7"/>
      <c r="EA1309" s="7"/>
      <c r="EB1309" s="7"/>
      <c r="EC1309" s="7"/>
      <c r="ED1309" s="7"/>
      <c r="EE1309" s="7"/>
      <c r="EF1309" s="7"/>
      <c r="EG1309" s="7"/>
      <c r="EH1309" s="7"/>
      <c r="EI1309" s="7"/>
      <c r="EJ1309" s="7"/>
      <c r="EK1309" s="7"/>
      <c r="EL1309" s="7"/>
      <c r="EM1309" s="7"/>
      <c r="EN1309" s="7"/>
      <c r="EO1309" s="7"/>
      <c r="EP1309" s="7"/>
      <c r="EQ1309" s="7"/>
      <c r="ER1309" s="7"/>
      <c r="ES1309" s="7"/>
      <c r="ET1309" s="7"/>
      <c r="EU1309" s="7"/>
      <c r="EV1309" s="7"/>
      <c r="EW1309" s="7"/>
      <c r="EX1309" s="7"/>
      <c r="EY1309" s="7"/>
      <c r="EZ1309" s="7"/>
      <c r="FA1309" s="7"/>
      <c r="FB1309" s="7"/>
      <c r="FC1309" s="7"/>
      <c r="FD1309" s="7"/>
      <c r="FE1309" s="7"/>
      <c r="FF1309" s="7"/>
      <c r="FG1309" s="7"/>
      <c r="FH1309" s="7"/>
      <c r="FI1309" s="7"/>
      <c r="FJ1309" s="7"/>
      <c r="FK1309" s="7"/>
      <c r="FL1309" s="34"/>
      <c r="FM1309" s="33"/>
      <c r="FN1309" s="34"/>
      <c r="FO1309" s="33"/>
      <c r="FP1309" s="33"/>
      <c r="FQ1309" s="33"/>
      <c r="FR1309" s="33"/>
      <c r="FS1309" s="33"/>
      <c r="FT1309" s="33"/>
      <c r="FU1309" s="33"/>
      <c r="FV1309" s="33"/>
      <c r="FW1309" s="33"/>
      <c r="FX1309" s="33"/>
      <c r="FY1309" s="33"/>
      <c r="FZ1309" s="33"/>
      <c r="GA1309" s="33"/>
      <c r="GB1309" s="33"/>
      <c r="GC1309" s="33"/>
      <c r="GD1309" s="33"/>
      <c r="GE1309" s="33"/>
      <c r="GF1309" s="33"/>
      <c r="GG1309" s="7"/>
      <c r="GH1309" s="7"/>
      <c r="GI1309" s="7"/>
      <c r="GJ1309" s="7"/>
      <c r="GK1309" s="7"/>
      <c r="GL1309" s="7"/>
      <c r="GM1309" s="7"/>
      <c r="GN1309" s="7"/>
      <c r="GO1309" s="7"/>
      <c r="GP1309" s="7"/>
      <c r="GQ1309" s="7"/>
      <c r="GR1309" s="7"/>
      <c r="GS1309" s="7"/>
      <c r="GT1309" s="7"/>
      <c r="GU1309" s="7"/>
      <c r="GV1309" s="7"/>
      <c r="GW1309" s="7"/>
      <c r="GX1309" s="7"/>
      <c r="GY1309" s="7"/>
    </row>
    <row r="1310" spans="1:207" ht="13.8">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c r="CG1310" s="7"/>
      <c r="CH1310" s="7"/>
      <c r="CI1310" s="7"/>
      <c r="CJ1310" s="7"/>
      <c r="CK1310" s="7"/>
      <c r="CL1310" s="7"/>
      <c r="CM1310" s="7"/>
      <c r="CN1310" s="7"/>
      <c r="CO1310" s="7"/>
      <c r="CP1310" s="7"/>
      <c r="CQ1310" s="7"/>
      <c r="CR1310" s="7"/>
      <c r="CS1310" s="7"/>
      <c r="CT1310" s="7"/>
      <c r="CU1310" s="7"/>
      <c r="CV1310" s="7"/>
      <c r="CW1310" s="7"/>
      <c r="CX1310" s="7"/>
      <c r="CY1310" s="7"/>
      <c r="CZ1310" s="7"/>
      <c r="DA1310" s="7"/>
      <c r="DB1310" s="7"/>
      <c r="DC1310" s="7"/>
      <c r="DD1310" s="7"/>
      <c r="DE1310" s="7"/>
      <c r="DF1310" s="7"/>
      <c r="DG1310" s="7"/>
      <c r="DH1310" s="7"/>
      <c r="DI1310" s="7"/>
      <c r="DJ1310" s="7"/>
      <c r="DK1310" s="7"/>
      <c r="DL1310" s="7"/>
      <c r="DM1310" s="7"/>
      <c r="DN1310" s="7"/>
      <c r="DO1310" s="7"/>
      <c r="DP1310" s="7"/>
      <c r="DQ1310" s="7"/>
      <c r="DR1310" s="7"/>
      <c r="DS1310" s="7"/>
      <c r="DT1310" s="7"/>
      <c r="DU1310" s="7"/>
      <c r="DV1310" s="7"/>
      <c r="DW1310" s="7"/>
      <c r="DX1310" s="7"/>
      <c r="DY1310" s="7"/>
      <c r="DZ1310" s="7"/>
      <c r="EA1310" s="7"/>
      <c r="EB1310" s="7"/>
      <c r="EC1310" s="7"/>
      <c r="ED1310" s="7"/>
      <c r="EE1310" s="7"/>
      <c r="EF1310" s="7"/>
      <c r="EG1310" s="7"/>
      <c r="EH1310" s="7"/>
      <c r="EI1310" s="7"/>
      <c r="EJ1310" s="7"/>
      <c r="EK1310" s="7"/>
      <c r="EL1310" s="7"/>
      <c r="EM1310" s="7"/>
      <c r="EN1310" s="7"/>
      <c r="EO1310" s="7"/>
      <c r="EP1310" s="7"/>
      <c r="EQ1310" s="7"/>
      <c r="ER1310" s="7"/>
      <c r="ES1310" s="7"/>
      <c r="ET1310" s="7"/>
      <c r="EU1310" s="7"/>
      <c r="EV1310" s="7"/>
      <c r="EW1310" s="7"/>
      <c r="EX1310" s="7"/>
      <c r="EY1310" s="7"/>
      <c r="EZ1310" s="7"/>
      <c r="FA1310" s="7"/>
      <c r="FB1310" s="7"/>
      <c r="FC1310" s="7"/>
      <c r="FD1310" s="7"/>
      <c r="FE1310" s="7"/>
      <c r="FF1310" s="7"/>
      <c r="FG1310" s="7"/>
      <c r="FH1310" s="7"/>
      <c r="FI1310" s="7"/>
      <c r="FJ1310" s="7"/>
      <c r="FK1310" s="7"/>
      <c r="FL1310" s="34"/>
      <c r="FM1310" s="33"/>
      <c r="FN1310" s="34"/>
      <c r="FO1310" s="33"/>
      <c r="FP1310" s="33"/>
      <c r="FQ1310" s="33"/>
      <c r="FR1310" s="33"/>
      <c r="FS1310" s="33"/>
      <c r="FT1310" s="33"/>
      <c r="FU1310" s="33"/>
      <c r="FV1310" s="33"/>
      <c r="FW1310" s="33"/>
      <c r="FX1310" s="33"/>
      <c r="FY1310" s="33"/>
      <c r="FZ1310" s="33"/>
      <c r="GA1310" s="33"/>
      <c r="GB1310" s="33"/>
      <c r="GC1310" s="33"/>
      <c r="GD1310" s="33"/>
      <c r="GE1310" s="33"/>
      <c r="GF1310" s="33"/>
      <c r="GG1310" s="7"/>
      <c r="GH1310" s="7"/>
      <c r="GI1310" s="7"/>
      <c r="GJ1310" s="7"/>
      <c r="GK1310" s="7"/>
      <c r="GL1310" s="7"/>
      <c r="GM1310" s="7"/>
      <c r="GN1310" s="7"/>
      <c r="GO1310" s="7"/>
      <c r="GP1310" s="7"/>
      <c r="GQ1310" s="7"/>
      <c r="GR1310" s="7"/>
      <c r="GS1310" s="7"/>
      <c r="GT1310" s="7"/>
      <c r="GU1310" s="7"/>
      <c r="GV1310" s="7"/>
      <c r="GW1310" s="7"/>
      <c r="GX1310" s="7"/>
      <c r="GY1310" s="7"/>
    </row>
    <row r="1311" spans="1:207" ht="13.8">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c r="CG1311" s="7"/>
      <c r="CH1311" s="7"/>
      <c r="CI1311" s="7"/>
      <c r="CJ1311" s="7"/>
      <c r="CK1311" s="7"/>
      <c r="CL1311" s="7"/>
      <c r="CM1311" s="7"/>
      <c r="CN1311" s="7"/>
      <c r="CO1311" s="7"/>
      <c r="CP1311" s="7"/>
      <c r="CQ1311" s="7"/>
      <c r="CR1311" s="7"/>
      <c r="CS1311" s="7"/>
      <c r="CT1311" s="7"/>
      <c r="CU1311" s="7"/>
      <c r="CV1311" s="7"/>
      <c r="CW1311" s="7"/>
      <c r="CX1311" s="7"/>
      <c r="CY1311" s="7"/>
      <c r="CZ1311" s="7"/>
      <c r="DA1311" s="7"/>
      <c r="DB1311" s="7"/>
      <c r="DC1311" s="7"/>
      <c r="DD1311" s="7"/>
      <c r="DE1311" s="7"/>
      <c r="DF1311" s="7"/>
      <c r="DG1311" s="7"/>
      <c r="DH1311" s="7"/>
      <c r="DI1311" s="7"/>
      <c r="DJ1311" s="7"/>
      <c r="DK1311" s="7"/>
      <c r="DL1311" s="7"/>
      <c r="DM1311" s="7"/>
      <c r="DN1311" s="7"/>
      <c r="DO1311" s="7"/>
      <c r="DP1311" s="7"/>
      <c r="DQ1311" s="7"/>
      <c r="DR1311" s="7"/>
      <c r="DS1311" s="7"/>
      <c r="DT1311" s="7"/>
      <c r="DU1311" s="7"/>
      <c r="DV1311" s="7"/>
      <c r="DW1311" s="7"/>
      <c r="DX1311" s="7"/>
      <c r="DY1311" s="7"/>
      <c r="DZ1311" s="7"/>
      <c r="EA1311" s="7"/>
      <c r="EB1311" s="7"/>
      <c r="EC1311" s="7"/>
      <c r="ED1311" s="7"/>
      <c r="EE1311" s="7"/>
      <c r="EF1311" s="7"/>
      <c r="EG1311" s="7"/>
      <c r="EH1311" s="7"/>
      <c r="EI1311" s="7"/>
      <c r="EJ1311" s="7"/>
      <c r="EK1311" s="7"/>
      <c r="EL1311" s="7"/>
      <c r="EM1311" s="7"/>
      <c r="EN1311" s="7"/>
      <c r="EO1311" s="7"/>
      <c r="EP1311" s="7"/>
      <c r="EQ1311" s="7"/>
      <c r="ER1311" s="7"/>
      <c r="ES1311" s="7"/>
      <c r="ET1311" s="7"/>
      <c r="EU1311" s="7"/>
      <c r="EV1311" s="7"/>
      <c r="EW1311" s="7"/>
      <c r="EX1311" s="7"/>
      <c r="EY1311" s="7"/>
      <c r="EZ1311" s="7"/>
      <c r="FA1311" s="7"/>
      <c r="FB1311" s="7"/>
      <c r="FC1311" s="7"/>
      <c r="FD1311" s="7"/>
      <c r="FE1311" s="7"/>
      <c r="FF1311" s="7"/>
      <c r="FG1311" s="7"/>
      <c r="FH1311" s="7"/>
      <c r="FI1311" s="7"/>
      <c r="FJ1311" s="7"/>
      <c r="FK1311" s="7"/>
      <c r="FL1311" s="34"/>
      <c r="FM1311" s="33"/>
      <c r="FN1311" s="34"/>
      <c r="FO1311" s="33"/>
      <c r="FP1311" s="33"/>
      <c r="FQ1311" s="33"/>
      <c r="FR1311" s="33"/>
      <c r="FS1311" s="33"/>
      <c r="FT1311" s="33"/>
      <c r="FU1311" s="33"/>
      <c r="FV1311" s="33"/>
      <c r="FW1311" s="33"/>
      <c r="FX1311" s="33"/>
      <c r="FY1311" s="33"/>
      <c r="FZ1311" s="33"/>
      <c r="GA1311" s="33"/>
      <c r="GB1311" s="33"/>
      <c r="GC1311" s="33"/>
      <c r="GD1311" s="33"/>
      <c r="GE1311" s="33"/>
      <c r="GF1311" s="33"/>
      <c r="GG1311" s="7"/>
      <c r="GH1311" s="7"/>
      <c r="GI1311" s="7"/>
      <c r="GJ1311" s="7"/>
      <c r="GK1311" s="7"/>
      <c r="GL1311" s="7"/>
      <c r="GM1311" s="7"/>
      <c r="GN1311" s="7"/>
      <c r="GO1311" s="7"/>
      <c r="GP1311" s="7"/>
      <c r="GQ1311" s="7"/>
      <c r="GR1311" s="7"/>
      <c r="GS1311" s="7"/>
      <c r="GT1311" s="7"/>
      <c r="GU1311" s="7"/>
      <c r="GV1311" s="7"/>
      <c r="GW1311" s="7"/>
      <c r="GX1311" s="7"/>
      <c r="GY1311" s="7"/>
    </row>
    <row r="1312" spans="1:207" ht="13.8">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c r="CG1312" s="7"/>
      <c r="CH1312" s="7"/>
      <c r="CI1312" s="7"/>
      <c r="CJ1312" s="7"/>
      <c r="CK1312" s="7"/>
      <c r="CL1312" s="7"/>
      <c r="CM1312" s="7"/>
      <c r="CN1312" s="7"/>
      <c r="CO1312" s="7"/>
      <c r="CP1312" s="7"/>
      <c r="CQ1312" s="7"/>
      <c r="CR1312" s="7"/>
      <c r="CS1312" s="7"/>
      <c r="CT1312" s="7"/>
      <c r="CU1312" s="7"/>
      <c r="CV1312" s="7"/>
      <c r="CW1312" s="7"/>
      <c r="CX1312" s="7"/>
      <c r="CY1312" s="7"/>
      <c r="CZ1312" s="7"/>
      <c r="DA1312" s="7"/>
      <c r="DB1312" s="7"/>
      <c r="DC1312" s="7"/>
      <c r="DD1312" s="7"/>
      <c r="DE1312" s="7"/>
      <c r="DF1312" s="7"/>
      <c r="DG1312" s="7"/>
      <c r="DH1312" s="7"/>
      <c r="DI1312" s="7"/>
      <c r="DJ1312" s="7"/>
      <c r="DK1312" s="7"/>
      <c r="DL1312" s="7"/>
      <c r="DM1312" s="7"/>
      <c r="DN1312" s="7"/>
      <c r="DO1312" s="7"/>
      <c r="DP1312" s="7"/>
      <c r="DQ1312" s="7"/>
      <c r="DR1312" s="7"/>
      <c r="DS1312" s="7"/>
      <c r="DT1312" s="7"/>
      <c r="DU1312" s="7"/>
      <c r="DV1312" s="7"/>
      <c r="DW1312" s="7"/>
      <c r="DX1312" s="7"/>
      <c r="DY1312" s="7"/>
      <c r="DZ1312" s="7"/>
      <c r="EA1312" s="7"/>
      <c r="EB1312" s="7"/>
      <c r="EC1312" s="7"/>
      <c r="ED1312" s="7"/>
      <c r="EE1312" s="7"/>
      <c r="EF1312" s="7"/>
      <c r="EG1312" s="7"/>
      <c r="EH1312" s="7"/>
      <c r="EI1312" s="7"/>
      <c r="EJ1312" s="7"/>
      <c r="EK1312" s="7"/>
      <c r="EL1312" s="7"/>
      <c r="EM1312" s="7"/>
      <c r="EN1312" s="7"/>
      <c r="EO1312" s="7"/>
      <c r="EP1312" s="7"/>
      <c r="EQ1312" s="7"/>
      <c r="ER1312" s="7"/>
      <c r="ES1312" s="7"/>
      <c r="ET1312" s="7"/>
      <c r="EU1312" s="7"/>
      <c r="EV1312" s="7"/>
      <c r="EW1312" s="7"/>
      <c r="EX1312" s="7"/>
      <c r="EY1312" s="7"/>
      <c r="EZ1312" s="7"/>
      <c r="FA1312" s="7"/>
      <c r="FB1312" s="7"/>
      <c r="FC1312" s="7"/>
      <c r="FD1312" s="7"/>
      <c r="FE1312" s="7"/>
      <c r="FF1312" s="7"/>
      <c r="FG1312" s="7"/>
      <c r="FH1312" s="7"/>
      <c r="FI1312" s="7"/>
      <c r="FJ1312" s="7"/>
      <c r="FK1312" s="7"/>
      <c r="FL1312" s="34"/>
      <c r="FM1312" s="33"/>
      <c r="FN1312" s="34"/>
      <c r="FO1312" s="33"/>
      <c r="FP1312" s="33"/>
      <c r="FQ1312" s="33"/>
      <c r="FR1312" s="33"/>
      <c r="FS1312" s="33"/>
      <c r="FT1312" s="33"/>
      <c r="FU1312" s="33"/>
      <c r="FV1312" s="33"/>
      <c r="FW1312" s="33"/>
      <c r="FX1312" s="33"/>
      <c r="FY1312" s="33"/>
      <c r="FZ1312" s="33"/>
      <c r="GA1312" s="33"/>
      <c r="GB1312" s="33"/>
      <c r="GC1312" s="33"/>
      <c r="GD1312" s="33"/>
      <c r="GE1312" s="33"/>
      <c r="GF1312" s="33"/>
      <c r="GG1312" s="7"/>
      <c r="GH1312" s="7"/>
      <c r="GI1312" s="7"/>
      <c r="GJ1312" s="7"/>
      <c r="GK1312" s="7"/>
      <c r="GL1312" s="7"/>
      <c r="GM1312" s="7"/>
      <c r="GN1312" s="7"/>
      <c r="GO1312" s="7"/>
      <c r="GP1312" s="7"/>
      <c r="GQ1312" s="7"/>
      <c r="GR1312" s="7"/>
      <c r="GS1312" s="7"/>
      <c r="GT1312" s="7"/>
      <c r="GU1312" s="7"/>
      <c r="GV1312" s="7"/>
      <c r="GW1312" s="7"/>
      <c r="GX1312" s="7"/>
      <c r="GY1312" s="7"/>
    </row>
    <row r="1313" spans="1:207" ht="13.8">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c r="CG1313" s="7"/>
      <c r="CH1313" s="7"/>
      <c r="CI1313" s="7"/>
      <c r="CJ1313" s="7"/>
      <c r="CK1313" s="7"/>
      <c r="CL1313" s="7"/>
      <c r="CM1313" s="7"/>
      <c r="CN1313" s="7"/>
      <c r="CO1313" s="7"/>
      <c r="CP1313" s="7"/>
      <c r="CQ1313" s="7"/>
      <c r="CR1313" s="7"/>
      <c r="CS1313" s="7"/>
      <c r="CT1313" s="7"/>
      <c r="CU1313" s="7"/>
      <c r="CV1313" s="7"/>
      <c r="CW1313" s="7"/>
      <c r="CX1313" s="7"/>
      <c r="CY1313" s="7"/>
      <c r="CZ1313" s="7"/>
      <c r="DA1313" s="7"/>
      <c r="DB1313" s="7"/>
      <c r="DC1313" s="7"/>
      <c r="DD1313" s="7"/>
      <c r="DE1313" s="7"/>
      <c r="DF1313" s="7"/>
      <c r="DG1313" s="7"/>
      <c r="DH1313" s="7"/>
      <c r="DI1313" s="7"/>
      <c r="DJ1313" s="7"/>
      <c r="DK1313" s="7"/>
      <c r="DL1313" s="7"/>
      <c r="DM1313" s="7"/>
      <c r="DN1313" s="7"/>
      <c r="DO1313" s="7"/>
      <c r="DP1313" s="7"/>
      <c r="DQ1313" s="7"/>
      <c r="DR1313" s="7"/>
      <c r="DS1313" s="7"/>
      <c r="DT1313" s="7"/>
      <c r="DU1313" s="7"/>
      <c r="DV1313" s="7"/>
      <c r="DW1313" s="7"/>
      <c r="DX1313" s="7"/>
      <c r="DY1313" s="7"/>
      <c r="DZ1313" s="7"/>
      <c r="EA1313" s="7"/>
      <c r="EB1313" s="7"/>
      <c r="EC1313" s="7"/>
      <c r="ED1313" s="7"/>
      <c r="EE1313" s="7"/>
      <c r="EF1313" s="7"/>
      <c r="EG1313" s="7"/>
      <c r="EH1313" s="7"/>
      <c r="EI1313" s="7"/>
      <c r="EJ1313" s="7"/>
      <c r="EK1313" s="7"/>
      <c r="EL1313" s="7"/>
      <c r="EM1313" s="7"/>
      <c r="EN1313" s="7"/>
      <c r="EO1313" s="7"/>
      <c r="EP1313" s="7"/>
      <c r="EQ1313" s="7"/>
      <c r="ER1313" s="7"/>
      <c r="ES1313" s="7"/>
      <c r="ET1313" s="7"/>
      <c r="EU1313" s="7"/>
      <c r="EV1313" s="7"/>
      <c r="EW1313" s="7"/>
      <c r="EX1313" s="7"/>
      <c r="EY1313" s="7"/>
      <c r="EZ1313" s="7"/>
      <c r="FA1313" s="7"/>
      <c r="FB1313" s="7"/>
      <c r="FC1313" s="7"/>
      <c r="FD1313" s="7"/>
      <c r="FE1313" s="7"/>
      <c r="FF1313" s="7"/>
      <c r="FG1313" s="7"/>
      <c r="FH1313" s="7"/>
      <c r="FI1313" s="7"/>
      <c r="FJ1313" s="7"/>
      <c r="FK1313" s="7"/>
      <c r="FL1313" s="34"/>
      <c r="FM1313" s="33"/>
      <c r="FN1313" s="34"/>
      <c r="FO1313" s="33"/>
      <c r="FP1313" s="33"/>
      <c r="FQ1313" s="33"/>
      <c r="FR1313" s="33"/>
      <c r="FS1313" s="33"/>
      <c r="FT1313" s="33"/>
      <c r="FU1313" s="33"/>
      <c r="FV1313" s="33"/>
      <c r="FW1313" s="33"/>
      <c r="FX1313" s="33"/>
      <c r="FY1313" s="33"/>
      <c r="FZ1313" s="33"/>
      <c r="GA1313" s="33"/>
      <c r="GB1313" s="33"/>
      <c r="GC1313" s="33"/>
      <c r="GD1313" s="33"/>
      <c r="GE1313" s="33"/>
      <c r="GF1313" s="33"/>
      <c r="GG1313" s="7"/>
      <c r="GH1313" s="7"/>
      <c r="GI1313" s="7"/>
      <c r="GJ1313" s="7"/>
      <c r="GK1313" s="7"/>
      <c r="GL1313" s="7"/>
      <c r="GM1313" s="7"/>
      <c r="GN1313" s="7"/>
      <c r="GO1313" s="7"/>
      <c r="GP1313" s="7"/>
      <c r="GQ1313" s="7"/>
      <c r="GR1313" s="7"/>
      <c r="GS1313" s="7"/>
      <c r="GT1313" s="7"/>
      <c r="GU1313" s="7"/>
      <c r="GV1313" s="7"/>
      <c r="GW1313" s="7"/>
      <c r="GX1313" s="7"/>
      <c r="GY1313" s="7"/>
    </row>
    <row r="1314" spans="1:207" ht="13.8">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c r="CG1314" s="7"/>
      <c r="CH1314" s="7"/>
      <c r="CI1314" s="7"/>
      <c r="CJ1314" s="7"/>
      <c r="CK1314" s="7"/>
      <c r="CL1314" s="7"/>
      <c r="CM1314" s="7"/>
      <c r="CN1314" s="7"/>
      <c r="CO1314" s="7"/>
      <c r="CP1314" s="7"/>
      <c r="CQ1314" s="7"/>
      <c r="CR1314" s="7"/>
      <c r="CS1314" s="7"/>
      <c r="CT1314" s="7"/>
      <c r="CU1314" s="7"/>
      <c r="CV1314" s="7"/>
      <c r="CW1314" s="7"/>
      <c r="CX1314" s="7"/>
      <c r="CY1314" s="7"/>
      <c r="CZ1314" s="7"/>
      <c r="DA1314" s="7"/>
      <c r="DB1314" s="7"/>
      <c r="DC1314" s="7"/>
      <c r="DD1314" s="7"/>
      <c r="DE1314" s="7"/>
      <c r="DF1314" s="7"/>
      <c r="DG1314" s="7"/>
      <c r="DH1314" s="7"/>
      <c r="DI1314" s="7"/>
      <c r="DJ1314" s="7"/>
      <c r="DK1314" s="7"/>
      <c r="DL1314" s="7"/>
      <c r="DM1314" s="7"/>
      <c r="DN1314" s="7"/>
      <c r="DO1314" s="7"/>
      <c r="DP1314" s="7"/>
      <c r="DQ1314" s="7"/>
      <c r="DR1314" s="7"/>
      <c r="DS1314" s="7"/>
      <c r="DT1314" s="7"/>
      <c r="DU1314" s="7"/>
      <c r="DV1314" s="7"/>
      <c r="DW1314" s="7"/>
      <c r="DX1314" s="7"/>
      <c r="DY1314" s="7"/>
      <c r="DZ1314" s="7"/>
      <c r="EA1314" s="7"/>
      <c r="EB1314" s="7"/>
      <c r="EC1314" s="7"/>
      <c r="ED1314" s="7"/>
      <c r="EE1314" s="7"/>
      <c r="EF1314" s="7"/>
      <c r="EG1314" s="7"/>
      <c r="EH1314" s="7"/>
      <c r="EI1314" s="7"/>
      <c r="EJ1314" s="7"/>
      <c r="EK1314" s="7"/>
      <c r="EL1314" s="7"/>
      <c r="EM1314" s="7"/>
      <c r="EN1314" s="7"/>
      <c r="EO1314" s="7"/>
      <c r="EP1314" s="7"/>
      <c r="EQ1314" s="7"/>
      <c r="ER1314" s="7"/>
      <c r="ES1314" s="7"/>
      <c r="ET1314" s="7"/>
      <c r="EU1314" s="7"/>
      <c r="EV1314" s="7"/>
      <c r="EW1314" s="7"/>
      <c r="EX1314" s="7"/>
      <c r="EY1314" s="7"/>
      <c r="EZ1314" s="7"/>
      <c r="FA1314" s="7"/>
      <c r="FB1314" s="7"/>
      <c r="FC1314" s="7"/>
      <c r="FD1314" s="7"/>
      <c r="FE1314" s="7"/>
      <c r="FF1314" s="7"/>
      <c r="FG1314" s="7"/>
      <c r="FH1314" s="7"/>
      <c r="FI1314" s="7"/>
      <c r="FJ1314" s="7"/>
      <c r="FK1314" s="7"/>
      <c r="FL1314" s="34"/>
      <c r="FM1314" s="33"/>
      <c r="FN1314" s="34"/>
      <c r="FO1314" s="33"/>
      <c r="FP1314" s="33"/>
      <c r="FQ1314" s="33"/>
      <c r="FR1314" s="33"/>
      <c r="FS1314" s="33"/>
      <c r="FT1314" s="33"/>
      <c r="FU1314" s="33"/>
      <c r="FV1314" s="33"/>
      <c r="FW1314" s="33"/>
      <c r="FX1314" s="33"/>
      <c r="FY1314" s="33"/>
      <c r="FZ1314" s="33"/>
      <c r="GA1314" s="33"/>
      <c r="GB1314" s="33"/>
      <c r="GC1314" s="33"/>
      <c r="GD1314" s="33"/>
      <c r="GE1314" s="33"/>
      <c r="GF1314" s="33"/>
      <c r="GG1314" s="7"/>
      <c r="GH1314" s="7"/>
      <c r="GI1314" s="7"/>
      <c r="GJ1314" s="7"/>
      <c r="GK1314" s="7"/>
      <c r="GL1314" s="7"/>
      <c r="GM1314" s="7"/>
      <c r="GN1314" s="7"/>
      <c r="GO1314" s="7"/>
      <c r="GP1314" s="7"/>
      <c r="GQ1314" s="7"/>
      <c r="GR1314" s="7"/>
      <c r="GS1314" s="7"/>
      <c r="GT1314" s="7"/>
      <c r="GU1314" s="7"/>
      <c r="GV1314" s="7"/>
      <c r="GW1314" s="7"/>
      <c r="GX1314" s="7"/>
      <c r="GY1314" s="7"/>
    </row>
    <row r="1315" spans="1:207" ht="13.8">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c r="CG1315" s="7"/>
      <c r="CH1315" s="7"/>
      <c r="CI1315" s="7"/>
      <c r="CJ1315" s="7"/>
      <c r="CK1315" s="7"/>
      <c r="CL1315" s="7"/>
      <c r="CM1315" s="7"/>
      <c r="CN1315" s="7"/>
      <c r="CO1315" s="7"/>
      <c r="CP1315" s="7"/>
      <c r="CQ1315" s="7"/>
      <c r="CR1315" s="7"/>
      <c r="CS1315" s="7"/>
      <c r="CT1315" s="7"/>
      <c r="CU1315" s="7"/>
      <c r="CV1315" s="7"/>
      <c r="CW1315" s="7"/>
      <c r="CX1315" s="7"/>
      <c r="CY1315" s="7"/>
      <c r="CZ1315" s="7"/>
      <c r="DA1315" s="7"/>
      <c r="DB1315" s="7"/>
      <c r="DC1315" s="7"/>
      <c r="DD1315" s="7"/>
      <c r="DE1315" s="7"/>
      <c r="DF1315" s="7"/>
      <c r="DG1315" s="7"/>
      <c r="DH1315" s="7"/>
      <c r="DI1315" s="7"/>
      <c r="DJ1315" s="7"/>
      <c r="DK1315" s="7"/>
      <c r="DL1315" s="7"/>
      <c r="DM1315" s="7"/>
      <c r="DN1315" s="7"/>
      <c r="DO1315" s="7"/>
      <c r="DP1315" s="7"/>
      <c r="DQ1315" s="7"/>
      <c r="DR1315" s="7"/>
      <c r="DS1315" s="7"/>
      <c r="DT1315" s="7"/>
      <c r="DU1315" s="7"/>
      <c r="DV1315" s="7"/>
      <c r="DW1315" s="7"/>
      <c r="DX1315" s="7"/>
      <c r="DY1315" s="7"/>
      <c r="DZ1315" s="7"/>
      <c r="EA1315" s="7"/>
      <c r="EB1315" s="7"/>
      <c r="EC1315" s="7"/>
      <c r="ED1315" s="7"/>
      <c r="EE1315" s="7"/>
      <c r="EF1315" s="7"/>
      <c r="EG1315" s="7"/>
      <c r="EH1315" s="7"/>
      <c r="EI1315" s="7"/>
      <c r="EJ1315" s="7"/>
      <c r="EK1315" s="7"/>
      <c r="EL1315" s="7"/>
      <c r="EM1315" s="7"/>
      <c r="EN1315" s="7"/>
      <c r="EO1315" s="7"/>
      <c r="EP1315" s="7"/>
      <c r="EQ1315" s="7"/>
      <c r="ER1315" s="7"/>
      <c r="ES1315" s="7"/>
      <c r="ET1315" s="7"/>
      <c r="EU1315" s="7"/>
      <c r="EV1315" s="7"/>
      <c r="EW1315" s="7"/>
      <c r="EX1315" s="7"/>
      <c r="EY1315" s="7"/>
      <c r="EZ1315" s="7"/>
      <c r="FA1315" s="7"/>
      <c r="FB1315" s="7"/>
      <c r="FC1315" s="7"/>
      <c r="FD1315" s="7"/>
      <c r="FE1315" s="7"/>
      <c r="FF1315" s="7"/>
      <c r="FG1315" s="7"/>
      <c r="FH1315" s="7"/>
      <c r="FI1315" s="7"/>
      <c r="FJ1315" s="7"/>
      <c r="FK1315" s="7"/>
      <c r="FL1315" s="34"/>
      <c r="FM1315" s="33"/>
      <c r="FN1315" s="34"/>
      <c r="FO1315" s="33"/>
      <c r="FP1315" s="33"/>
      <c r="FQ1315" s="33"/>
      <c r="FR1315" s="33"/>
      <c r="FS1315" s="33"/>
      <c r="FT1315" s="33"/>
      <c r="FU1315" s="33"/>
      <c r="FV1315" s="33"/>
      <c r="FW1315" s="33"/>
      <c r="FX1315" s="33"/>
      <c r="FY1315" s="33"/>
      <c r="FZ1315" s="33"/>
      <c r="GA1315" s="33"/>
      <c r="GB1315" s="33"/>
      <c r="GC1315" s="33"/>
      <c r="GD1315" s="33"/>
      <c r="GE1315" s="33"/>
      <c r="GF1315" s="33"/>
      <c r="GG1315" s="7"/>
      <c r="GH1315" s="7"/>
      <c r="GI1315" s="7"/>
      <c r="GJ1315" s="7"/>
      <c r="GK1315" s="7"/>
      <c r="GL1315" s="7"/>
      <c r="GM1315" s="7"/>
      <c r="GN1315" s="7"/>
      <c r="GO1315" s="7"/>
      <c r="GP1315" s="7"/>
      <c r="GQ1315" s="7"/>
      <c r="GR1315" s="7"/>
      <c r="GS1315" s="7"/>
      <c r="GT1315" s="7"/>
      <c r="GU1315" s="7"/>
      <c r="GV1315" s="7"/>
      <c r="GW1315" s="7"/>
      <c r="GX1315" s="7"/>
      <c r="GY1315" s="7"/>
    </row>
    <row r="1316" spans="1:207" ht="13.8">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c r="CG1316" s="7"/>
      <c r="CH1316" s="7"/>
      <c r="CI1316" s="7"/>
      <c r="CJ1316" s="7"/>
      <c r="CK1316" s="7"/>
      <c r="CL1316" s="7"/>
      <c r="CM1316" s="7"/>
      <c r="CN1316" s="7"/>
      <c r="CO1316" s="7"/>
      <c r="CP1316" s="7"/>
      <c r="CQ1316" s="7"/>
      <c r="CR1316" s="7"/>
      <c r="CS1316" s="7"/>
      <c r="CT1316" s="7"/>
      <c r="CU1316" s="7"/>
      <c r="CV1316" s="7"/>
      <c r="CW1316" s="7"/>
      <c r="CX1316" s="7"/>
      <c r="CY1316" s="7"/>
      <c r="CZ1316" s="7"/>
      <c r="DA1316" s="7"/>
      <c r="DB1316" s="7"/>
      <c r="DC1316" s="7"/>
      <c r="DD1316" s="7"/>
      <c r="DE1316" s="7"/>
      <c r="DF1316" s="7"/>
      <c r="DG1316" s="7"/>
      <c r="DH1316" s="7"/>
      <c r="DI1316" s="7"/>
      <c r="DJ1316" s="7"/>
      <c r="DK1316" s="7"/>
      <c r="DL1316" s="7"/>
      <c r="DM1316" s="7"/>
      <c r="DN1316" s="7"/>
      <c r="DO1316" s="7"/>
      <c r="DP1316" s="7"/>
      <c r="DQ1316" s="7"/>
      <c r="DR1316" s="7"/>
      <c r="DS1316" s="7"/>
      <c r="DT1316" s="7"/>
      <c r="DU1316" s="7"/>
      <c r="DV1316" s="7"/>
      <c r="DW1316" s="7"/>
      <c r="DX1316" s="7"/>
      <c r="DY1316" s="7"/>
      <c r="DZ1316" s="7"/>
      <c r="EA1316" s="7"/>
      <c r="EB1316" s="7"/>
      <c r="EC1316" s="7"/>
      <c r="ED1316" s="7"/>
      <c r="EE1316" s="7"/>
      <c r="EF1316" s="7"/>
      <c r="EG1316" s="7"/>
      <c r="EH1316" s="7"/>
      <c r="EI1316" s="7"/>
      <c r="EJ1316" s="7"/>
      <c r="EK1316" s="7"/>
      <c r="EL1316" s="7"/>
      <c r="EM1316" s="7"/>
      <c r="EN1316" s="7"/>
      <c r="EO1316" s="7"/>
      <c r="EP1316" s="7"/>
      <c r="EQ1316" s="7"/>
      <c r="ER1316" s="7"/>
      <c r="ES1316" s="7"/>
      <c r="ET1316" s="7"/>
      <c r="EU1316" s="7"/>
      <c r="EV1316" s="7"/>
      <c r="EW1316" s="7"/>
      <c r="EX1316" s="7"/>
      <c r="EY1316" s="7"/>
      <c r="EZ1316" s="7"/>
      <c r="FA1316" s="7"/>
      <c r="FB1316" s="7"/>
      <c r="FC1316" s="7"/>
      <c r="FD1316" s="7"/>
      <c r="FE1316" s="7"/>
      <c r="FF1316" s="7"/>
      <c r="FG1316" s="7"/>
      <c r="FH1316" s="7"/>
      <c r="FI1316" s="7"/>
      <c r="FJ1316" s="7"/>
      <c r="FK1316" s="7"/>
      <c r="FL1316" s="34"/>
      <c r="FM1316" s="33"/>
      <c r="FN1316" s="34"/>
      <c r="FO1316" s="33"/>
      <c r="FP1316" s="33"/>
      <c r="FQ1316" s="33"/>
      <c r="FR1316" s="33"/>
      <c r="FS1316" s="33"/>
      <c r="FT1316" s="33"/>
      <c r="FU1316" s="33"/>
      <c r="FV1316" s="33"/>
      <c r="FW1316" s="33"/>
      <c r="FX1316" s="33"/>
      <c r="FY1316" s="33"/>
      <c r="FZ1316" s="33"/>
      <c r="GA1316" s="33"/>
      <c r="GB1316" s="33"/>
      <c r="GC1316" s="33"/>
      <c r="GD1316" s="33"/>
      <c r="GE1316" s="33"/>
      <c r="GF1316" s="33"/>
      <c r="GG1316" s="7"/>
      <c r="GH1316" s="7"/>
      <c r="GI1316" s="7"/>
      <c r="GJ1316" s="7"/>
      <c r="GK1316" s="7"/>
      <c r="GL1316" s="7"/>
      <c r="GM1316" s="7"/>
      <c r="GN1316" s="7"/>
      <c r="GO1316" s="7"/>
      <c r="GP1316" s="7"/>
      <c r="GQ1316" s="7"/>
      <c r="GR1316" s="7"/>
      <c r="GS1316" s="7"/>
      <c r="GT1316" s="7"/>
      <c r="GU1316" s="7"/>
      <c r="GV1316" s="7"/>
      <c r="GW1316" s="7"/>
      <c r="GX1316" s="7"/>
      <c r="GY1316" s="7"/>
    </row>
    <row r="1317" spans="1:207" ht="13.8">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c r="CG1317" s="7"/>
      <c r="CH1317" s="7"/>
      <c r="CI1317" s="7"/>
      <c r="CJ1317" s="7"/>
      <c r="CK1317" s="7"/>
      <c r="CL1317" s="7"/>
      <c r="CM1317" s="7"/>
      <c r="CN1317" s="7"/>
      <c r="CO1317" s="7"/>
      <c r="CP1317" s="7"/>
      <c r="CQ1317" s="7"/>
      <c r="CR1317" s="7"/>
      <c r="CS1317" s="7"/>
      <c r="CT1317" s="7"/>
      <c r="CU1317" s="7"/>
      <c r="CV1317" s="7"/>
      <c r="CW1317" s="7"/>
      <c r="CX1317" s="7"/>
      <c r="CY1317" s="7"/>
      <c r="CZ1317" s="7"/>
      <c r="DA1317" s="7"/>
      <c r="DB1317" s="7"/>
      <c r="DC1317" s="7"/>
      <c r="DD1317" s="7"/>
      <c r="DE1317" s="7"/>
      <c r="DF1317" s="7"/>
      <c r="DG1317" s="7"/>
      <c r="DH1317" s="7"/>
      <c r="DI1317" s="7"/>
      <c r="DJ1317" s="7"/>
      <c r="DK1317" s="7"/>
      <c r="DL1317" s="7"/>
      <c r="DM1317" s="7"/>
      <c r="DN1317" s="7"/>
      <c r="DO1317" s="7"/>
      <c r="DP1317" s="7"/>
      <c r="DQ1317" s="7"/>
      <c r="DR1317" s="7"/>
      <c r="DS1317" s="7"/>
      <c r="DT1317" s="7"/>
      <c r="DU1317" s="7"/>
      <c r="DV1317" s="7"/>
      <c r="DW1317" s="7"/>
      <c r="DX1317" s="7"/>
      <c r="DY1317" s="7"/>
      <c r="DZ1317" s="7"/>
      <c r="EA1317" s="7"/>
      <c r="EB1317" s="7"/>
      <c r="EC1317" s="7"/>
      <c r="ED1317" s="7"/>
      <c r="EE1317" s="7"/>
      <c r="EF1317" s="7"/>
      <c r="EG1317" s="7"/>
      <c r="EH1317" s="7"/>
      <c r="EI1317" s="7"/>
      <c r="EJ1317" s="7"/>
      <c r="EK1317" s="7"/>
      <c r="EL1317" s="7"/>
      <c r="EM1317" s="7"/>
      <c r="EN1317" s="7"/>
      <c r="EO1317" s="7"/>
      <c r="EP1317" s="7"/>
      <c r="EQ1317" s="7"/>
      <c r="ER1317" s="7"/>
      <c r="ES1317" s="7"/>
      <c r="ET1317" s="7"/>
      <c r="EU1317" s="7"/>
      <c r="EV1317" s="7"/>
      <c r="EW1317" s="7"/>
      <c r="EX1317" s="7"/>
      <c r="EY1317" s="7"/>
      <c r="EZ1317" s="7"/>
      <c r="FA1317" s="7"/>
      <c r="FB1317" s="7"/>
      <c r="FC1317" s="7"/>
      <c r="FD1317" s="7"/>
      <c r="FE1317" s="7"/>
      <c r="FF1317" s="7"/>
      <c r="FG1317" s="7"/>
      <c r="FH1317" s="7"/>
      <c r="FI1317" s="7"/>
      <c r="FJ1317" s="7"/>
      <c r="FK1317" s="7"/>
      <c r="FL1317" s="34"/>
      <c r="FM1317" s="33"/>
      <c r="FN1317" s="34"/>
      <c r="FO1317" s="33"/>
      <c r="FP1317" s="33"/>
      <c r="FQ1317" s="33"/>
      <c r="FR1317" s="33"/>
      <c r="FS1317" s="33"/>
      <c r="FT1317" s="33"/>
      <c r="FU1317" s="33"/>
      <c r="FV1317" s="33"/>
      <c r="FW1317" s="33"/>
      <c r="FX1317" s="33"/>
      <c r="FY1317" s="33"/>
      <c r="FZ1317" s="33"/>
      <c r="GA1317" s="33"/>
      <c r="GB1317" s="33"/>
      <c r="GC1317" s="33"/>
      <c r="GD1317" s="33"/>
      <c r="GE1317" s="33"/>
      <c r="GF1317" s="33"/>
      <c r="GG1317" s="7"/>
      <c r="GH1317" s="7"/>
      <c r="GI1317" s="7"/>
      <c r="GJ1317" s="7"/>
      <c r="GK1317" s="7"/>
      <c r="GL1317" s="7"/>
      <c r="GM1317" s="7"/>
      <c r="GN1317" s="7"/>
      <c r="GO1317" s="7"/>
      <c r="GP1317" s="7"/>
      <c r="GQ1317" s="7"/>
      <c r="GR1317" s="7"/>
      <c r="GS1317" s="7"/>
      <c r="GT1317" s="7"/>
      <c r="GU1317" s="7"/>
      <c r="GV1317" s="7"/>
      <c r="GW1317" s="7"/>
      <c r="GX1317" s="7"/>
      <c r="GY1317" s="7"/>
    </row>
    <row r="1318" spans="1:207" ht="13.8">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c r="CG1318" s="7"/>
      <c r="CH1318" s="7"/>
      <c r="CI1318" s="7"/>
      <c r="CJ1318" s="7"/>
      <c r="CK1318" s="7"/>
      <c r="CL1318" s="7"/>
      <c r="CM1318" s="7"/>
      <c r="CN1318" s="7"/>
      <c r="CO1318" s="7"/>
      <c r="CP1318" s="7"/>
      <c r="CQ1318" s="7"/>
      <c r="CR1318" s="7"/>
      <c r="CS1318" s="7"/>
      <c r="CT1318" s="7"/>
      <c r="CU1318" s="7"/>
      <c r="CV1318" s="7"/>
      <c r="CW1318" s="7"/>
      <c r="CX1318" s="7"/>
      <c r="CY1318" s="7"/>
      <c r="CZ1318" s="7"/>
      <c r="DA1318" s="7"/>
      <c r="DB1318" s="7"/>
      <c r="DC1318" s="7"/>
      <c r="DD1318" s="7"/>
      <c r="DE1318" s="7"/>
      <c r="DF1318" s="7"/>
      <c r="DG1318" s="7"/>
      <c r="DH1318" s="7"/>
      <c r="DI1318" s="7"/>
      <c r="DJ1318" s="7"/>
      <c r="DK1318" s="7"/>
      <c r="DL1318" s="7"/>
      <c r="DM1318" s="7"/>
      <c r="DN1318" s="7"/>
      <c r="DO1318" s="7"/>
      <c r="DP1318" s="7"/>
      <c r="DQ1318" s="7"/>
      <c r="DR1318" s="7"/>
      <c r="DS1318" s="7"/>
      <c r="DT1318" s="7"/>
      <c r="DU1318" s="7"/>
      <c r="DV1318" s="7"/>
      <c r="DW1318" s="7"/>
      <c r="DX1318" s="7"/>
      <c r="DY1318" s="7"/>
      <c r="DZ1318" s="7"/>
      <c r="EA1318" s="7"/>
      <c r="EB1318" s="7"/>
      <c r="EC1318" s="7"/>
      <c r="ED1318" s="7"/>
      <c r="EE1318" s="7"/>
      <c r="EF1318" s="7"/>
      <c r="EG1318" s="7"/>
      <c r="EH1318" s="7"/>
      <c r="EI1318" s="7"/>
      <c r="EJ1318" s="7"/>
      <c r="EK1318" s="7"/>
      <c r="EL1318" s="7"/>
      <c r="EM1318" s="7"/>
      <c r="EN1318" s="7"/>
      <c r="EO1318" s="7"/>
      <c r="EP1318" s="7"/>
      <c r="EQ1318" s="7"/>
      <c r="ER1318" s="7"/>
      <c r="ES1318" s="7"/>
      <c r="ET1318" s="7"/>
      <c r="EU1318" s="7"/>
      <c r="EV1318" s="7"/>
      <c r="EW1318" s="7"/>
      <c r="EX1318" s="7"/>
      <c r="EY1318" s="7"/>
      <c r="EZ1318" s="7"/>
      <c r="FA1318" s="7"/>
      <c r="FB1318" s="7"/>
      <c r="FC1318" s="7"/>
      <c r="FD1318" s="7"/>
      <c r="FE1318" s="7"/>
      <c r="FF1318" s="7"/>
      <c r="FG1318" s="7"/>
      <c r="FH1318" s="7"/>
      <c r="FI1318" s="7"/>
      <c r="FJ1318" s="7"/>
      <c r="FK1318" s="7"/>
      <c r="FL1318" s="34"/>
      <c r="FM1318" s="33"/>
      <c r="FN1318" s="34"/>
      <c r="FO1318" s="33"/>
      <c r="FP1318" s="33"/>
      <c r="FQ1318" s="33"/>
      <c r="FR1318" s="33"/>
      <c r="FS1318" s="33"/>
      <c r="FT1318" s="33"/>
      <c r="FU1318" s="33"/>
      <c r="FV1318" s="33"/>
      <c r="FW1318" s="33"/>
      <c r="FX1318" s="33"/>
      <c r="FY1318" s="33"/>
      <c r="FZ1318" s="33"/>
      <c r="GA1318" s="33"/>
      <c r="GB1318" s="33"/>
      <c r="GC1318" s="33"/>
      <c r="GD1318" s="33"/>
      <c r="GE1318" s="33"/>
      <c r="GF1318" s="33"/>
      <c r="GG1318" s="7"/>
      <c r="GH1318" s="7"/>
      <c r="GI1318" s="7"/>
      <c r="GJ1318" s="7"/>
      <c r="GK1318" s="7"/>
      <c r="GL1318" s="7"/>
      <c r="GM1318" s="7"/>
      <c r="GN1318" s="7"/>
      <c r="GO1318" s="7"/>
      <c r="GP1318" s="7"/>
      <c r="GQ1318" s="7"/>
      <c r="GR1318" s="7"/>
      <c r="GS1318" s="7"/>
      <c r="GT1318" s="7"/>
      <c r="GU1318" s="7"/>
      <c r="GV1318" s="7"/>
      <c r="GW1318" s="7"/>
      <c r="GX1318" s="7"/>
      <c r="GY1318" s="7"/>
    </row>
    <row r="1319" spans="1:207" ht="13.8">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c r="CG1319" s="7"/>
      <c r="CH1319" s="7"/>
      <c r="CI1319" s="7"/>
      <c r="CJ1319" s="7"/>
      <c r="CK1319" s="7"/>
      <c r="CL1319" s="7"/>
      <c r="CM1319" s="7"/>
      <c r="CN1319" s="7"/>
      <c r="CO1319" s="7"/>
      <c r="CP1319" s="7"/>
      <c r="CQ1319" s="7"/>
      <c r="CR1319" s="7"/>
      <c r="CS1319" s="7"/>
      <c r="CT1319" s="7"/>
      <c r="CU1319" s="7"/>
      <c r="CV1319" s="7"/>
      <c r="CW1319" s="7"/>
      <c r="CX1319" s="7"/>
      <c r="CY1319" s="7"/>
      <c r="CZ1319" s="7"/>
      <c r="DA1319" s="7"/>
      <c r="DB1319" s="7"/>
      <c r="DC1319" s="7"/>
      <c r="DD1319" s="7"/>
      <c r="DE1319" s="7"/>
      <c r="DF1319" s="7"/>
      <c r="DG1319" s="7"/>
      <c r="DH1319" s="7"/>
      <c r="DI1319" s="7"/>
      <c r="DJ1319" s="7"/>
      <c r="DK1319" s="7"/>
      <c r="DL1319" s="7"/>
      <c r="DM1319" s="7"/>
      <c r="DN1319" s="7"/>
      <c r="DO1319" s="7"/>
      <c r="DP1319" s="7"/>
      <c r="DQ1319" s="7"/>
      <c r="DR1319" s="7"/>
      <c r="DS1319" s="7"/>
      <c r="DT1319" s="7"/>
      <c r="DU1319" s="7"/>
      <c r="DV1319" s="7"/>
      <c r="DW1319" s="7"/>
      <c r="DX1319" s="7"/>
      <c r="DY1319" s="7"/>
      <c r="DZ1319" s="7"/>
      <c r="EA1319" s="7"/>
      <c r="EB1319" s="7"/>
      <c r="EC1319" s="7"/>
      <c r="ED1319" s="7"/>
      <c r="EE1319" s="7"/>
      <c r="EF1319" s="7"/>
      <c r="EG1319" s="7"/>
      <c r="EH1319" s="7"/>
      <c r="EI1319" s="7"/>
      <c r="EJ1319" s="7"/>
      <c r="EK1319" s="7"/>
      <c r="EL1319" s="7"/>
      <c r="EM1319" s="7"/>
      <c r="EN1319" s="7"/>
      <c r="EO1319" s="7"/>
      <c r="EP1319" s="7"/>
      <c r="EQ1319" s="7"/>
      <c r="ER1319" s="7"/>
      <c r="ES1319" s="7"/>
      <c r="ET1319" s="7"/>
      <c r="EU1319" s="7"/>
      <c r="EV1319" s="7"/>
      <c r="EW1319" s="7"/>
      <c r="EX1319" s="7"/>
      <c r="EY1319" s="7"/>
      <c r="EZ1319" s="7"/>
      <c r="FA1319" s="7"/>
      <c r="FB1319" s="7"/>
      <c r="FC1319" s="7"/>
      <c r="FD1319" s="7"/>
      <c r="FE1319" s="7"/>
      <c r="FF1319" s="7"/>
      <c r="FG1319" s="7"/>
      <c r="FH1319" s="7"/>
      <c r="FI1319" s="7"/>
      <c r="FJ1319" s="7"/>
      <c r="FK1319" s="7"/>
      <c r="FL1319" s="34"/>
      <c r="FM1319" s="33"/>
      <c r="FN1319" s="34"/>
      <c r="FO1319" s="33"/>
      <c r="FP1319" s="33"/>
      <c r="FQ1319" s="33"/>
      <c r="FR1319" s="33"/>
      <c r="FS1319" s="33"/>
      <c r="FT1319" s="33"/>
      <c r="FU1319" s="33"/>
      <c r="FV1319" s="33"/>
      <c r="FW1319" s="33"/>
      <c r="FX1319" s="33"/>
      <c r="FY1319" s="33"/>
      <c r="FZ1319" s="33"/>
      <c r="GA1319" s="33"/>
      <c r="GB1319" s="33"/>
      <c r="GC1319" s="33"/>
      <c r="GD1319" s="33"/>
      <c r="GE1319" s="33"/>
      <c r="GF1319" s="33"/>
      <c r="GG1319" s="7"/>
      <c r="GH1319" s="7"/>
      <c r="GI1319" s="7"/>
      <c r="GJ1319" s="7"/>
      <c r="GK1319" s="7"/>
      <c r="GL1319" s="7"/>
      <c r="GM1319" s="7"/>
      <c r="GN1319" s="7"/>
      <c r="GO1319" s="7"/>
      <c r="GP1319" s="7"/>
      <c r="GQ1319" s="7"/>
      <c r="GR1319" s="7"/>
      <c r="GS1319" s="7"/>
      <c r="GT1319" s="7"/>
      <c r="GU1319" s="7"/>
      <c r="GV1319" s="7"/>
      <c r="GW1319" s="7"/>
      <c r="GX1319" s="7"/>
      <c r="GY1319" s="7"/>
    </row>
    <row r="1320" spans="1:207" ht="13.8">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c r="CG1320" s="7"/>
      <c r="CH1320" s="7"/>
      <c r="CI1320" s="7"/>
      <c r="CJ1320" s="7"/>
      <c r="CK1320" s="7"/>
      <c r="CL1320" s="7"/>
      <c r="CM1320" s="7"/>
      <c r="CN1320" s="7"/>
      <c r="CO1320" s="7"/>
      <c r="CP1320" s="7"/>
      <c r="CQ1320" s="7"/>
      <c r="CR1320" s="7"/>
      <c r="CS1320" s="7"/>
      <c r="CT1320" s="7"/>
      <c r="CU1320" s="7"/>
      <c r="CV1320" s="7"/>
      <c r="CW1320" s="7"/>
      <c r="CX1320" s="7"/>
      <c r="CY1320" s="7"/>
      <c r="CZ1320" s="7"/>
      <c r="DA1320" s="7"/>
      <c r="DB1320" s="7"/>
      <c r="DC1320" s="7"/>
      <c r="DD1320" s="7"/>
      <c r="DE1320" s="7"/>
      <c r="DF1320" s="7"/>
      <c r="DG1320" s="7"/>
      <c r="DH1320" s="7"/>
      <c r="DI1320" s="7"/>
      <c r="DJ1320" s="7"/>
      <c r="DK1320" s="7"/>
      <c r="DL1320" s="7"/>
      <c r="DM1320" s="7"/>
      <c r="DN1320" s="7"/>
      <c r="DO1320" s="7"/>
      <c r="DP1320" s="7"/>
      <c r="DQ1320" s="7"/>
      <c r="DR1320" s="7"/>
      <c r="DS1320" s="7"/>
      <c r="DT1320" s="7"/>
      <c r="DU1320" s="7"/>
      <c r="DV1320" s="7"/>
      <c r="DW1320" s="7"/>
      <c r="DX1320" s="7"/>
      <c r="DY1320" s="7"/>
      <c r="DZ1320" s="7"/>
      <c r="EA1320" s="7"/>
      <c r="EB1320" s="7"/>
      <c r="EC1320" s="7"/>
      <c r="ED1320" s="7"/>
      <c r="EE1320" s="7"/>
      <c r="EF1320" s="7"/>
      <c r="EG1320" s="7"/>
      <c r="EH1320" s="7"/>
      <c r="EI1320" s="7"/>
      <c r="EJ1320" s="7"/>
      <c r="EK1320" s="7"/>
      <c r="EL1320" s="7"/>
      <c r="EM1320" s="7"/>
      <c r="EN1320" s="7"/>
      <c r="EO1320" s="7"/>
      <c r="EP1320" s="7"/>
      <c r="EQ1320" s="7"/>
      <c r="ER1320" s="7"/>
      <c r="ES1320" s="7"/>
      <c r="ET1320" s="7"/>
      <c r="EU1320" s="7"/>
      <c r="EV1320" s="7"/>
      <c r="EW1320" s="7"/>
      <c r="EX1320" s="7"/>
      <c r="EY1320" s="7"/>
      <c r="EZ1320" s="7"/>
      <c r="FA1320" s="7"/>
      <c r="FB1320" s="7"/>
      <c r="FC1320" s="7"/>
      <c r="FD1320" s="7"/>
      <c r="FE1320" s="7"/>
      <c r="FF1320" s="7"/>
      <c r="FG1320" s="7"/>
      <c r="FH1320" s="7"/>
      <c r="FI1320" s="7"/>
      <c r="FJ1320" s="7"/>
      <c r="FK1320" s="7"/>
      <c r="FL1320" s="34"/>
      <c r="FM1320" s="33"/>
      <c r="FN1320" s="34"/>
      <c r="FO1320" s="33"/>
      <c r="FP1320" s="33"/>
      <c r="FQ1320" s="33"/>
      <c r="FR1320" s="33"/>
      <c r="FS1320" s="33"/>
      <c r="FT1320" s="33"/>
      <c r="FU1320" s="33"/>
      <c r="FV1320" s="33"/>
      <c r="FW1320" s="33"/>
      <c r="FX1320" s="33"/>
      <c r="FY1320" s="33"/>
      <c r="FZ1320" s="33"/>
      <c r="GA1320" s="33"/>
      <c r="GB1320" s="33"/>
      <c r="GC1320" s="33"/>
      <c r="GD1320" s="33"/>
      <c r="GE1320" s="33"/>
      <c r="GF1320" s="33"/>
      <c r="GG1320" s="7"/>
      <c r="GH1320" s="7"/>
      <c r="GI1320" s="7"/>
      <c r="GJ1320" s="7"/>
      <c r="GK1320" s="7"/>
      <c r="GL1320" s="7"/>
      <c r="GM1320" s="7"/>
      <c r="GN1320" s="7"/>
      <c r="GO1320" s="7"/>
      <c r="GP1320" s="7"/>
      <c r="GQ1320" s="7"/>
      <c r="GR1320" s="7"/>
      <c r="GS1320" s="7"/>
      <c r="GT1320" s="7"/>
      <c r="GU1320" s="7"/>
      <c r="GV1320" s="7"/>
      <c r="GW1320" s="7"/>
      <c r="GX1320" s="7"/>
      <c r="GY1320" s="7"/>
    </row>
    <row r="1321" spans="1:207" ht="13.8">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c r="CG1321" s="7"/>
      <c r="CH1321" s="7"/>
      <c r="CI1321" s="7"/>
      <c r="CJ1321" s="7"/>
      <c r="CK1321" s="7"/>
      <c r="CL1321" s="7"/>
      <c r="CM1321" s="7"/>
      <c r="CN1321" s="7"/>
      <c r="CO1321" s="7"/>
      <c r="CP1321" s="7"/>
      <c r="CQ1321" s="7"/>
      <c r="CR1321" s="7"/>
      <c r="CS1321" s="7"/>
      <c r="CT1321" s="7"/>
      <c r="CU1321" s="7"/>
      <c r="CV1321" s="7"/>
      <c r="CW1321" s="7"/>
      <c r="CX1321" s="7"/>
      <c r="CY1321" s="7"/>
      <c r="CZ1321" s="7"/>
      <c r="DA1321" s="7"/>
      <c r="DB1321" s="7"/>
      <c r="DC1321" s="7"/>
      <c r="DD1321" s="7"/>
      <c r="DE1321" s="7"/>
      <c r="DF1321" s="7"/>
      <c r="DG1321" s="7"/>
      <c r="DH1321" s="7"/>
      <c r="DI1321" s="7"/>
      <c r="DJ1321" s="7"/>
      <c r="DK1321" s="7"/>
      <c r="DL1321" s="7"/>
      <c r="DM1321" s="7"/>
      <c r="DN1321" s="7"/>
      <c r="DO1321" s="7"/>
      <c r="DP1321" s="7"/>
      <c r="DQ1321" s="7"/>
      <c r="DR1321" s="7"/>
      <c r="DS1321" s="7"/>
      <c r="DT1321" s="7"/>
      <c r="DU1321" s="7"/>
      <c r="DV1321" s="7"/>
      <c r="DW1321" s="7"/>
      <c r="DX1321" s="7"/>
      <c r="DY1321" s="7"/>
      <c r="DZ1321" s="7"/>
      <c r="EA1321" s="7"/>
      <c r="EB1321" s="7"/>
      <c r="EC1321" s="7"/>
      <c r="ED1321" s="7"/>
      <c r="EE1321" s="7"/>
      <c r="EF1321" s="7"/>
      <c r="EG1321" s="7"/>
      <c r="EH1321" s="7"/>
      <c r="EI1321" s="7"/>
      <c r="EJ1321" s="7"/>
      <c r="EK1321" s="7"/>
      <c r="EL1321" s="7"/>
      <c r="EM1321" s="7"/>
      <c r="EN1321" s="7"/>
      <c r="EO1321" s="7"/>
      <c r="EP1321" s="7"/>
      <c r="EQ1321" s="7"/>
      <c r="ER1321" s="7"/>
      <c r="ES1321" s="7"/>
      <c r="ET1321" s="7"/>
      <c r="EU1321" s="7"/>
      <c r="EV1321" s="7"/>
      <c r="EW1321" s="7"/>
      <c r="EX1321" s="7"/>
      <c r="EY1321" s="7"/>
      <c r="EZ1321" s="7"/>
      <c r="FA1321" s="7"/>
      <c r="FB1321" s="7"/>
      <c r="FC1321" s="7"/>
      <c r="FD1321" s="7"/>
      <c r="FE1321" s="7"/>
      <c r="FF1321" s="7"/>
      <c r="FG1321" s="7"/>
      <c r="FH1321" s="7"/>
      <c r="FI1321" s="7"/>
      <c r="FJ1321" s="7"/>
      <c r="FK1321" s="7"/>
      <c r="FL1321" s="34"/>
      <c r="FM1321" s="33"/>
      <c r="FN1321" s="34"/>
      <c r="FO1321" s="33"/>
      <c r="FP1321" s="33"/>
      <c r="FQ1321" s="33"/>
      <c r="FR1321" s="33"/>
      <c r="FS1321" s="33"/>
      <c r="FT1321" s="33"/>
      <c r="FU1321" s="33"/>
      <c r="FV1321" s="33"/>
      <c r="FW1321" s="33"/>
      <c r="FX1321" s="33"/>
      <c r="FY1321" s="33"/>
      <c r="FZ1321" s="33"/>
      <c r="GA1321" s="33"/>
      <c r="GB1321" s="33"/>
      <c r="GC1321" s="33"/>
      <c r="GD1321" s="33"/>
      <c r="GE1321" s="33"/>
      <c r="GF1321" s="33"/>
      <c r="GG1321" s="7"/>
      <c r="GH1321" s="7"/>
      <c r="GI1321" s="7"/>
      <c r="GJ1321" s="7"/>
      <c r="GK1321" s="7"/>
      <c r="GL1321" s="7"/>
      <c r="GM1321" s="7"/>
      <c r="GN1321" s="7"/>
      <c r="GO1321" s="7"/>
      <c r="GP1321" s="7"/>
      <c r="GQ1321" s="7"/>
      <c r="GR1321" s="7"/>
      <c r="GS1321" s="7"/>
      <c r="GT1321" s="7"/>
      <c r="GU1321" s="7"/>
      <c r="GV1321" s="7"/>
      <c r="GW1321" s="7"/>
      <c r="GX1321" s="7"/>
      <c r="GY1321" s="7"/>
    </row>
    <row r="1322" spans="1:207" ht="13.8">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c r="CG1322" s="7"/>
      <c r="CH1322" s="7"/>
      <c r="CI1322" s="7"/>
      <c r="CJ1322" s="7"/>
      <c r="CK1322" s="7"/>
      <c r="CL1322" s="7"/>
      <c r="CM1322" s="7"/>
      <c r="CN1322" s="7"/>
      <c r="CO1322" s="7"/>
      <c r="CP1322" s="7"/>
      <c r="CQ1322" s="7"/>
      <c r="CR1322" s="7"/>
      <c r="CS1322" s="7"/>
      <c r="CT1322" s="7"/>
      <c r="CU1322" s="7"/>
      <c r="CV1322" s="7"/>
      <c r="CW1322" s="7"/>
      <c r="CX1322" s="7"/>
      <c r="CY1322" s="7"/>
      <c r="CZ1322" s="7"/>
      <c r="DA1322" s="7"/>
      <c r="DB1322" s="7"/>
      <c r="DC1322" s="7"/>
      <c r="DD1322" s="7"/>
      <c r="DE1322" s="7"/>
      <c r="DF1322" s="7"/>
      <c r="DG1322" s="7"/>
      <c r="DH1322" s="7"/>
      <c r="DI1322" s="7"/>
      <c r="DJ1322" s="7"/>
      <c r="DK1322" s="7"/>
      <c r="DL1322" s="7"/>
      <c r="DM1322" s="7"/>
      <c r="DN1322" s="7"/>
      <c r="DO1322" s="7"/>
      <c r="DP1322" s="7"/>
      <c r="DQ1322" s="7"/>
      <c r="DR1322" s="7"/>
      <c r="DS1322" s="7"/>
      <c r="DT1322" s="7"/>
      <c r="DU1322" s="7"/>
      <c r="DV1322" s="7"/>
      <c r="DW1322" s="7"/>
      <c r="DX1322" s="7"/>
      <c r="DY1322" s="7"/>
      <c r="DZ1322" s="7"/>
      <c r="EA1322" s="7"/>
      <c r="EB1322" s="7"/>
      <c r="EC1322" s="7"/>
      <c r="ED1322" s="7"/>
      <c r="EE1322" s="7"/>
      <c r="EF1322" s="7"/>
      <c r="EG1322" s="7"/>
      <c r="EH1322" s="7"/>
      <c r="EI1322" s="7"/>
      <c r="EJ1322" s="7"/>
      <c r="EK1322" s="7"/>
      <c r="EL1322" s="7"/>
      <c r="EM1322" s="7"/>
      <c r="EN1322" s="7"/>
      <c r="EO1322" s="7"/>
      <c r="EP1322" s="7"/>
      <c r="EQ1322" s="7"/>
      <c r="ER1322" s="7"/>
      <c r="ES1322" s="7"/>
      <c r="ET1322" s="7"/>
      <c r="EU1322" s="7"/>
      <c r="EV1322" s="7"/>
      <c r="EW1322" s="7"/>
      <c r="EX1322" s="7"/>
      <c r="EY1322" s="7"/>
      <c r="EZ1322" s="7"/>
      <c r="FA1322" s="7"/>
      <c r="FB1322" s="7"/>
      <c r="FC1322" s="7"/>
      <c r="FD1322" s="7"/>
      <c r="FE1322" s="7"/>
      <c r="FF1322" s="7"/>
      <c r="FG1322" s="7"/>
      <c r="FH1322" s="7"/>
      <c r="FI1322" s="7"/>
      <c r="FJ1322" s="7"/>
      <c r="FK1322" s="7"/>
      <c r="FL1322" s="34"/>
      <c r="FM1322" s="33"/>
      <c r="FN1322" s="34"/>
      <c r="FO1322" s="33"/>
      <c r="FP1322" s="33"/>
      <c r="FQ1322" s="33"/>
      <c r="FR1322" s="33"/>
      <c r="FS1322" s="33"/>
      <c r="FT1322" s="33"/>
      <c r="FU1322" s="33"/>
      <c r="FV1322" s="33"/>
      <c r="FW1322" s="33"/>
      <c r="FX1322" s="33"/>
      <c r="FY1322" s="33"/>
      <c r="FZ1322" s="33"/>
      <c r="GA1322" s="33"/>
      <c r="GB1322" s="33"/>
      <c r="GC1322" s="33"/>
      <c r="GD1322" s="33"/>
      <c r="GE1322" s="33"/>
      <c r="GF1322" s="33"/>
      <c r="GG1322" s="7"/>
      <c r="GH1322" s="7"/>
      <c r="GI1322" s="7"/>
      <c r="GJ1322" s="7"/>
      <c r="GK1322" s="7"/>
      <c r="GL1322" s="7"/>
      <c r="GM1322" s="7"/>
      <c r="GN1322" s="7"/>
      <c r="GO1322" s="7"/>
      <c r="GP1322" s="7"/>
      <c r="GQ1322" s="7"/>
      <c r="GR1322" s="7"/>
      <c r="GS1322" s="7"/>
      <c r="GT1322" s="7"/>
      <c r="GU1322" s="7"/>
      <c r="GV1322" s="7"/>
      <c r="GW1322" s="7"/>
      <c r="GX1322" s="7"/>
      <c r="GY1322" s="7"/>
    </row>
    <row r="1323" spans="1:207" ht="13.8">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c r="CG1323" s="7"/>
      <c r="CH1323" s="7"/>
      <c r="CI1323" s="7"/>
      <c r="CJ1323" s="7"/>
      <c r="CK1323" s="7"/>
      <c r="CL1323" s="7"/>
      <c r="CM1323" s="7"/>
      <c r="CN1323" s="7"/>
      <c r="CO1323" s="7"/>
      <c r="CP1323" s="7"/>
      <c r="CQ1323" s="7"/>
      <c r="CR1323" s="7"/>
      <c r="CS1323" s="7"/>
      <c r="CT1323" s="7"/>
      <c r="CU1323" s="7"/>
      <c r="CV1323" s="7"/>
      <c r="CW1323" s="7"/>
      <c r="CX1323" s="7"/>
      <c r="CY1323" s="7"/>
      <c r="CZ1323" s="7"/>
      <c r="DA1323" s="7"/>
      <c r="DB1323" s="7"/>
      <c r="DC1323" s="7"/>
      <c r="DD1323" s="7"/>
      <c r="DE1323" s="7"/>
      <c r="DF1323" s="7"/>
      <c r="DG1323" s="7"/>
      <c r="DH1323" s="7"/>
      <c r="DI1323" s="7"/>
      <c r="DJ1323" s="7"/>
      <c r="DK1323" s="7"/>
      <c r="DL1323" s="7"/>
      <c r="DM1323" s="7"/>
      <c r="DN1323" s="7"/>
      <c r="DO1323" s="7"/>
      <c r="DP1323" s="7"/>
      <c r="DQ1323" s="7"/>
      <c r="DR1323" s="7"/>
      <c r="DS1323" s="7"/>
      <c r="DT1323" s="7"/>
      <c r="DU1323" s="7"/>
      <c r="DV1323" s="7"/>
      <c r="DW1323" s="7"/>
      <c r="DX1323" s="7"/>
      <c r="DY1323" s="7"/>
      <c r="DZ1323" s="7"/>
      <c r="EA1323" s="7"/>
      <c r="EB1323" s="7"/>
      <c r="EC1323" s="7"/>
      <c r="ED1323" s="7"/>
      <c r="EE1323" s="7"/>
      <c r="EF1323" s="7"/>
      <c r="EG1323" s="7"/>
      <c r="EH1323" s="7"/>
      <c r="EI1323" s="7"/>
      <c r="EJ1323" s="7"/>
      <c r="EK1323" s="7"/>
      <c r="EL1323" s="7"/>
      <c r="EM1323" s="7"/>
      <c r="EN1323" s="7"/>
      <c r="EO1323" s="7"/>
      <c r="EP1323" s="7"/>
      <c r="EQ1323" s="7"/>
      <c r="ER1323" s="7"/>
      <c r="ES1323" s="7"/>
      <c r="ET1323" s="7"/>
      <c r="EU1323" s="7"/>
      <c r="EV1323" s="7"/>
      <c r="EW1323" s="7"/>
      <c r="EX1323" s="7"/>
      <c r="EY1323" s="7"/>
      <c r="EZ1323" s="7"/>
      <c r="FA1323" s="7"/>
      <c r="FB1323" s="7"/>
      <c r="FC1323" s="7"/>
      <c r="FD1323" s="7"/>
      <c r="FE1323" s="7"/>
      <c r="FF1323" s="7"/>
      <c r="FG1323" s="7"/>
      <c r="FH1323" s="7"/>
      <c r="FI1323" s="7"/>
      <c r="FJ1323" s="7"/>
      <c r="FK1323" s="7"/>
      <c r="FL1323" s="34"/>
      <c r="FM1323" s="33"/>
      <c r="FN1323" s="34"/>
      <c r="FO1323" s="33"/>
      <c r="FP1323" s="33"/>
      <c r="FQ1323" s="33"/>
      <c r="FR1323" s="33"/>
      <c r="FS1323" s="33"/>
      <c r="FT1323" s="33"/>
      <c r="FU1323" s="33"/>
      <c r="FV1323" s="33"/>
      <c r="FW1323" s="33"/>
      <c r="FX1323" s="33"/>
      <c r="FY1323" s="33"/>
      <c r="FZ1323" s="33"/>
      <c r="GA1323" s="33"/>
      <c r="GB1323" s="33"/>
      <c r="GC1323" s="33"/>
      <c r="GD1323" s="33"/>
      <c r="GE1323" s="33"/>
      <c r="GF1323" s="33"/>
      <c r="GG1323" s="7"/>
      <c r="GH1323" s="7"/>
      <c r="GI1323" s="7"/>
      <c r="GJ1323" s="7"/>
      <c r="GK1323" s="7"/>
      <c r="GL1323" s="7"/>
      <c r="GM1323" s="7"/>
      <c r="GN1323" s="7"/>
      <c r="GO1323" s="7"/>
      <c r="GP1323" s="7"/>
      <c r="GQ1323" s="7"/>
      <c r="GR1323" s="7"/>
      <c r="GS1323" s="7"/>
      <c r="GT1323" s="7"/>
      <c r="GU1323" s="7"/>
      <c r="GV1323" s="7"/>
      <c r="GW1323" s="7"/>
      <c r="GX1323" s="7"/>
      <c r="GY1323" s="7"/>
    </row>
    <row r="1324" spans="1:207" ht="13.8">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c r="CG1324" s="7"/>
      <c r="CH1324" s="7"/>
      <c r="CI1324" s="7"/>
      <c r="CJ1324" s="7"/>
      <c r="CK1324" s="7"/>
      <c r="CL1324" s="7"/>
      <c r="CM1324" s="7"/>
      <c r="CN1324" s="7"/>
      <c r="CO1324" s="7"/>
      <c r="CP1324" s="7"/>
      <c r="CQ1324" s="7"/>
      <c r="CR1324" s="7"/>
      <c r="CS1324" s="7"/>
      <c r="CT1324" s="7"/>
      <c r="CU1324" s="7"/>
      <c r="CV1324" s="7"/>
      <c r="CW1324" s="7"/>
      <c r="CX1324" s="7"/>
      <c r="CY1324" s="7"/>
      <c r="CZ1324" s="7"/>
      <c r="DA1324" s="7"/>
      <c r="DB1324" s="7"/>
      <c r="DC1324" s="7"/>
      <c r="DD1324" s="7"/>
      <c r="DE1324" s="7"/>
      <c r="DF1324" s="7"/>
      <c r="DG1324" s="7"/>
      <c r="DH1324" s="7"/>
      <c r="DI1324" s="7"/>
      <c r="DJ1324" s="7"/>
      <c r="DK1324" s="7"/>
      <c r="DL1324" s="7"/>
      <c r="DM1324" s="7"/>
      <c r="DN1324" s="7"/>
      <c r="DO1324" s="7"/>
      <c r="DP1324" s="7"/>
      <c r="DQ1324" s="7"/>
      <c r="DR1324" s="7"/>
      <c r="DS1324" s="7"/>
      <c r="DT1324" s="7"/>
      <c r="DU1324" s="7"/>
      <c r="DV1324" s="7"/>
      <c r="DW1324" s="7"/>
      <c r="DX1324" s="7"/>
      <c r="DY1324" s="7"/>
      <c r="DZ1324" s="7"/>
      <c r="EA1324" s="7"/>
      <c r="EB1324" s="7"/>
      <c r="EC1324" s="7"/>
      <c r="ED1324" s="7"/>
      <c r="EE1324" s="7"/>
      <c r="EF1324" s="7"/>
      <c r="EG1324" s="7"/>
      <c r="EH1324" s="7"/>
      <c r="EI1324" s="7"/>
      <c r="EJ1324" s="7"/>
      <c r="EK1324" s="7"/>
      <c r="EL1324" s="7"/>
      <c r="EM1324" s="7"/>
      <c r="EN1324" s="7"/>
      <c r="EO1324" s="7"/>
      <c r="EP1324" s="7"/>
      <c r="EQ1324" s="7"/>
      <c r="ER1324" s="7"/>
      <c r="ES1324" s="7"/>
      <c r="ET1324" s="7"/>
      <c r="EU1324" s="7"/>
      <c r="EV1324" s="7"/>
      <c r="EW1324" s="7"/>
      <c r="EX1324" s="7"/>
      <c r="EY1324" s="7"/>
      <c r="EZ1324" s="7"/>
      <c r="FA1324" s="7"/>
      <c r="FB1324" s="7"/>
      <c r="FC1324" s="7"/>
      <c r="FD1324" s="7"/>
      <c r="FE1324" s="7"/>
      <c r="FF1324" s="7"/>
      <c r="FG1324" s="7"/>
      <c r="FH1324" s="7"/>
      <c r="FI1324" s="7"/>
      <c r="FJ1324" s="7"/>
      <c r="FK1324" s="7"/>
      <c r="FL1324" s="34"/>
      <c r="FM1324" s="33"/>
      <c r="FN1324" s="34"/>
      <c r="FO1324" s="33"/>
      <c r="FP1324" s="33"/>
      <c r="FQ1324" s="33"/>
      <c r="FR1324" s="33"/>
      <c r="FS1324" s="33"/>
      <c r="FT1324" s="33"/>
      <c r="FU1324" s="33"/>
      <c r="FV1324" s="33"/>
      <c r="FW1324" s="33"/>
      <c r="FX1324" s="33"/>
      <c r="FY1324" s="33"/>
      <c r="FZ1324" s="33"/>
      <c r="GA1324" s="33"/>
      <c r="GB1324" s="33"/>
      <c r="GC1324" s="33"/>
      <c r="GD1324" s="33"/>
      <c r="GE1324" s="33"/>
      <c r="GF1324" s="33"/>
      <c r="GG1324" s="7"/>
      <c r="GH1324" s="7"/>
      <c r="GI1324" s="7"/>
      <c r="GJ1324" s="7"/>
      <c r="GK1324" s="7"/>
      <c r="GL1324" s="7"/>
      <c r="GM1324" s="7"/>
      <c r="GN1324" s="7"/>
      <c r="GO1324" s="7"/>
      <c r="GP1324" s="7"/>
      <c r="GQ1324" s="7"/>
      <c r="GR1324" s="7"/>
      <c r="GS1324" s="7"/>
      <c r="GT1324" s="7"/>
      <c r="GU1324" s="7"/>
      <c r="GV1324" s="7"/>
      <c r="GW1324" s="7"/>
      <c r="GX1324" s="7"/>
      <c r="GY1324" s="7"/>
    </row>
    <row r="1325" spans="1:207" ht="13.8">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c r="CG1325" s="7"/>
      <c r="CH1325" s="7"/>
      <c r="CI1325" s="7"/>
      <c r="CJ1325" s="7"/>
      <c r="CK1325" s="7"/>
      <c r="CL1325" s="7"/>
      <c r="CM1325" s="7"/>
      <c r="CN1325" s="7"/>
      <c r="CO1325" s="7"/>
      <c r="CP1325" s="7"/>
      <c r="CQ1325" s="7"/>
      <c r="CR1325" s="7"/>
      <c r="CS1325" s="7"/>
      <c r="CT1325" s="7"/>
      <c r="CU1325" s="7"/>
      <c r="CV1325" s="7"/>
      <c r="CW1325" s="7"/>
      <c r="CX1325" s="7"/>
      <c r="CY1325" s="7"/>
      <c r="CZ1325" s="7"/>
      <c r="DA1325" s="7"/>
      <c r="DB1325" s="7"/>
      <c r="DC1325" s="7"/>
      <c r="DD1325" s="7"/>
      <c r="DE1325" s="7"/>
      <c r="DF1325" s="7"/>
      <c r="DG1325" s="7"/>
      <c r="DH1325" s="7"/>
      <c r="DI1325" s="7"/>
      <c r="DJ1325" s="7"/>
      <c r="DK1325" s="7"/>
      <c r="DL1325" s="7"/>
      <c r="DM1325" s="7"/>
      <c r="DN1325" s="7"/>
      <c r="DO1325" s="7"/>
      <c r="DP1325" s="7"/>
      <c r="DQ1325" s="7"/>
      <c r="DR1325" s="7"/>
      <c r="DS1325" s="7"/>
      <c r="DT1325" s="7"/>
      <c r="DU1325" s="7"/>
      <c r="DV1325" s="7"/>
      <c r="DW1325" s="7"/>
      <c r="DX1325" s="7"/>
      <c r="DY1325" s="7"/>
      <c r="DZ1325" s="7"/>
      <c r="EA1325" s="7"/>
      <c r="EB1325" s="7"/>
      <c r="EC1325" s="7"/>
      <c r="ED1325" s="7"/>
      <c r="EE1325" s="7"/>
      <c r="EF1325" s="7"/>
      <c r="EG1325" s="7"/>
      <c r="EH1325" s="7"/>
      <c r="EI1325" s="7"/>
      <c r="EJ1325" s="7"/>
      <c r="EK1325" s="7"/>
      <c r="EL1325" s="7"/>
      <c r="EM1325" s="7"/>
      <c r="EN1325" s="7"/>
      <c r="EO1325" s="7"/>
      <c r="EP1325" s="7"/>
      <c r="EQ1325" s="7"/>
      <c r="ER1325" s="7"/>
      <c r="ES1325" s="7"/>
      <c r="ET1325" s="7"/>
      <c r="EU1325" s="7"/>
      <c r="EV1325" s="7"/>
      <c r="EW1325" s="7"/>
      <c r="EX1325" s="7"/>
      <c r="EY1325" s="7"/>
      <c r="EZ1325" s="7"/>
      <c r="FA1325" s="7"/>
      <c r="FB1325" s="7"/>
      <c r="FC1325" s="7"/>
      <c r="FD1325" s="7"/>
      <c r="FE1325" s="7"/>
      <c r="FF1325" s="7"/>
      <c r="FG1325" s="7"/>
      <c r="FH1325" s="7"/>
      <c r="FI1325" s="7"/>
      <c r="FJ1325" s="7"/>
      <c r="FK1325" s="7"/>
      <c r="FL1325" s="34"/>
      <c r="FM1325" s="33"/>
      <c r="FN1325" s="34"/>
      <c r="FO1325" s="33"/>
      <c r="FP1325" s="33"/>
      <c r="FQ1325" s="33"/>
      <c r="FR1325" s="33"/>
      <c r="FS1325" s="33"/>
      <c r="FT1325" s="33"/>
      <c r="FU1325" s="33"/>
      <c r="FV1325" s="33"/>
      <c r="FW1325" s="33"/>
      <c r="FX1325" s="33"/>
      <c r="FY1325" s="33"/>
      <c r="FZ1325" s="33"/>
      <c r="GA1325" s="33"/>
      <c r="GB1325" s="33"/>
      <c r="GC1325" s="33"/>
      <c r="GD1325" s="33"/>
      <c r="GE1325" s="33"/>
      <c r="GF1325" s="33"/>
      <c r="GG1325" s="7"/>
      <c r="GH1325" s="7"/>
      <c r="GI1325" s="7"/>
      <c r="GJ1325" s="7"/>
      <c r="GK1325" s="7"/>
      <c r="GL1325" s="7"/>
      <c r="GM1325" s="7"/>
      <c r="GN1325" s="7"/>
      <c r="GO1325" s="7"/>
      <c r="GP1325" s="7"/>
      <c r="GQ1325" s="7"/>
      <c r="GR1325" s="7"/>
      <c r="GS1325" s="7"/>
      <c r="GT1325" s="7"/>
      <c r="GU1325" s="7"/>
      <c r="GV1325" s="7"/>
      <c r="GW1325" s="7"/>
      <c r="GX1325" s="7"/>
      <c r="GY1325" s="7"/>
    </row>
    <row r="1326" spans="1:207" ht="13.8">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c r="CG1326" s="7"/>
      <c r="CH1326" s="7"/>
      <c r="CI1326" s="7"/>
      <c r="CJ1326" s="7"/>
      <c r="CK1326" s="7"/>
      <c r="CL1326" s="7"/>
      <c r="CM1326" s="7"/>
      <c r="CN1326" s="7"/>
      <c r="CO1326" s="7"/>
      <c r="CP1326" s="7"/>
      <c r="CQ1326" s="7"/>
      <c r="CR1326" s="7"/>
      <c r="CS1326" s="7"/>
      <c r="CT1326" s="7"/>
      <c r="CU1326" s="7"/>
      <c r="CV1326" s="7"/>
      <c r="CW1326" s="7"/>
      <c r="CX1326" s="7"/>
      <c r="CY1326" s="7"/>
      <c r="CZ1326" s="7"/>
      <c r="DA1326" s="7"/>
      <c r="DB1326" s="7"/>
      <c r="DC1326" s="7"/>
      <c r="DD1326" s="7"/>
      <c r="DE1326" s="7"/>
      <c r="DF1326" s="7"/>
      <c r="DG1326" s="7"/>
      <c r="DH1326" s="7"/>
      <c r="DI1326" s="7"/>
      <c r="DJ1326" s="7"/>
      <c r="DK1326" s="7"/>
      <c r="DL1326" s="7"/>
      <c r="DM1326" s="7"/>
      <c r="DN1326" s="7"/>
      <c r="DO1326" s="7"/>
      <c r="DP1326" s="7"/>
      <c r="DQ1326" s="7"/>
      <c r="DR1326" s="7"/>
      <c r="DS1326" s="7"/>
      <c r="DT1326" s="7"/>
      <c r="DU1326" s="7"/>
      <c r="DV1326" s="7"/>
      <c r="DW1326" s="7"/>
      <c r="DX1326" s="7"/>
      <c r="DY1326" s="7"/>
      <c r="DZ1326" s="7"/>
      <c r="EA1326" s="7"/>
      <c r="EB1326" s="7"/>
      <c r="EC1326" s="7"/>
      <c r="ED1326" s="7"/>
      <c r="EE1326" s="7"/>
      <c r="EF1326" s="7"/>
      <c r="EG1326" s="7"/>
      <c r="EH1326" s="7"/>
      <c r="EI1326" s="7"/>
      <c r="EJ1326" s="7"/>
      <c r="EK1326" s="7"/>
      <c r="EL1326" s="7"/>
      <c r="EM1326" s="7"/>
      <c r="EN1326" s="7"/>
      <c r="EO1326" s="7"/>
      <c r="EP1326" s="7"/>
      <c r="EQ1326" s="7"/>
      <c r="ER1326" s="7"/>
      <c r="ES1326" s="7"/>
      <c r="ET1326" s="7"/>
      <c r="EU1326" s="7"/>
      <c r="EV1326" s="7"/>
      <c r="EW1326" s="7"/>
      <c r="EX1326" s="7"/>
      <c r="EY1326" s="7"/>
      <c r="EZ1326" s="7"/>
      <c r="FA1326" s="7"/>
      <c r="FB1326" s="7"/>
      <c r="FC1326" s="7"/>
      <c r="FD1326" s="7"/>
      <c r="FE1326" s="7"/>
      <c r="FF1326" s="7"/>
      <c r="FG1326" s="7"/>
      <c r="FH1326" s="7"/>
      <c r="FI1326" s="7"/>
      <c r="FJ1326" s="7"/>
      <c r="FK1326" s="7"/>
      <c r="FL1326" s="34"/>
      <c r="FM1326" s="33"/>
      <c r="FN1326" s="34"/>
      <c r="FO1326" s="33"/>
      <c r="FP1326" s="33"/>
      <c r="FQ1326" s="33"/>
      <c r="FR1326" s="33"/>
      <c r="FS1326" s="33"/>
      <c r="FT1326" s="33"/>
      <c r="FU1326" s="33"/>
      <c r="FV1326" s="33"/>
      <c r="FW1326" s="33"/>
      <c r="FX1326" s="33"/>
      <c r="FY1326" s="33"/>
      <c r="FZ1326" s="33"/>
      <c r="GA1326" s="33"/>
      <c r="GB1326" s="33"/>
      <c r="GC1326" s="33"/>
      <c r="GD1326" s="33"/>
      <c r="GE1326" s="33"/>
      <c r="GF1326" s="33"/>
      <c r="GG1326" s="7"/>
      <c r="GH1326" s="7"/>
      <c r="GI1326" s="7"/>
      <c r="GJ1326" s="7"/>
      <c r="GK1326" s="7"/>
      <c r="GL1326" s="7"/>
      <c r="GM1326" s="7"/>
      <c r="GN1326" s="7"/>
      <c r="GO1326" s="7"/>
      <c r="GP1326" s="7"/>
      <c r="GQ1326" s="7"/>
      <c r="GR1326" s="7"/>
      <c r="GS1326" s="7"/>
      <c r="GT1326" s="7"/>
      <c r="GU1326" s="7"/>
      <c r="GV1326" s="7"/>
      <c r="GW1326" s="7"/>
      <c r="GX1326" s="7"/>
      <c r="GY1326" s="7"/>
    </row>
    <row r="1327" spans="1:207" ht="13.8">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c r="CG1327" s="7"/>
      <c r="CH1327" s="7"/>
      <c r="CI1327" s="7"/>
      <c r="CJ1327" s="7"/>
      <c r="CK1327" s="7"/>
      <c r="CL1327" s="7"/>
      <c r="CM1327" s="7"/>
      <c r="CN1327" s="7"/>
      <c r="CO1327" s="7"/>
      <c r="CP1327" s="7"/>
      <c r="CQ1327" s="7"/>
      <c r="CR1327" s="7"/>
      <c r="CS1327" s="7"/>
      <c r="CT1327" s="7"/>
      <c r="CU1327" s="7"/>
      <c r="CV1327" s="7"/>
      <c r="CW1327" s="7"/>
      <c r="CX1327" s="7"/>
      <c r="CY1327" s="7"/>
      <c r="CZ1327" s="7"/>
      <c r="DA1327" s="7"/>
      <c r="DB1327" s="7"/>
      <c r="DC1327" s="7"/>
      <c r="DD1327" s="7"/>
      <c r="DE1327" s="7"/>
      <c r="DF1327" s="7"/>
      <c r="DG1327" s="7"/>
      <c r="DH1327" s="7"/>
      <c r="DI1327" s="7"/>
      <c r="DJ1327" s="7"/>
      <c r="DK1327" s="7"/>
      <c r="DL1327" s="7"/>
      <c r="DM1327" s="7"/>
      <c r="DN1327" s="7"/>
      <c r="DO1327" s="7"/>
      <c r="DP1327" s="7"/>
      <c r="DQ1327" s="7"/>
      <c r="DR1327" s="7"/>
      <c r="DS1327" s="7"/>
      <c r="DT1327" s="7"/>
      <c r="DU1327" s="7"/>
      <c r="DV1327" s="7"/>
      <c r="DW1327" s="7"/>
      <c r="DX1327" s="7"/>
      <c r="DY1327" s="7"/>
      <c r="DZ1327" s="7"/>
      <c r="EA1327" s="7"/>
      <c r="EB1327" s="7"/>
      <c r="EC1327" s="7"/>
      <c r="ED1327" s="7"/>
      <c r="EE1327" s="7"/>
      <c r="EF1327" s="7"/>
      <c r="EG1327" s="7"/>
      <c r="EH1327" s="7"/>
      <c r="EI1327" s="7"/>
      <c r="EJ1327" s="7"/>
      <c r="EK1327" s="7"/>
      <c r="EL1327" s="7"/>
      <c r="EM1327" s="7"/>
      <c r="EN1327" s="7"/>
      <c r="EO1327" s="7"/>
      <c r="EP1327" s="7"/>
      <c r="EQ1327" s="7"/>
      <c r="ER1327" s="7"/>
      <c r="ES1327" s="7"/>
      <c r="ET1327" s="7"/>
      <c r="EU1327" s="7"/>
      <c r="EV1327" s="7"/>
      <c r="EW1327" s="7"/>
      <c r="EX1327" s="7"/>
      <c r="EY1327" s="7"/>
      <c r="EZ1327" s="7"/>
      <c r="FA1327" s="7"/>
      <c r="FB1327" s="7"/>
      <c r="FC1327" s="7"/>
      <c r="FD1327" s="7"/>
      <c r="FE1327" s="7"/>
      <c r="FF1327" s="7"/>
      <c r="FG1327" s="7"/>
      <c r="FH1327" s="7"/>
      <c r="FI1327" s="7"/>
      <c r="FJ1327" s="7"/>
      <c r="FK1327" s="7"/>
      <c r="FL1327" s="34"/>
      <c r="FM1327" s="33"/>
      <c r="FN1327" s="34"/>
      <c r="FO1327" s="33"/>
      <c r="FP1327" s="33"/>
      <c r="FQ1327" s="33"/>
      <c r="FR1327" s="33"/>
      <c r="FS1327" s="33"/>
      <c r="FT1327" s="33"/>
      <c r="FU1327" s="33"/>
      <c r="FV1327" s="33"/>
      <c r="FW1327" s="33"/>
      <c r="FX1327" s="33"/>
      <c r="FY1327" s="33"/>
      <c r="FZ1327" s="33"/>
      <c r="GA1327" s="33"/>
      <c r="GB1327" s="33"/>
      <c r="GC1327" s="33"/>
      <c r="GD1327" s="33"/>
      <c r="GE1327" s="33"/>
      <c r="GF1327" s="33"/>
      <c r="GG1327" s="7"/>
      <c r="GH1327" s="7"/>
      <c r="GI1327" s="7"/>
      <c r="GJ1327" s="7"/>
      <c r="GK1327" s="7"/>
      <c r="GL1327" s="7"/>
      <c r="GM1327" s="7"/>
      <c r="GN1327" s="7"/>
      <c r="GO1327" s="7"/>
      <c r="GP1327" s="7"/>
      <c r="GQ1327" s="7"/>
      <c r="GR1327" s="7"/>
      <c r="GS1327" s="7"/>
      <c r="GT1327" s="7"/>
      <c r="GU1327" s="7"/>
      <c r="GV1327" s="7"/>
      <c r="GW1327" s="7"/>
      <c r="GX1327" s="7"/>
      <c r="GY1327" s="7"/>
    </row>
    <row r="1328" spans="1:207" ht="13.8">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c r="CG1328" s="7"/>
      <c r="CH1328" s="7"/>
      <c r="CI1328" s="7"/>
      <c r="CJ1328" s="7"/>
      <c r="CK1328" s="7"/>
      <c r="CL1328" s="7"/>
      <c r="CM1328" s="7"/>
      <c r="CN1328" s="7"/>
      <c r="CO1328" s="7"/>
      <c r="CP1328" s="7"/>
      <c r="CQ1328" s="7"/>
      <c r="CR1328" s="7"/>
      <c r="CS1328" s="7"/>
      <c r="CT1328" s="7"/>
      <c r="CU1328" s="7"/>
      <c r="CV1328" s="7"/>
      <c r="CW1328" s="7"/>
      <c r="CX1328" s="7"/>
      <c r="CY1328" s="7"/>
      <c r="CZ1328" s="7"/>
      <c r="DA1328" s="7"/>
      <c r="DB1328" s="7"/>
      <c r="DC1328" s="7"/>
      <c r="DD1328" s="7"/>
      <c r="DE1328" s="7"/>
      <c r="DF1328" s="7"/>
      <c r="DG1328" s="7"/>
      <c r="DH1328" s="7"/>
      <c r="DI1328" s="7"/>
      <c r="DJ1328" s="7"/>
      <c r="DK1328" s="7"/>
      <c r="DL1328" s="7"/>
      <c r="DM1328" s="7"/>
      <c r="DN1328" s="7"/>
      <c r="DO1328" s="7"/>
      <c r="DP1328" s="7"/>
      <c r="DQ1328" s="7"/>
      <c r="DR1328" s="7"/>
      <c r="DS1328" s="7"/>
      <c r="DT1328" s="7"/>
      <c r="DU1328" s="7"/>
      <c r="DV1328" s="7"/>
      <c r="DW1328" s="7"/>
      <c r="DX1328" s="7"/>
      <c r="DY1328" s="7"/>
      <c r="DZ1328" s="7"/>
      <c r="EA1328" s="7"/>
      <c r="EB1328" s="7"/>
      <c r="EC1328" s="7"/>
      <c r="ED1328" s="7"/>
      <c r="EE1328" s="7"/>
      <c r="EF1328" s="7"/>
      <c r="EG1328" s="7"/>
      <c r="EH1328" s="7"/>
      <c r="EI1328" s="7"/>
      <c r="EJ1328" s="7"/>
      <c r="EK1328" s="7"/>
      <c r="EL1328" s="7"/>
      <c r="EM1328" s="7"/>
      <c r="EN1328" s="7"/>
      <c r="EO1328" s="7"/>
      <c r="EP1328" s="7"/>
      <c r="EQ1328" s="7"/>
      <c r="ER1328" s="7"/>
      <c r="ES1328" s="7"/>
      <c r="ET1328" s="7"/>
      <c r="EU1328" s="7"/>
      <c r="EV1328" s="7"/>
      <c r="EW1328" s="7"/>
      <c r="EX1328" s="7"/>
      <c r="EY1328" s="7"/>
      <c r="EZ1328" s="7"/>
      <c r="FA1328" s="7"/>
      <c r="FB1328" s="7"/>
      <c r="FC1328" s="7"/>
      <c r="FD1328" s="7"/>
      <c r="FE1328" s="7"/>
      <c r="FF1328" s="7"/>
      <c r="FG1328" s="7"/>
      <c r="FH1328" s="7"/>
      <c r="FI1328" s="7"/>
      <c r="FJ1328" s="7"/>
      <c r="FK1328" s="7"/>
      <c r="FL1328" s="34"/>
      <c r="FM1328" s="33"/>
      <c r="FN1328" s="34"/>
      <c r="FO1328" s="33"/>
      <c r="FP1328" s="33"/>
      <c r="FQ1328" s="33"/>
      <c r="FR1328" s="33"/>
      <c r="FS1328" s="33"/>
      <c r="FT1328" s="33"/>
      <c r="FU1328" s="33"/>
      <c r="FV1328" s="33"/>
      <c r="FW1328" s="33"/>
      <c r="FX1328" s="33"/>
      <c r="FY1328" s="33"/>
      <c r="FZ1328" s="33"/>
      <c r="GA1328" s="33"/>
      <c r="GB1328" s="33"/>
      <c r="GC1328" s="33"/>
      <c r="GD1328" s="33"/>
      <c r="GE1328" s="33"/>
      <c r="GF1328" s="33"/>
      <c r="GG1328" s="7"/>
      <c r="GH1328" s="7"/>
      <c r="GI1328" s="7"/>
      <c r="GJ1328" s="7"/>
      <c r="GK1328" s="7"/>
      <c r="GL1328" s="7"/>
      <c r="GM1328" s="7"/>
      <c r="GN1328" s="7"/>
      <c r="GO1328" s="7"/>
      <c r="GP1328" s="7"/>
      <c r="GQ1328" s="7"/>
      <c r="GR1328" s="7"/>
      <c r="GS1328" s="7"/>
      <c r="GT1328" s="7"/>
      <c r="GU1328" s="7"/>
      <c r="GV1328" s="7"/>
      <c r="GW1328" s="7"/>
      <c r="GX1328" s="7"/>
      <c r="GY1328" s="7"/>
    </row>
    <row r="1329" spans="1:207" ht="13.8">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c r="CG1329" s="7"/>
      <c r="CH1329" s="7"/>
      <c r="CI1329" s="7"/>
      <c r="CJ1329" s="7"/>
      <c r="CK1329" s="7"/>
      <c r="CL1329" s="7"/>
      <c r="CM1329" s="7"/>
      <c r="CN1329" s="7"/>
      <c r="CO1329" s="7"/>
      <c r="CP1329" s="7"/>
      <c r="CQ1329" s="7"/>
      <c r="CR1329" s="7"/>
      <c r="CS1329" s="7"/>
      <c r="CT1329" s="7"/>
      <c r="CU1329" s="7"/>
      <c r="CV1329" s="7"/>
      <c r="CW1329" s="7"/>
      <c r="CX1329" s="7"/>
      <c r="CY1329" s="7"/>
      <c r="CZ1329" s="7"/>
      <c r="DA1329" s="7"/>
      <c r="DB1329" s="7"/>
      <c r="DC1329" s="7"/>
      <c r="DD1329" s="7"/>
      <c r="DE1329" s="7"/>
      <c r="DF1329" s="7"/>
      <c r="DG1329" s="7"/>
      <c r="DH1329" s="7"/>
      <c r="DI1329" s="7"/>
      <c r="DJ1329" s="7"/>
      <c r="DK1329" s="7"/>
      <c r="DL1329" s="7"/>
      <c r="DM1329" s="7"/>
      <c r="DN1329" s="7"/>
      <c r="DO1329" s="7"/>
      <c r="DP1329" s="7"/>
      <c r="DQ1329" s="7"/>
      <c r="DR1329" s="7"/>
      <c r="DS1329" s="7"/>
      <c r="DT1329" s="7"/>
      <c r="DU1329" s="7"/>
      <c r="DV1329" s="7"/>
      <c r="DW1329" s="7"/>
      <c r="DX1329" s="7"/>
      <c r="DY1329" s="7"/>
      <c r="DZ1329" s="7"/>
      <c r="EA1329" s="7"/>
      <c r="EB1329" s="7"/>
      <c r="EC1329" s="7"/>
      <c r="ED1329" s="7"/>
      <c r="EE1329" s="7"/>
      <c r="EF1329" s="7"/>
      <c r="EG1329" s="7"/>
      <c r="EH1329" s="7"/>
      <c r="EI1329" s="7"/>
      <c r="EJ1329" s="7"/>
      <c r="EK1329" s="7"/>
      <c r="EL1329" s="7"/>
      <c r="EM1329" s="7"/>
      <c r="EN1329" s="7"/>
      <c r="EO1329" s="7"/>
      <c r="EP1329" s="7"/>
      <c r="EQ1329" s="7"/>
      <c r="ER1329" s="7"/>
      <c r="ES1329" s="7"/>
      <c r="ET1329" s="7"/>
      <c r="EU1329" s="7"/>
      <c r="EV1329" s="7"/>
      <c r="EW1329" s="7"/>
      <c r="EX1329" s="7"/>
      <c r="EY1329" s="7"/>
      <c r="EZ1329" s="7"/>
      <c r="FA1329" s="7"/>
      <c r="FB1329" s="7"/>
      <c r="FC1329" s="7"/>
      <c r="FD1329" s="7"/>
      <c r="FE1329" s="7"/>
      <c r="FF1329" s="7"/>
      <c r="FG1329" s="7"/>
      <c r="FH1329" s="7"/>
      <c r="FI1329" s="7"/>
      <c r="FJ1329" s="7"/>
      <c r="FK1329" s="7"/>
      <c r="FL1329" s="34"/>
      <c r="FM1329" s="33"/>
      <c r="FN1329" s="34"/>
      <c r="FO1329" s="33"/>
      <c r="FP1329" s="33"/>
      <c r="FQ1329" s="33"/>
      <c r="FR1329" s="33"/>
      <c r="FS1329" s="33"/>
      <c r="FT1329" s="33"/>
      <c r="FU1329" s="33"/>
      <c r="FV1329" s="33"/>
      <c r="FW1329" s="33"/>
      <c r="FX1329" s="33"/>
      <c r="FY1329" s="33"/>
      <c r="FZ1329" s="33"/>
      <c r="GA1329" s="33"/>
      <c r="GB1329" s="33"/>
      <c r="GC1329" s="33"/>
      <c r="GD1329" s="33"/>
      <c r="GE1329" s="33"/>
      <c r="GF1329" s="33"/>
      <c r="GG1329" s="7"/>
      <c r="GH1329" s="7"/>
      <c r="GI1329" s="7"/>
      <c r="GJ1329" s="7"/>
      <c r="GK1329" s="7"/>
      <c r="GL1329" s="7"/>
      <c r="GM1329" s="7"/>
      <c r="GN1329" s="7"/>
      <c r="GO1329" s="7"/>
      <c r="GP1329" s="7"/>
      <c r="GQ1329" s="7"/>
      <c r="GR1329" s="7"/>
      <c r="GS1329" s="7"/>
      <c r="GT1329" s="7"/>
      <c r="GU1329" s="7"/>
      <c r="GV1329" s="7"/>
      <c r="GW1329" s="7"/>
      <c r="GX1329" s="7"/>
      <c r="GY1329" s="7"/>
    </row>
    <row r="1330" spans="1:207" ht="13.8">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c r="CG1330" s="7"/>
      <c r="CH1330" s="7"/>
      <c r="CI1330" s="7"/>
      <c r="CJ1330" s="7"/>
      <c r="CK1330" s="7"/>
      <c r="CL1330" s="7"/>
      <c r="CM1330" s="7"/>
      <c r="CN1330" s="7"/>
      <c r="CO1330" s="7"/>
      <c r="CP1330" s="7"/>
      <c r="CQ1330" s="7"/>
      <c r="CR1330" s="7"/>
      <c r="CS1330" s="7"/>
      <c r="CT1330" s="7"/>
      <c r="CU1330" s="7"/>
      <c r="CV1330" s="7"/>
      <c r="CW1330" s="7"/>
      <c r="CX1330" s="7"/>
      <c r="CY1330" s="7"/>
      <c r="CZ1330" s="7"/>
      <c r="DA1330" s="7"/>
      <c r="DB1330" s="7"/>
      <c r="DC1330" s="7"/>
      <c r="DD1330" s="7"/>
      <c r="DE1330" s="7"/>
      <c r="DF1330" s="7"/>
      <c r="DG1330" s="7"/>
      <c r="DH1330" s="7"/>
      <c r="DI1330" s="7"/>
      <c r="DJ1330" s="7"/>
      <c r="DK1330" s="7"/>
      <c r="DL1330" s="7"/>
      <c r="DM1330" s="7"/>
      <c r="DN1330" s="7"/>
      <c r="DO1330" s="7"/>
      <c r="DP1330" s="7"/>
      <c r="DQ1330" s="7"/>
      <c r="DR1330" s="7"/>
      <c r="DS1330" s="7"/>
      <c r="DT1330" s="7"/>
      <c r="DU1330" s="7"/>
      <c r="DV1330" s="7"/>
      <c r="DW1330" s="7"/>
      <c r="DX1330" s="7"/>
      <c r="DY1330" s="7"/>
      <c r="DZ1330" s="7"/>
      <c r="EA1330" s="7"/>
      <c r="EB1330" s="7"/>
      <c r="EC1330" s="7"/>
      <c r="ED1330" s="7"/>
      <c r="EE1330" s="7"/>
      <c r="EF1330" s="7"/>
      <c r="EG1330" s="7"/>
      <c r="EH1330" s="7"/>
      <c r="EI1330" s="7"/>
      <c r="EJ1330" s="7"/>
      <c r="EK1330" s="7"/>
      <c r="EL1330" s="7"/>
      <c r="EM1330" s="7"/>
      <c r="EN1330" s="7"/>
      <c r="EO1330" s="7"/>
      <c r="EP1330" s="7"/>
      <c r="EQ1330" s="7"/>
      <c r="ER1330" s="7"/>
      <c r="ES1330" s="7"/>
      <c r="ET1330" s="7"/>
      <c r="EU1330" s="7"/>
      <c r="EV1330" s="7"/>
      <c r="EW1330" s="7"/>
      <c r="EX1330" s="7"/>
      <c r="EY1330" s="7"/>
      <c r="EZ1330" s="7"/>
      <c r="FA1330" s="7"/>
      <c r="FB1330" s="7"/>
      <c r="FC1330" s="7"/>
      <c r="FD1330" s="7"/>
      <c r="FE1330" s="7"/>
      <c r="FF1330" s="7"/>
      <c r="FG1330" s="7"/>
      <c r="FH1330" s="7"/>
      <c r="FI1330" s="7"/>
      <c r="FJ1330" s="7"/>
      <c r="FK1330" s="7"/>
      <c r="FL1330" s="34"/>
      <c r="FM1330" s="33"/>
      <c r="FN1330" s="34"/>
      <c r="FO1330" s="33"/>
      <c r="FP1330" s="33"/>
      <c r="FQ1330" s="33"/>
      <c r="FR1330" s="33"/>
      <c r="FS1330" s="33"/>
      <c r="FT1330" s="33"/>
      <c r="FU1330" s="33"/>
      <c r="FV1330" s="33"/>
      <c r="FW1330" s="33"/>
      <c r="FX1330" s="33"/>
      <c r="FY1330" s="33"/>
      <c r="FZ1330" s="33"/>
      <c r="GA1330" s="33"/>
      <c r="GB1330" s="33"/>
      <c r="GC1330" s="33"/>
      <c r="GD1330" s="33"/>
      <c r="GE1330" s="33"/>
      <c r="GF1330" s="33"/>
      <c r="GG1330" s="7"/>
      <c r="GH1330" s="7"/>
      <c r="GI1330" s="7"/>
      <c r="GJ1330" s="7"/>
      <c r="GK1330" s="7"/>
      <c r="GL1330" s="7"/>
      <c r="GM1330" s="7"/>
      <c r="GN1330" s="7"/>
      <c r="GO1330" s="7"/>
      <c r="GP1330" s="7"/>
      <c r="GQ1330" s="7"/>
      <c r="GR1330" s="7"/>
      <c r="GS1330" s="7"/>
      <c r="GT1330" s="7"/>
      <c r="GU1330" s="7"/>
      <c r="GV1330" s="7"/>
      <c r="GW1330" s="7"/>
      <c r="GX1330" s="7"/>
      <c r="GY1330" s="7"/>
    </row>
    <row r="1331" spans="1:207" ht="13.8">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c r="CG1331" s="7"/>
      <c r="CH1331" s="7"/>
      <c r="CI1331" s="7"/>
      <c r="CJ1331" s="7"/>
      <c r="CK1331" s="7"/>
      <c r="CL1331" s="7"/>
      <c r="CM1331" s="7"/>
      <c r="CN1331" s="7"/>
      <c r="CO1331" s="7"/>
      <c r="CP1331" s="7"/>
      <c r="CQ1331" s="7"/>
      <c r="CR1331" s="7"/>
      <c r="CS1331" s="7"/>
      <c r="CT1331" s="7"/>
      <c r="CU1331" s="7"/>
      <c r="CV1331" s="7"/>
      <c r="CW1331" s="7"/>
      <c r="CX1331" s="7"/>
      <c r="CY1331" s="7"/>
      <c r="CZ1331" s="7"/>
      <c r="DA1331" s="7"/>
      <c r="DB1331" s="7"/>
      <c r="DC1331" s="7"/>
      <c r="DD1331" s="7"/>
      <c r="DE1331" s="7"/>
      <c r="DF1331" s="7"/>
      <c r="DG1331" s="7"/>
      <c r="DH1331" s="7"/>
      <c r="DI1331" s="7"/>
      <c r="DJ1331" s="7"/>
      <c r="DK1331" s="7"/>
      <c r="DL1331" s="7"/>
      <c r="DM1331" s="7"/>
      <c r="DN1331" s="7"/>
      <c r="DO1331" s="7"/>
      <c r="DP1331" s="7"/>
      <c r="DQ1331" s="7"/>
      <c r="DR1331" s="7"/>
      <c r="DS1331" s="7"/>
      <c r="DT1331" s="7"/>
      <c r="DU1331" s="7"/>
      <c r="DV1331" s="7"/>
      <c r="DW1331" s="7"/>
      <c r="DX1331" s="7"/>
      <c r="DY1331" s="7"/>
      <c r="DZ1331" s="7"/>
      <c r="EA1331" s="7"/>
      <c r="EB1331" s="7"/>
      <c r="EC1331" s="7"/>
      <c r="ED1331" s="7"/>
      <c r="EE1331" s="7"/>
      <c r="EF1331" s="7"/>
      <c r="EG1331" s="7"/>
      <c r="EH1331" s="7"/>
      <c r="EI1331" s="7"/>
      <c r="EJ1331" s="7"/>
      <c r="EK1331" s="7"/>
      <c r="EL1331" s="7"/>
      <c r="EM1331" s="7"/>
      <c r="EN1331" s="7"/>
      <c r="EO1331" s="7"/>
      <c r="EP1331" s="7"/>
      <c r="EQ1331" s="7"/>
      <c r="ER1331" s="7"/>
      <c r="ES1331" s="7"/>
      <c r="ET1331" s="7"/>
      <c r="EU1331" s="7"/>
      <c r="EV1331" s="7"/>
      <c r="EW1331" s="7"/>
      <c r="EX1331" s="7"/>
      <c r="EY1331" s="7"/>
      <c r="EZ1331" s="7"/>
      <c r="FA1331" s="7"/>
      <c r="FB1331" s="7"/>
      <c r="FC1331" s="7"/>
      <c r="FD1331" s="7"/>
      <c r="FE1331" s="7"/>
      <c r="FF1331" s="7"/>
      <c r="FG1331" s="7"/>
      <c r="FH1331" s="7"/>
      <c r="FI1331" s="7"/>
      <c r="FJ1331" s="7"/>
      <c r="FK1331" s="7"/>
      <c r="FL1331" s="34"/>
      <c r="FM1331" s="33"/>
      <c r="FN1331" s="34"/>
      <c r="FO1331" s="33"/>
      <c r="FP1331" s="33"/>
      <c r="FQ1331" s="33"/>
      <c r="FR1331" s="33"/>
      <c r="FS1331" s="33"/>
      <c r="FT1331" s="33"/>
      <c r="FU1331" s="33"/>
      <c r="FV1331" s="33"/>
      <c r="FW1331" s="33"/>
      <c r="FX1331" s="33"/>
      <c r="FY1331" s="33"/>
      <c r="FZ1331" s="33"/>
      <c r="GA1331" s="33"/>
      <c r="GB1331" s="33"/>
      <c r="GC1331" s="33"/>
      <c r="GD1331" s="33"/>
      <c r="GE1331" s="33"/>
      <c r="GF1331" s="33"/>
      <c r="GG1331" s="7"/>
      <c r="GH1331" s="7"/>
      <c r="GI1331" s="7"/>
      <c r="GJ1331" s="7"/>
      <c r="GK1331" s="7"/>
      <c r="GL1331" s="7"/>
      <c r="GM1331" s="7"/>
      <c r="GN1331" s="7"/>
      <c r="GO1331" s="7"/>
      <c r="GP1331" s="7"/>
      <c r="GQ1331" s="7"/>
      <c r="GR1331" s="7"/>
      <c r="GS1331" s="7"/>
      <c r="GT1331" s="7"/>
      <c r="GU1331" s="7"/>
      <c r="GV1331" s="7"/>
      <c r="GW1331" s="7"/>
      <c r="GX1331" s="7"/>
      <c r="GY1331" s="7"/>
    </row>
    <row r="1332" spans="1:207" ht="13.8">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c r="CG1332" s="7"/>
      <c r="CH1332" s="7"/>
      <c r="CI1332" s="7"/>
      <c r="CJ1332" s="7"/>
      <c r="CK1332" s="7"/>
      <c r="CL1332" s="7"/>
      <c r="CM1332" s="7"/>
      <c r="CN1332" s="7"/>
      <c r="CO1332" s="7"/>
      <c r="CP1332" s="7"/>
      <c r="CQ1332" s="7"/>
      <c r="CR1332" s="7"/>
      <c r="CS1332" s="7"/>
      <c r="CT1332" s="7"/>
      <c r="CU1332" s="7"/>
      <c r="CV1332" s="7"/>
      <c r="CW1332" s="7"/>
      <c r="CX1332" s="7"/>
      <c r="CY1332" s="7"/>
      <c r="CZ1332" s="7"/>
      <c r="DA1332" s="7"/>
      <c r="DB1332" s="7"/>
      <c r="DC1332" s="7"/>
      <c r="DD1332" s="7"/>
      <c r="DE1332" s="7"/>
      <c r="DF1332" s="7"/>
      <c r="DG1332" s="7"/>
      <c r="DH1332" s="7"/>
      <c r="DI1332" s="7"/>
      <c r="DJ1332" s="7"/>
      <c r="DK1332" s="7"/>
      <c r="DL1332" s="7"/>
      <c r="DM1332" s="7"/>
      <c r="DN1332" s="7"/>
      <c r="DO1332" s="7"/>
      <c r="DP1332" s="7"/>
      <c r="DQ1332" s="7"/>
      <c r="DR1332" s="7"/>
      <c r="DS1332" s="7"/>
      <c r="DT1332" s="7"/>
      <c r="DU1332" s="7"/>
      <c r="DV1332" s="7"/>
      <c r="DW1332" s="7"/>
      <c r="DX1332" s="7"/>
      <c r="DY1332" s="7"/>
      <c r="DZ1332" s="7"/>
      <c r="EA1332" s="7"/>
      <c r="EB1332" s="7"/>
      <c r="EC1332" s="7"/>
      <c r="ED1332" s="7"/>
      <c r="EE1332" s="7"/>
      <c r="EF1332" s="7"/>
      <c r="EG1332" s="7"/>
      <c r="EH1332" s="7"/>
      <c r="EI1332" s="7"/>
      <c r="EJ1332" s="7"/>
      <c r="EK1332" s="7"/>
      <c r="EL1332" s="7"/>
      <c r="EM1332" s="7"/>
      <c r="EN1332" s="7"/>
      <c r="EO1332" s="7"/>
      <c r="EP1332" s="7"/>
      <c r="EQ1332" s="7"/>
      <c r="ER1332" s="7"/>
      <c r="ES1332" s="7"/>
      <c r="ET1332" s="7"/>
      <c r="EU1332" s="7"/>
      <c r="EV1332" s="7"/>
      <c r="EW1332" s="7"/>
      <c r="EX1332" s="7"/>
      <c r="EY1332" s="7"/>
      <c r="EZ1332" s="7"/>
      <c r="FA1332" s="7"/>
      <c r="FB1332" s="7"/>
      <c r="FC1332" s="7"/>
      <c r="FD1332" s="7"/>
      <c r="FE1332" s="7"/>
      <c r="FF1332" s="7"/>
      <c r="FG1332" s="7"/>
      <c r="FH1332" s="7"/>
      <c r="FI1332" s="7"/>
      <c r="FJ1332" s="7"/>
      <c r="FK1332" s="7"/>
      <c r="FL1332" s="34"/>
      <c r="FM1332" s="33"/>
      <c r="FN1332" s="34"/>
      <c r="FO1332" s="33"/>
      <c r="FP1332" s="33"/>
      <c r="FQ1332" s="33"/>
      <c r="FR1332" s="33"/>
      <c r="FS1332" s="33"/>
      <c r="FT1332" s="33"/>
      <c r="FU1332" s="33"/>
      <c r="FV1332" s="33"/>
      <c r="FW1332" s="33"/>
      <c r="FX1332" s="33"/>
      <c r="FY1332" s="33"/>
      <c r="FZ1332" s="33"/>
      <c r="GA1332" s="33"/>
      <c r="GB1332" s="33"/>
      <c r="GC1332" s="33"/>
      <c r="GD1332" s="33"/>
      <c r="GE1332" s="33"/>
      <c r="GF1332" s="33"/>
      <c r="GG1332" s="7"/>
      <c r="GH1332" s="7"/>
      <c r="GI1332" s="7"/>
      <c r="GJ1332" s="7"/>
      <c r="GK1332" s="7"/>
      <c r="GL1332" s="7"/>
      <c r="GM1332" s="7"/>
      <c r="GN1332" s="7"/>
      <c r="GO1332" s="7"/>
      <c r="GP1332" s="7"/>
      <c r="GQ1332" s="7"/>
      <c r="GR1332" s="7"/>
      <c r="GS1332" s="7"/>
      <c r="GT1332" s="7"/>
      <c r="GU1332" s="7"/>
      <c r="GV1332" s="7"/>
      <c r="GW1332" s="7"/>
      <c r="GX1332" s="7"/>
      <c r="GY1332" s="7"/>
    </row>
    <row r="1333" spans="1:207" ht="13.8">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c r="CG1333" s="7"/>
      <c r="CH1333" s="7"/>
      <c r="CI1333" s="7"/>
      <c r="CJ1333" s="7"/>
      <c r="CK1333" s="7"/>
      <c r="CL1333" s="7"/>
      <c r="CM1333" s="7"/>
      <c r="CN1333" s="7"/>
      <c r="CO1333" s="7"/>
      <c r="CP1333" s="7"/>
      <c r="CQ1333" s="7"/>
      <c r="CR1333" s="7"/>
      <c r="CS1333" s="7"/>
      <c r="CT1333" s="7"/>
      <c r="CU1333" s="7"/>
      <c r="CV1333" s="7"/>
      <c r="CW1333" s="7"/>
      <c r="CX1333" s="7"/>
      <c r="CY1333" s="7"/>
      <c r="CZ1333" s="7"/>
      <c r="DA1333" s="7"/>
      <c r="DB1333" s="7"/>
      <c r="DC1333" s="7"/>
      <c r="DD1333" s="7"/>
      <c r="DE1333" s="7"/>
      <c r="DF1333" s="7"/>
      <c r="DG1333" s="7"/>
      <c r="DH1333" s="7"/>
      <c r="DI1333" s="7"/>
      <c r="DJ1333" s="7"/>
      <c r="DK1333" s="7"/>
      <c r="DL1333" s="7"/>
      <c r="DM1333" s="7"/>
      <c r="DN1333" s="7"/>
      <c r="DO1333" s="7"/>
      <c r="DP1333" s="7"/>
      <c r="DQ1333" s="7"/>
      <c r="DR1333" s="7"/>
      <c r="DS1333" s="7"/>
      <c r="DT1333" s="7"/>
      <c r="DU1333" s="7"/>
      <c r="DV1333" s="7"/>
      <c r="DW1333" s="7"/>
      <c r="DX1333" s="7"/>
      <c r="DY1333" s="7"/>
      <c r="DZ1333" s="7"/>
      <c r="EA1333" s="7"/>
      <c r="EB1333" s="7"/>
      <c r="EC1333" s="7"/>
      <c r="ED1333" s="7"/>
      <c r="EE1333" s="7"/>
      <c r="EF1333" s="7"/>
      <c r="EG1333" s="7"/>
      <c r="EH1333" s="7"/>
      <c r="EI1333" s="7"/>
      <c r="EJ1333" s="7"/>
      <c r="EK1333" s="7"/>
      <c r="EL1333" s="7"/>
      <c r="EM1333" s="7"/>
      <c r="EN1333" s="7"/>
      <c r="EO1333" s="7"/>
      <c r="EP1333" s="7"/>
      <c r="EQ1333" s="7"/>
      <c r="ER1333" s="7"/>
      <c r="ES1333" s="7"/>
      <c r="ET1333" s="7"/>
      <c r="EU1333" s="7"/>
      <c r="EV1333" s="7"/>
      <c r="EW1333" s="7"/>
      <c r="EX1333" s="7"/>
      <c r="EY1333" s="7"/>
      <c r="EZ1333" s="7"/>
      <c r="FA1333" s="7"/>
      <c r="FB1333" s="7"/>
      <c r="FC1333" s="7"/>
      <c r="FD1333" s="7"/>
      <c r="FE1333" s="7"/>
      <c r="FF1333" s="7"/>
      <c r="FG1333" s="7"/>
      <c r="FH1333" s="7"/>
      <c r="FI1333" s="7"/>
      <c r="FJ1333" s="7"/>
      <c r="FK1333" s="7"/>
      <c r="FL1333" s="34"/>
      <c r="FM1333" s="33"/>
      <c r="FN1333" s="34"/>
      <c r="FO1333" s="33"/>
      <c r="FP1333" s="33"/>
      <c r="FQ1333" s="33"/>
      <c r="FR1333" s="33"/>
      <c r="FS1333" s="33"/>
      <c r="FT1333" s="33"/>
      <c r="FU1333" s="33"/>
      <c r="FV1333" s="33"/>
      <c r="FW1333" s="33"/>
      <c r="FX1333" s="33"/>
      <c r="FY1333" s="33"/>
      <c r="FZ1333" s="33"/>
      <c r="GA1333" s="33"/>
      <c r="GB1333" s="33"/>
      <c r="GC1333" s="33"/>
      <c r="GD1333" s="33"/>
      <c r="GE1333" s="33"/>
      <c r="GF1333" s="33"/>
      <c r="GG1333" s="7"/>
      <c r="GH1333" s="7"/>
      <c r="GI1333" s="7"/>
      <c r="GJ1333" s="7"/>
      <c r="GK1333" s="7"/>
      <c r="GL1333" s="7"/>
      <c r="GM1333" s="7"/>
      <c r="GN1333" s="7"/>
      <c r="GO1333" s="7"/>
      <c r="GP1333" s="7"/>
      <c r="GQ1333" s="7"/>
      <c r="GR1333" s="7"/>
      <c r="GS1333" s="7"/>
      <c r="GT1333" s="7"/>
      <c r="GU1333" s="7"/>
      <c r="GV1333" s="7"/>
      <c r="GW1333" s="7"/>
      <c r="GX1333" s="7"/>
      <c r="GY1333" s="7"/>
    </row>
    <row r="1334" spans="1:207" ht="13.8">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c r="CG1334" s="7"/>
      <c r="CH1334" s="7"/>
      <c r="CI1334" s="7"/>
      <c r="CJ1334" s="7"/>
      <c r="CK1334" s="7"/>
      <c r="CL1334" s="7"/>
      <c r="CM1334" s="7"/>
      <c r="CN1334" s="7"/>
      <c r="CO1334" s="7"/>
      <c r="CP1334" s="7"/>
      <c r="CQ1334" s="7"/>
      <c r="CR1334" s="7"/>
      <c r="CS1334" s="7"/>
      <c r="CT1334" s="7"/>
      <c r="CU1334" s="7"/>
      <c r="CV1334" s="7"/>
      <c r="CW1334" s="7"/>
      <c r="CX1334" s="7"/>
      <c r="CY1334" s="7"/>
      <c r="CZ1334" s="7"/>
      <c r="DA1334" s="7"/>
      <c r="DB1334" s="7"/>
      <c r="DC1334" s="7"/>
      <c r="DD1334" s="7"/>
      <c r="DE1334" s="7"/>
      <c r="DF1334" s="7"/>
      <c r="DG1334" s="7"/>
      <c r="DH1334" s="7"/>
      <c r="DI1334" s="7"/>
      <c r="DJ1334" s="7"/>
      <c r="DK1334" s="7"/>
      <c r="DL1334" s="7"/>
      <c r="DM1334" s="7"/>
      <c r="DN1334" s="7"/>
      <c r="DO1334" s="7"/>
      <c r="DP1334" s="7"/>
      <c r="DQ1334" s="7"/>
      <c r="DR1334" s="7"/>
      <c r="DS1334" s="7"/>
      <c r="DT1334" s="7"/>
      <c r="DU1334" s="7"/>
      <c r="DV1334" s="7"/>
      <c r="DW1334" s="7"/>
      <c r="DX1334" s="7"/>
      <c r="DY1334" s="7"/>
      <c r="DZ1334" s="7"/>
      <c r="EA1334" s="7"/>
      <c r="EB1334" s="7"/>
      <c r="EC1334" s="7"/>
      <c r="ED1334" s="7"/>
      <c r="EE1334" s="7"/>
      <c r="EF1334" s="7"/>
      <c r="EG1334" s="7"/>
      <c r="EH1334" s="7"/>
      <c r="EI1334" s="7"/>
      <c r="EJ1334" s="7"/>
      <c r="EK1334" s="7"/>
      <c r="EL1334" s="7"/>
      <c r="EM1334" s="7"/>
      <c r="EN1334" s="7"/>
      <c r="EO1334" s="7"/>
      <c r="EP1334" s="7"/>
      <c r="EQ1334" s="7"/>
      <c r="ER1334" s="7"/>
      <c r="ES1334" s="7"/>
      <c r="ET1334" s="7"/>
      <c r="EU1334" s="7"/>
      <c r="EV1334" s="7"/>
      <c r="EW1334" s="7"/>
      <c r="EX1334" s="7"/>
      <c r="EY1334" s="7"/>
      <c r="EZ1334" s="7"/>
      <c r="FA1334" s="7"/>
      <c r="FB1334" s="7"/>
      <c r="FC1334" s="7"/>
      <c r="FD1334" s="7"/>
      <c r="FE1334" s="7"/>
      <c r="FF1334" s="7"/>
      <c r="FG1334" s="7"/>
      <c r="FH1334" s="7"/>
      <c r="FI1334" s="7"/>
      <c r="FJ1334" s="7"/>
      <c r="FK1334" s="7"/>
      <c r="FL1334" s="34"/>
      <c r="FM1334" s="33"/>
      <c r="FN1334" s="34"/>
      <c r="FO1334" s="33"/>
      <c r="FP1334" s="33"/>
      <c r="FQ1334" s="33"/>
      <c r="FR1334" s="33"/>
      <c r="FS1334" s="33"/>
      <c r="FT1334" s="33"/>
      <c r="FU1334" s="33"/>
      <c r="FV1334" s="33"/>
      <c r="FW1334" s="33"/>
      <c r="FX1334" s="33"/>
      <c r="FY1334" s="33"/>
      <c r="FZ1334" s="33"/>
      <c r="GA1334" s="33"/>
      <c r="GB1334" s="33"/>
      <c r="GC1334" s="33"/>
      <c r="GD1334" s="33"/>
      <c r="GE1334" s="33"/>
      <c r="GF1334" s="33"/>
      <c r="GG1334" s="7"/>
      <c r="GH1334" s="7"/>
      <c r="GI1334" s="7"/>
      <c r="GJ1334" s="7"/>
      <c r="GK1334" s="7"/>
      <c r="GL1334" s="7"/>
      <c r="GM1334" s="7"/>
      <c r="GN1334" s="7"/>
      <c r="GO1334" s="7"/>
      <c r="GP1334" s="7"/>
      <c r="GQ1334" s="7"/>
      <c r="GR1334" s="7"/>
      <c r="GS1334" s="7"/>
      <c r="GT1334" s="7"/>
      <c r="GU1334" s="7"/>
      <c r="GV1334" s="7"/>
      <c r="GW1334" s="7"/>
      <c r="GX1334" s="7"/>
      <c r="GY1334" s="7"/>
    </row>
    <row r="1335" spans="1:207" ht="13.8">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c r="CG1335" s="7"/>
      <c r="CH1335" s="7"/>
      <c r="CI1335" s="7"/>
      <c r="CJ1335" s="7"/>
      <c r="CK1335" s="7"/>
      <c r="CL1335" s="7"/>
      <c r="CM1335" s="7"/>
      <c r="CN1335" s="7"/>
      <c r="CO1335" s="7"/>
      <c r="CP1335" s="7"/>
      <c r="CQ1335" s="7"/>
      <c r="CR1335" s="7"/>
      <c r="CS1335" s="7"/>
      <c r="CT1335" s="7"/>
      <c r="CU1335" s="7"/>
      <c r="CV1335" s="7"/>
      <c r="CW1335" s="7"/>
      <c r="CX1335" s="7"/>
      <c r="CY1335" s="7"/>
      <c r="CZ1335" s="7"/>
      <c r="DA1335" s="7"/>
      <c r="DB1335" s="7"/>
      <c r="DC1335" s="7"/>
      <c r="DD1335" s="7"/>
      <c r="DE1335" s="7"/>
      <c r="DF1335" s="7"/>
      <c r="DG1335" s="7"/>
      <c r="DH1335" s="7"/>
      <c r="DI1335" s="7"/>
      <c r="DJ1335" s="7"/>
      <c r="DK1335" s="7"/>
      <c r="DL1335" s="7"/>
      <c r="DM1335" s="7"/>
      <c r="DN1335" s="7"/>
      <c r="DO1335" s="7"/>
      <c r="DP1335" s="7"/>
      <c r="DQ1335" s="7"/>
      <c r="DR1335" s="7"/>
      <c r="DS1335" s="7"/>
      <c r="DT1335" s="7"/>
      <c r="DU1335" s="7"/>
      <c r="DV1335" s="7"/>
      <c r="DW1335" s="7"/>
      <c r="DX1335" s="7"/>
      <c r="DY1335" s="7"/>
      <c r="DZ1335" s="7"/>
      <c r="EA1335" s="7"/>
      <c r="EB1335" s="7"/>
      <c r="EC1335" s="7"/>
      <c r="ED1335" s="7"/>
      <c r="EE1335" s="7"/>
      <c r="EF1335" s="7"/>
      <c r="EG1335" s="7"/>
      <c r="EH1335" s="7"/>
      <c r="EI1335" s="7"/>
      <c r="EJ1335" s="7"/>
      <c r="EK1335" s="7"/>
      <c r="EL1335" s="7"/>
      <c r="EM1335" s="7"/>
      <c r="EN1335" s="7"/>
      <c r="EO1335" s="7"/>
      <c r="EP1335" s="7"/>
      <c r="EQ1335" s="7"/>
      <c r="ER1335" s="7"/>
      <c r="ES1335" s="7"/>
      <c r="ET1335" s="7"/>
      <c r="EU1335" s="7"/>
      <c r="EV1335" s="7"/>
      <c r="EW1335" s="7"/>
      <c r="EX1335" s="7"/>
      <c r="EY1335" s="7"/>
      <c r="EZ1335" s="7"/>
      <c r="FA1335" s="7"/>
      <c r="FB1335" s="7"/>
      <c r="FC1335" s="7"/>
      <c r="FD1335" s="7"/>
      <c r="FE1335" s="7"/>
      <c r="FF1335" s="7"/>
      <c r="FG1335" s="7"/>
      <c r="FH1335" s="7"/>
      <c r="FI1335" s="7"/>
      <c r="FJ1335" s="7"/>
      <c r="FK1335" s="7"/>
      <c r="FL1335" s="34"/>
      <c r="FM1335" s="33"/>
      <c r="FN1335" s="34"/>
      <c r="FO1335" s="33"/>
      <c r="FP1335" s="33"/>
      <c r="FQ1335" s="33"/>
      <c r="FR1335" s="33"/>
      <c r="FS1335" s="33"/>
      <c r="FT1335" s="33"/>
      <c r="FU1335" s="33"/>
      <c r="FV1335" s="33"/>
      <c r="FW1335" s="33"/>
      <c r="FX1335" s="33"/>
      <c r="FY1335" s="33"/>
      <c r="FZ1335" s="33"/>
      <c r="GA1335" s="33"/>
      <c r="GB1335" s="33"/>
      <c r="GC1335" s="33"/>
      <c r="GD1335" s="33"/>
      <c r="GE1335" s="33"/>
      <c r="GF1335" s="33"/>
      <c r="GG1335" s="7"/>
      <c r="GH1335" s="7"/>
      <c r="GI1335" s="7"/>
      <c r="GJ1335" s="7"/>
      <c r="GK1335" s="7"/>
      <c r="GL1335" s="7"/>
      <c r="GM1335" s="7"/>
      <c r="GN1335" s="7"/>
      <c r="GO1335" s="7"/>
      <c r="GP1335" s="7"/>
      <c r="GQ1335" s="7"/>
      <c r="GR1335" s="7"/>
      <c r="GS1335" s="7"/>
      <c r="GT1335" s="7"/>
      <c r="GU1335" s="7"/>
      <c r="GV1335" s="7"/>
      <c r="GW1335" s="7"/>
      <c r="GX1335" s="7"/>
      <c r="GY1335" s="7"/>
    </row>
    <row r="1336" spans="1:207" ht="13.8">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c r="CG1336" s="7"/>
      <c r="CH1336" s="7"/>
      <c r="CI1336" s="7"/>
      <c r="CJ1336" s="7"/>
      <c r="CK1336" s="7"/>
      <c r="CL1336" s="7"/>
      <c r="CM1336" s="7"/>
      <c r="CN1336" s="7"/>
      <c r="CO1336" s="7"/>
      <c r="CP1336" s="7"/>
      <c r="CQ1336" s="7"/>
      <c r="CR1336" s="7"/>
      <c r="CS1336" s="7"/>
      <c r="CT1336" s="7"/>
      <c r="CU1336" s="7"/>
      <c r="CV1336" s="7"/>
      <c r="CW1336" s="7"/>
      <c r="CX1336" s="7"/>
      <c r="CY1336" s="7"/>
      <c r="CZ1336" s="7"/>
      <c r="DA1336" s="7"/>
      <c r="DB1336" s="7"/>
      <c r="DC1336" s="7"/>
      <c r="DD1336" s="7"/>
      <c r="DE1336" s="7"/>
      <c r="DF1336" s="7"/>
      <c r="DG1336" s="7"/>
      <c r="DH1336" s="7"/>
      <c r="DI1336" s="7"/>
      <c r="DJ1336" s="7"/>
      <c r="DK1336" s="7"/>
      <c r="DL1336" s="7"/>
      <c r="DM1336" s="7"/>
      <c r="DN1336" s="7"/>
      <c r="DO1336" s="7"/>
      <c r="DP1336" s="7"/>
      <c r="DQ1336" s="7"/>
      <c r="DR1336" s="7"/>
      <c r="DS1336" s="7"/>
      <c r="DT1336" s="7"/>
      <c r="DU1336" s="7"/>
      <c r="DV1336" s="7"/>
      <c r="DW1336" s="7"/>
      <c r="DX1336" s="7"/>
      <c r="DY1336" s="7"/>
      <c r="DZ1336" s="7"/>
      <c r="EA1336" s="7"/>
      <c r="EB1336" s="7"/>
      <c r="EC1336" s="7"/>
      <c r="ED1336" s="7"/>
      <c r="EE1336" s="7"/>
      <c r="EF1336" s="7"/>
      <c r="EG1336" s="7"/>
      <c r="EH1336" s="7"/>
      <c r="EI1336" s="7"/>
      <c r="EJ1336" s="7"/>
      <c r="EK1336" s="7"/>
      <c r="EL1336" s="7"/>
      <c r="EM1336" s="7"/>
      <c r="EN1336" s="7"/>
      <c r="EO1336" s="7"/>
      <c r="EP1336" s="7"/>
      <c r="EQ1336" s="7"/>
      <c r="ER1336" s="7"/>
      <c r="ES1336" s="7"/>
      <c r="ET1336" s="7"/>
      <c r="EU1336" s="7"/>
      <c r="EV1336" s="7"/>
      <c r="EW1336" s="7"/>
      <c r="EX1336" s="7"/>
      <c r="EY1336" s="7"/>
      <c r="EZ1336" s="7"/>
      <c r="FA1336" s="7"/>
      <c r="FB1336" s="7"/>
      <c r="FC1336" s="7"/>
      <c r="FD1336" s="7"/>
      <c r="FE1336" s="7"/>
      <c r="FF1336" s="7"/>
      <c r="FG1336" s="7"/>
      <c r="FH1336" s="7"/>
      <c r="FI1336" s="7"/>
      <c r="FJ1336" s="7"/>
      <c r="FK1336" s="7"/>
      <c r="FL1336" s="34"/>
      <c r="FM1336" s="33"/>
      <c r="FN1336" s="34"/>
      <c r="FO1336" s="33"/>
      <c r="FP1336" s="33"/>
      <c r="FQ1336" s="33"/>
      <c r="FR1336" s="33"/>
      <c r="FS1336" s="33"/>
      <c r="FT1336" s="33"/>
      <c r="FU1336" s="33"/>
      <c r="FV1336" s="33"/>
      <c r="FW1336" s="33"/>
      <c r="FX1336" s="33"/>
      <c r="FY1336" s="33"/>
      <c r="FZ1336" s="33"/>
      <c r="GA1336" s="33"/>
      <c r="GB1336" s="33"/>
      <c r="GC1336" s="33"/>
      <c r="GD1336" s="33"/>
      <c r="GE1336" s="33"/>
      <c r="GF1336" s="33"/>
      <c r="GG1336" s="7"/>
      <c r="GH1336" s="7"/>
      <c r="GI1336" s="7"/>
      <c r="GJ1336" s="7"/>
      <c r="GK1336" s="7"/>
      <c r="GL1336" s="7"/>
      <c r="GM1336" s="7"/>
      <c r="GN1336" s="7"/>
      <c r="GO1336" s="7"/>
      <c r="GP1336" s="7"/>
      <c r="GQ1336" s="7"/>
      <c r="GR1336" s="7"/>
      <c r="GS1336" s="7"/>
      <c r="GT1336" s="7"/>
      <c r="GU1336" s="7"/>
      <c r="GV1336" s="7"/>
      <c r="GW1336" s="7"/>
      <c r="GX1336" s="7"/>
      <c r="GY1336" s="7"/>
    </row>
    <row r="1337" spans="1:207" ht="13.8">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c r="CG1337" s="7"/>
      <c r="CH1337" s="7"/>
      <c r="CI1337" s="7"/>
      <c r="CJ1337" s="7"/>
      <c r="CK1337" s="7"/>
      <c r="CL1337" s="7"/>
      <c r="CM1337" s="7"/>
      <c r="CN1337" s="7"/>
      <c r="CO1337" s="7"/>
      <c r="CP1337" s="7"/>
      <c r="CQ1337" s="7"/>
      <c r="CR1337" s="7"/>
      <c r="CS1337" s="7"/>
      <c r="CT1337" s="7"/>
      <c r="CU1337" s="7"/>
      <c r="CV1337" s="7"/>
      <c r="CW1337" s="7"/>
      <c r="CX1337" s="7"/>
      <c r="CY1337" s="7"/>
      <c r="CZ1337" s="7"/>
      <c r="DA1337" s="7"/>
      <c r="DB1337" s="7"/>
      <c r="DC1337" s="7"/>
      <c r="DD1337" s="7"/>
      <c r="DE1337" s="7"/>
      <c r="DF1337" s="7"/>
      <c r="DG1337" s="7"/>
      <c r="DH1337" s="7"/>
      <c r="DI1337" s="7"/>
      <c r="DJ1337" s="7"/>
      <c r="DK1337" s="7"/>
      <c r="DL1337" s="7"/>
      <c r="DM1337" s="7"/>
      <c r="DN1337" s="7"/>
      <c r="DO1337" s="7"/>
      <c r="DP1337" s="7"/>
      <c r="DQ1337" s="7"/>
      <c r="DR1337" s="7"/>
      <c r="DS1337" s="7"/>
      <c r="DT1337" s="7"/>
      <c r="DU1337" s="7"/>
      <c r="DV1337" s="7"/>
      <c r="DW1337" s="7"/>
      <c r="DX1337" s="7"/>
      <c r="DY1337" s="7"/>
      <c r="DZ1337" s="7"/>
      <c r="EA1337" s="7"/>
      <c r="EB1337" s="7"/>
      <c r="EC1337" s="7"/>
      <c r="ED1337" s="7"/>
      <c r="EE1337" s="7"/>
      <c r="EF1337" s="7"/>
      <c r="EG1337" s="7"/>
      <c r="EH1337" s="7"/>
      <c r="EI1337" s="7"/>
      <c r="EJ1337" s="7"/>
      <c r="EK1337" s="7"/>
      <c r="EL1337" s="7"/>
      <c r="EM1337" s="7"/>
      <c r="EN1337" s="7"/>
      <c r="EO1337" s="7"/>
      <c r="EP1337" s="7"/>
      <c r="EQ1337" s="7"/>
      <c r="ER1337" s="7"/>
      <c r="ES1337" s="7"/>
      <c r="ET1337" s="7"/>
      <c r="EU1337" s="7"/>
      <c r="EV1337" s="7"/>
      <c r="EW1337" s="7"/>
      <c r="EX1337" s="7"/>
      <c r="EY1337" s="7"/>
      <c r="EZ1337" s="7"/>
      <c r="FA1337" s="7"/>
      <c r="FB1337" s="7"/>
      <c r="FC1337" s="7"/>
      <c r="FD1337" s="7"/>
      <c r="FE1337" s="7"/>
      <c r="FF1337" s="7"/>
      <c r="FG1337" s="7"/>
      <c r="FH1337" s="7"/>
      <c r="FI1337" s="7"/>
      <c r="FJ1337" s="7"/>
      <c r="FK1337" s="7"/>
      <c r="FL1337" s="34"/>
      <c r="FM1337" s="33"/>
      <c r="FN1337" s="34"/>
      <c r="FO1337" s="33"/>
      <c r="FP1337" s="33"/>
      <c r="FQ1337" s="33"/>
      <c r="FR1337" s="33"/>
      <c r="FS1337" s="33"/>
      <c r="FT1337" s="33"/>
      <c r="FU1337" s="33"/>
      <c r="FV1337" s="33"/>
      <c r="FW1337" s="33"/>
      <c r="FX1337" s="33"/>
      <c r="FY1337" s="33"/>
      <c r="FZ1337" s="33"/>
      <c r="GA1337" s="33"/>
      <c r="GB1337" s="33"/>
      <c r="GC1337" s="33"/>
      <c r="GD1337" s="33"/>
      <c r="GE1337" s="33"/>
      <c r="GF1337" s="33"/>
      <c r="GG1337" s="7"/>
      <c r="GH1337" s="7"/>
      <c r="GI1337" s="7"/>
      <c r="GJ1337" s="7"/>
      <c r="GK1337" s="7"/>
      <c r="GL1337" s="7"/>
      <c r="GM1337" s="7"/>
      <c r="GN1337" s="7"/>
      <c r="GO1337" s="7"/>
      <c r="GP1337" s="7"/>
      <c r="GQ1337" s="7"/>
      <c r="GR1337" s="7"/>
      <c r="GS1337" s="7"/>
      <c r="GT1337" s="7"/>
      <c r="GU1337" s="7"/>
      <c r="GV1337" s="7"/>
      <c r="GW1337" s="7"/>
      <c r="GX1337" s="7"/>
      <c r="GY1337" s="7"/>
    </row>
    <row r="1338" spans="1:207" ht="13.8">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c r="CG1338" s="7"/>
      <c r="CH1338" s="7"/>
      <c r="CI1338" s="7"/>
      <c r="CJ1338" s="7"/>
      <c r="CK1338" s="7"/>
      <c r="CL1338" s="7"/>
      <c r="CM1338" s="7"/>
      <c r="CN1338" s="7"/>
      <c r="CO1338" s="7"/>
      <c r="CP1338" s="7"/>
      <c r="CQ1338" s="7"/>
      <c r="CR1338" s="7"/>
      <c r="CS1338" s="7"/>
      <c r="CT1338" s="7"/>
      <c r="CU1338" s="7"/>
      <c r="CV1338" s="7"/>
      <c r="CW1338" s="7"/>
      <c r="CX1338" s="7"/>
      <c r="CY1338" s="7"/>
      <c r="CZ1338" s="7"/>
      <c r="DA1338" s="7"/>
      <c r="DB1338" s="7"/>
      <c r="DC1338" s="7"/>
      <c r="DD1338" s="7"/>
      <c r="DE1338" s="7"/>
      <c r="DF1338" s="7"/>
      <c r="DG1338" s="7"/>
      <c r="DH1338" s="7"/>
      <c r="DI1338" s="7"/>
      <c r="DJ1338" s="7"/>
      <c r="DK1338" s="7"/>
      <c r="DL1338" s="7"/>
      <c r="DM1338" s="7"/>
      <c r="DN1338" s="7"/>
      <c r="DO1338" s="7"/>
      <c r="DP1338" s="7"/>
      <c r="DQ1338" s="7"/>
      <c r="DR1338" s="7"/>
      <c r="DS1338" s="7"/>
      <c r="DT1338" s="7"/>
      <c r="DU1338" s="7"/>
      <c r="DV1338" s="7"/>
      <c r="DW1338" s="7"/>
      <c r="DX1338" s="7"/>
      <c r="DY1338" s="7"/>
      <c r="DZ1338" s="7"/>
      <c r="EA1338" s="7"/>
      <c r="EB1338" s="7"/>
      <c r="EC1338" s="7"/>
      <c r="ED1338" s="7"/>
      <c r="EE1338" s="7"/>
      <c r="EF1338" s="7"/>
      <c r="EG1338" s="7"/>
      <c r="EH1338" s="7"/>
      <c r="EI1338" s="7"/>
      <c r="EJ1338" s="7"/>
      <c r="EK1338" s="7"/>
      <c r="EL1338" s="7"/>
      <c r="EM1338" s="7"/>
      <c r="EN1338" s="7"/>
      <c r="EO1338" s="7"/>
      <c r="EP1338" s="7"/>
      <c r="EQ1338" s="7"/>
      <c r="ER1338" s="7"/>
      <c r="ES1338" s="7"/>
      <c r="ET1338" s="7"/>
      <c r="EU1338" s="7"/>
      <c r="EV1338" s="7"/>
      <c r="EW1338" s="7"/>
      <c r="EX1338" s="7"/>
      <c r="EY1338" s="7"/>
      <c r="EZ1338" s="7"/>
      <c r="FA1338" s="7"/>
      <c r="FB1338" s="7"/>
      <c r="FC1338" s="7"/>
      <c r="FD1338" s="7"/>
      <c r="FE1338" s="7"/>
      <c r="FF1338" s="7"/>
      <c r="FG1338" s="7"/>
      <c r="FH1338" s="7"/>
      <c r="FI1338" s="7"/>
      <c r="FJ1338" s="7"/>
      <c r="FK1338" s="7"/>
      <c r="FL1338" s="34"/>
      <c r="FM1338" s="33"/>
      <c r="FN1338" s="34"/>
      <c r="FO1338" s="33"/>
      <c r="FP1338" s="33"/>
      <c r="FQ1338" s="33"/>
      <c r="FR1338" s="33"/>
      <c r="FS1338" s="33"/>
      <c r="FT1338" s="33"/>
      <c r="FU1338" s="33"/>
      <c r="FV1338" s="33"/>
      <c r="FW1338" s="33"/>
      <c r="FX1338" s="33"/>
      <c r="FY1338" s="33"/>
      <c r="FZ1338" s="33"/>
      <c r="GA1338" s="33"/>
      <c r="GB1338" s="33"/>
      <c r="GC1338" s="33"/>
      <c r="GD1338" s="33"/>
      <c r="GE1338" s="33"/>
      <c r="GF1338" s="33"/>
      <c r="GG1338" s="7"/>
      <c r="GH1338" s="7"/>
      <c r="GI1338" s="7"/>
      <c r="GJ1338" s="7"/>
      <c r="GK1338" s="7"/>
      <c r="GL1338" s="7"/>
      <c r="GM1338" s="7"/>
      <c r="GN1338" s="7"/>
      <c r="GO1338" s="7"/>
      <c r="GP1338" s="7"/>
      <c r="GQ1338" s="7"/>
      <c r="GR1338" s="7"/>
      <c r="GS1338" s="7"/>
      <c r="GT1338" s="7"/>
      <c r="GU1338" s="7"/>
      <c r="GV1338" s="7"/>
      <c r="GW1338" s="7"/>
      <c r="GX1338" s="7"/>
      <c r="GY1338" s="7"/>
    </row>
    <row r="1339" spans="1:207" ht="13.8">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c r="CG1339" s="7"/>
      <c r="CH1339" s="7"/>
      <c r="CI1339" s="7"/>
      <c r="CJ1339" s="7"/>
      <c r="CK1339" s="7"/>
      <c r="CL1339" s="7"/>
      <c r="CM1339" s="7"/>
      <c r="CN1339" s="7"/>
      <c r="CO1339" s="7"/>
      <c r="CP1339" s="7"/>
      <c r="CQ1339" s="7"/>
      <c r="CR1339" s="7"/>
      <c r="CS1339" s="7"/>
      <c r="CT1339" s="7"/>
      <c r="CU1339" s="7"/>
      <c r="CV1339" s="7"/>
      <c r="CW1339" s="7"/>
      <c r="CX1339" s="7"/>
      <c r="CY1339" s="7"/>
      <c r="CZ1339" s="7"/>
      <c r="DA1339" s="7"/>
      <c r="DB1339" s="7"/>
      <c r="DC1339" s="7"/>
      <c r="DD1339" s="7"/>
      <c r="DE1339" s="7"/>
      <c r="DF1339" s="7"/>
      <c r="DG1339" s="7"/>
      <c r="DH1339" s="7"/>
      <c r="DI1339" s="7"/>
      <c r="DJ1339" s="7"/>
      <c r="DK1339" s="7"/>
      <c r="DL1339" s="7"/>
      <c r="DM1339" s="7"/>
      <c r="DN1339" s="7"/>
      <c r="DO1339" s="7"/>
      <c r="DP1339" s="7"/>
      <c r="DQ1339" s="7"/>
      <c r="DR1339" s="7"/>
      <c r="DS1339" s="7"/>
      <c r="DT1339" s="7"/>
      <c r="DU1339" s="7"/>
      <c r="DV1339" s="7"/>
      <c r="DW1339" s="7"/>
      <c r="DX1339" s="7"/>
      <c r="DY1339" s="7"/>
      <c r="DZ1339" s="7"/>
      <c r="EA1339" s="7"/>
      <c r="EB1339" s="7"/>
      <c r="EC1339" s="7"/>
      <c r="ED1339" s="7"/>
      <c r="EE1339" s="7"/>
      <c r="EF1339" s="7"/>
      <c r="EG1339" s="7"/>
      <c r="EH1339" s="7"/>
      <c r="EI1339" s="7"/>
      <c r="EJ1339" s="7"/>
      <c r="EK1339" s="7"/>
      <c r="EL1339" s="7"/>
      <c r="EM1339" s="7"/>
      <c r="EN1339" s="7"/>
      <c r="EO1339" s="7"/>
      <c r="EP1339" s="7"/>
      <c r="EQ1339" s="7"/>
      <c r="ER1339" s="7"/>
      <c r="ES1339" s="7"/>
      <c r="ET1339" s="7"/>
      <c r="EU1339" s="7"/>
      <c r="EV1339" s="7"/>
      <c r="EW1339" s="7"/>
      <c r="EX1339" s="7"/>
      <c r="EY1339" s="7"/>
      <c r="EZ1339" s="7"/>
      <c r="FA1339" s="7"/>
      <c r="FB1339" s="7"/>
      <c r="FC1339" s="7"/>
      <c r="FD1339" s="7"/>
      <c r="FE1339" s="7"/>
      <c r="FF1339" s="7"/>
      <c r="FG1339" s="7"/>
      <c r="FH1339" s="7"/>
      <c r="FI1339" s="7"/>
      <c r="FJ1339" s="7"/>
      <c r="FK1339" s="7"/>
      <c r="FL1339" s="34"/>
      <c r="FM1339" s="33"/>
      <c r="FN1339" s="34"/>
      <c r="FO1339" s="33"/>
      <c r="FP1339" s="33"/>
      <c r="FQ1339" s="33"/>
      <c r="FR1339" s="33"/>
      <c r="FS1339" s="33"/>
      <c r="FT1339" s="33"/>
      <c r="FU1339" s="33"/>
      <c r="FV1339" s="33"/>
      <c r="FW1339" s="33"/>
      <c r="FX1339" s="33"/>
      <c r="FY1339" s="33"/>
      <c r="FZ1339" s="33"/>
      <c r="GA1339" s="33"/>
      <c r="GB1339" s="33"/>
      <c r="GC1339" s="33"/>
      <c r="GD1339" s="33"/>
      <c r="GE1339" s="33"/>
      <c r="GF1339" s="33"/>
      <c r="GG1339" s="7"/>
      <c r="GH1339" s="7"/>
      <c r="GI1339" s="7"/>
      <c r="GJ1339" s="7"/>
      <c r="GK1339" s="7"/>
      <c r="GL1339" s="7"/>
      <c r="GM1339" s="7"/>
      <c r="GN1339" s="7"/>
      <c r="GO1339" s="7"/>
      <c r="GP1339" s="7"/>
      <c r="GQ1339" s="7"/>
      <c r="GR1339" s="7"/>
      <c r="GS1339" s="7"/>
      <c r="GT1339" s="7"/>
      <c r="GU1339" s="7"/>
      <c r="GV1339" s="7"/>
      <c r="GW1339" s="7"/>
      <c r="GX1339" s="7"/>
      <c r="GY1339" s="7"/>
    </row>
    <row r="1340" spans="1:207" ht="13.8">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c r="CG1340" s="7"/>
      <c r="CH1340" s="7"/>
      <c r="CI1340" s="7"/>
      <c r="CJ1340" s="7"/>
      <c r="CK1340" s="7"/>
      <c r="CL1340" s="7"/>
      <c r="CM1340" s="7"/>
      <c r="CN1340" s="7"/>
      <c r="CO1340" s="7"/>
      <c r="CP1340" s="7"/>
      <c r="CQ1340" s="7"/>
      <c r="CR1340" s="7"/>
      <c r="CS1340" s="7"/>
      <c r="CT1340" s="7"/>
      <c r="CU1340" s="7"/>
      <c r="CV1340" s="7"/>
      <c r="CW1340" s="7"/>
      <c r="CX1340" s="7"/>
      <c r="CY1340" s="7"/>
      <c r="CZ1340" s="7"/>
      <c r="DA1340" s="7"/>
      <c r="DB1340" s="7"/>
      <c r="DC1340" s="7"/>
      <c r="DD1340" s="7"/>
      <c r="DE1340" s="7"/>
      <c r="DF1340" s="7"/>
      <c r="DG1340" s="7"/>
      <c r="DH1340" s="7"/>
      <c r="DI1340" s="7"/>
      <c r="DJ1340" s="7"/>
      <c r="DK1340" s="7"/>
      <c r="DL1340" s="7"/>
      <c r="DM1340" s="7"/>
      <c r="DN1340" s="7"/>
      <c r="DO1340" s="7"/>
      <c r="DP1340" s="7"/>
      <c r="DQ1340" s="7"/>
      <c r="DR1340" s="7"/>
      <c r="DS1340" s="7"/>
      <c r="DT1340" s="7"/>
      <c r="DU1340" s="7"/>
      <c r="DV1340" s="7"/>
      <c r="DW1340" s="7"/>
      <c r="DX1340" s="7"/>
      <c r="DY1340" s="7"/>
      <c r="DZ1340" s="7"/>
      <c r="EA1340" s="7"/>
      <c r="EB1340" s="7"/>
      <c r="EC1340" s="7"/>
      <c r="ED1340" s="7"/>
      <c r="EE1340" s="7"/>
      <c r="EF1340" s="7"/>
      <c r="EG1340" s="7"/>
      <c r="EH1340" s="7"/>
      <c r="EI1340" s="7"/>
      <c r="EJ1340" s="7"/>
      <c r="EK1340" s="7"/>
      <c r="EL1340" s="7"/>
      <c r="EM1340" s="7"/>
      <c r="EN1340" s="7"/>
      <c r="EO1340" s="7"/>
      <c r="EP1340" s="7"/>
      <c r="EQ1340" s="7"/>
      <c r="ER1340" s="7"/>
      <c r="ES1340" s="7"/>
      <c r="ET1340" s="7"/>
      <c r="EU1340" s="7"/>
      <c r="EV1340" s="7"/>
      <c r="EW1340" s="7"/>
      <c r="EX1340" s="7"/>
      <c r="EY1340" s="7"/>
      <c r="EZ1340" s="7"/>
      <c r="FA1340" s="7"/>
      <c r="FB1340" s="7"/>
      <c r="FC1340" s="7"/>
      <c r="FD1340" s="7"/>
      <c r="FE1340" s="7"/>
      <c r="FF1340" s="7"/>
      <c r="FG1340" s="7"/>
      <c r="FH1340" s="7"/>
      <c r="FI1340" s="7"/>
      <c r="FJ1340" s="7"/>
      <c r="FK1340" s="7"/>
      <c r="FL1340" s="34"/>
      <c r="FM1340" s="33"/>
      <c r="FN1340" s="34"/>
      <c r="FO1340" s="33"/>
      <c r="FP1340" s="33"/>
      <c r="FQ1340" s="33"/>
      <c r="FR1340" s="33"/>
      <c r="FS1340" s="33"/>
      <c r="FT1340" s="33"/>
      <c r="FU1340" s="33"/>
      <c r="FV1340" s="33"/>
      <c r="FW1340" s="33"/>
      <c r="FX1340" s="33"/>
      <c r="FY1340" s="33"/>
      <c r="FZ1340" s="33"/>
      <c r="GA1340" s="33"/>
      <c r="GB1340" s="33"/>
      <c r="GC1340" s="33"/>
      <c r="GD1340" s="33"/>
      <c r="GE1340" s="33"/>
      <c r="GF1340" s="33"/>
      <c r="GG1340" s="7"/>
      <c r="GH1340" s="7"/>
      <c r="GI1340" s="7"/>
      <c r="GJ1340" s="7"/>
      <c r="GK1340" s="7"/>
      <c r="GL1340" s="7"/>
      <c r="GM1340" s="7"/>
      <c r="GN1340" s="7"/>
      <c r="GO1340" s="7"/>
      <c r="GP1340" s="7"/>
      <c r="GQ1340" s="7"/>
      <c r="GR1340" s="7"/>
      <c r="GS1340" s="7"/>
      <c r="GT1340" s="7"/>
      <c r="GU1340" s="7"/>
      <c r="GV1340" s="7"/>
      <c r="GW1340" s="7"/>
      <c r="GX1340" s="7"/>
      <c r="GY1340" s="7"/>
    </row>
    <row r="1341" spans="1:207" ht="13.8">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c r="CG1341" s="7"/>
      <c r="CH1341" s="7"/>
      <c r="CI1341" s="7"/>
      <c r="CJ1341" s="7"/>
      <c r="CK1341" s="7"/>
      <c r="CL1341" s="7"/>
      <c r="CM1341" s="7"/>
      <c r="CN1341" s="7"/>
      <c r="CO1341" s="7"/>
      <c r="CP1341" s="7"/>
      <c r="CQ1341" s="7"/>
      <c r="CR1341" s="7"/>
      <c r="CS1341" s="7"/>
      <c r="CT1341" s="7"/>
      <c r="CU1341" s="7"/>
      <c r="CV1341" s="7"/>
      <c r="CW1341" s="7"/>
      <c r="CX1341" s="7"/>
      <c r="CY1341" s="7"/>
      <c r="CZ1341" s="7"/>
      <c r="DA1341" s="7"/>
      <c r="DB1341" s="7"/>
      <c r="DC1341" s="7"/>
      <c r="DD1341" s="7"/>
      <c r="DE1341" s="7"/>
      <c r="DF1341" s="7"/>
      <c r="DG1341" s="7"/>
      <c r="DH1341" s="7"/>
      <c r="DI1341" s="7"/>
      <c r="DJ1341" s="7"/>
      <c r="DK1341" s="7"/>
      <c r="DL1341" s="7"/>
      <c r="DM1341" s="7"/>
      <c r="DN1341" s="7"/>
      <c r="DO1341" s="7"/>
      <c r="DP1341" s="7"/>
      <c r="DQ1341" s="7"/>
      <c r="DR1341" s="7"/>
      <c r="DS1341" s="7"/>
      <c r="DT1341" s="7"/>
      <c r="DU1341" s="7"/>
      <c r="DV1341" s="7"/>
      <c r="DW1341" s="7"/>
      <c r="DX1341" s="7"/>
      <c r="DY1341" s="7"/>
      <c r="DZ1341" s="7"/>
      <c r="EA1341" s="7"/>
      <c r="EB1341" s="7"/>
      <c r="EC1341" s="7"/>
      <c r="ED1341" s="7"/>
      <c r="EE1341" s="7"/>
      <c r="EF1341" s="7"/>
      <c r="EG1341" s="7"/>
      <c r="EH1341" s="7"/>
      <c r="EI1341" s="7"/>
      <c r="EJ1341" s="7"/>
      <c r="EK1341" s="7"/>
      <c r="EL1341" s="7"/>
      <c r="EM1341" s="7"/>
      <c r="EN1341" s="7"/>
      <c r="EO1341" s="7"/>
      <c r="EP1341" s="7"/>
      <c r="EQ1341" s="7"/>
      <c r="ER1341" s="7"/>
      <c r="ES1341" s="7"/>
      <c r="ET1341" s="7"/>
      <c r="EU1341" s="7"/>
      <c r="EV1341" s="7"/>
      <c r="EW1341" s="7"/>
      <c r="EX1341" s="7"/>
      <c r="EY1341" s="7"/>
      <c r="EZ1341" s="7"/>
      <c r="FA1341" s="7"/>
      <c r="FB1341" s="7"/>
      <c r="FC1341" s="7"/>
      <c r="FD1341" s="7"/>
      <c r="FE1341" s="7"/>
      <c r="FF1341" s="7"/>
      <c r="FG1341" s="7"/>
      <c r="FH1341" s="7"/>
      <c r="FI1341" s="7"/>
      <c r="FJ1341" s="7"/>
      <c r="FK1341" s="7"/>
      <c r="FL1341" s="34"/>
      <c r="FM1341" s="33"/>
      <c r="FN1341" s="34"/>
      <c r="FO1341" s="33"/>
      <c r="FP1341" s="33"/>
      <c r="FQ1341" s="33"/>
      <c r="FR1341" s="33"/>
      <c r="FS1341" s="33"/>
      <c r="FT1341" s="33"/>
      <c r="FU1341" s="33"/>
      <c r="FV1341" s="33"/>
      <c r="FW1341" s="33"/>
      <c r="FX1341" s="33"/>
      <c r="FY1341" s="33"/>
      <c r="FZ1341" s="33"/>
      <c r="GA1341" s="33"/>
      <c r="GB1341" s="33"/>
      <c r="GC1341" s="33"/>
      <c r="GD1341" s="33"/>
      <c r="GE1341" s="33"/>
      <c r="GF1341" s="33"/>
      <c r="GG1341" s="7"/>
      <c r="GH1341" s="7"/>
      <c r="GI1341" s="7"/>
      <c r="GJ1341" s="7"/>
      <c r="GK1341" s="7"/>
      <c r="GL1341" s="7"/>
      <c r="GM1341" s="7"/>
      <c r="GN1341" s="7"/>
      <c r="GO1341" s="7"/>
      <c r="GP1341" s="7"/>
      <c r="GQ1341" s="7"/>
      <c r="GR1341" s="7"/>
      <c r="GS1341" s="7"/>
      <c r="GT1341" s="7"/>
      <c r="GU1341" s="7"/>
      <c r="GV1341" s="7"/>
      <c r="GW1341" s="7"/>
      <c r="GX1341" s="7"/>
      <c r="GY1341" s="7"/>
    </row>
    <row r="1342" spans="1:207" ht="13.8">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c r="CG1342" s="7"/>
      <c r="CH1342" s="7"/>
      <c r="CI1342" s="7"/>
      <c r="CJ1342" s="7"/>
      <c r="CK1342" s="7"/>
      <c r="CL1342" s="7"/>
      <c r="CM1342" s="7"/>
      <c r="CN1342" s="7"/>
      <c r="CO1342" s="7"/>
      <c r="CP1342" s="7"/>
      <c r="CQ1342" s="7"/>
      <c r="CR1342" s="7"/>
      <c r="CS1342" s="7"/>
      <c r="CT1342" s="7"/>
      <c r="CU1342" s="7"/>
      <c r="CV1342" s="7"/>
      <c r="CW1342" s="7"/>
      <c r="CX1342" s="7"/>
      <c r="CY1342" s="7"/>
      <c r="CZ1342" s="7"/>
      <c r="DA1342" s="7"/>
      <c r="DB1342" s="7"/>
      <c r="DC1342" s="7"/>
      <c r="DD1342" s="7"/>
      <c r="DE1342" s="7"/>
      <c r="DF1342" s="7"/>
      <c r="DG1342" s="7"/>
      <c r="DH1342" s="7"/>
      <c r="DI1342" s="7"/>
      <c r="DJ1342" s="7"/>
      <c r="DK1342" s="7"/>
      <c r="DL1342" s="7"/>
      <c r="DM1342" s="7"/>
      <c r="DN1342" s="7"/>
      <c r="DO1342" s="7"/>
      <c r="DP1342" s="7"/>
      <c r="DQ1342" s="7"/>
      <c r="DR1342" s="7"/>
      <c r="DS1342" s="7"/>
      <c r="DT1342" s="7"/>
      <c r="DU1342" s="7"/>
      <c r="DV1342" s="7"/>
      <c r="DW1342" s="7"/>
      <c r="DX1342" s="7"/>
      <c r="DY1342" s="7"/>
      <c r="DZ1342" s="7"/>
      <c r="EA1342" s="7"/>
      <c r="EB1342" s="7"/>
      <c r="EC1342" s="7"/>
      <c r="ED1342" s="7"/>
      <c r="EE1342" s="7"/>
      <c r="EF1342" s="7"/>
      <c r="EG1342" s="7"/>
      <c r="EH1342" s="7"/>
      <c r="EI1342" s="7"/>
      <c r="EJ1342" s="7"/>
      <c r="EK1342" s="7"/>
      <c r="EL1342" s="7"/>
      <c r="EM1342" s="7"/>
      <c r="EN1342" s="7"/>
      <c r="EO1342" s="7"/>
      <c r="EP1342" s="7"/>
      <c r="EQ1342" s="7"/>
      <c r="ER1342" s="7"/>
      <c r="ES1342" s="7"/>
      <c r="ET1342" s="7"/>
      <c r="EU1342" s="7"/>
      <c r="EV1342" s="7"/>
      <c r="EW1342" s="7"/>
      <c r="EX1342" s="7"/>
      <c r="EY1342" s="7"/>
      <c r="EZ1342" s="7"/>
      <c r="FA1342" s="7"/>
      <c r="FB1342" s="7"/>
      <c r="FC1342" s="7"/>
      <c r="FD1342" s="7"/>
      <c r="FE1342" s="7"/>
      <c r="FF1342" s="7"/>
      <c r="FG1342" s="7"/>
      <c r="FH1342" s="7"/>
      <c r="FI1342" s="7"/>
      <c r="FJ1342" s="7"/>
      <c r="FK1342" s="7"/>
      <c r="FL1342" s="34"/>
      <c r="FM1342" s="33"/>
      <c r="FN1342" s="34"/>
      <c r="FO1342" s="33"/>
      <c r="FP1342" s="33"/>
      <c r="FQ1342" s="33"/>
      <c r="FR1342" s="33"/>
      <c r="FS1342" s="33"/>
      <c r="FT1342" s="33"/>
      <c r="FU1342" s="33"/>
      <c r="FV1342" s="33"/>
      <c r="FW1342" s="33"/>
      <c r="FX1342" s="33"/>
      <c r="FY1342" s="33"/>
      <c r="FZ1342" s="33"/>
      <c r="GA1342" s="33"/>
      <c r="GB1342" s="33"/>
      <c r="GC1342" s="33"/>
      <c r="GD1342" s="33"/>
      <c r="GE1342" s="33"/>
      <c r="GF1342" s="33"/>
      <c r="GG1342" s="7"/>
      <c r="GH1342" s="7"/>
      <c r="GI1342" s="7"/>
      <c r="GJ1342" s="7"/>
      <c r="GK1342" s="7"/>
      <c r="GL1342" s="7"/>
      <c r="GM1342" s="7"/>
      <c r="GN1342" s="7"/>
      <c r="GO1342" s="7"/>
      <c r="GP1342" s="7"/>
      <c r="GQ1342" s="7"/>
      <c r="GR1342" s="7"/>
      <c r="GS1342" s="7"/>
      <c r="GT1342" s="7"/>
      <c r="GU1342" s="7"/>
      <c r="GV1342" s="7"/>
      <c r="GW1342" s="7"/>
      <c r="GX1342" s="7"/>
      <c r="GY1342" s="7"/>
    </row>
    <row r="1343" spans="1:207" ht="13.8">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c r="CG1343" s="7"/>
      <c r="CH1343" s="7"/>
      <c r="CI1343" s="7"/>
      <c r="CJ1343" s="7"/>
      <c r="CK1343" s="7"/>
      <c r="CL1343" s="7"/>
      <c r="CM1343" s="7"/>
      <c r="CN1343" s="7"/>
      <c r="CO1343" s="7"/>
      <c r="CP1343" s="7"/>
      <c r="CQ1343" s="7"/>
      <c r="CR1343" s="7"/>
      <c r="CS1343" s="7"/>
      <c r="CT1343" s="7"/>
      <c r="CU1343" s="7"/>
      <c r="CV1343" s="7"/>
      <c r="CW1343" s="7"/>
      <c r="CX1343" s="7"/>
      <c r="CY1343" s="7"/>
      <c r="CZ1343" s="7"/>
      <c r="DA1343" s="7"/>
      <c r="DB1343" s="7"/>
      <c r="DC1343" s="7"/>
      <c r="DD1343" s="7"/>
      <c r="DE1343" s="7"/>
      <c r="DF1343" s="7"/>
      <c r="DG1343" s="7"/>
      <c r="DH1343" s="7"/>
      <c r="DI1343" s="7"/>
      <c r="DJ1343" s="7"/>
      <c r="DK1343" s="7"/>
      <c r="DL1343" s="7"/>
      <c r="DM1343" s="7"/>
      <c r="DN1343" s="7"/>
      <c r="DO1343" s="7"/>
      <c r="DP1343" s="7"/>
      <c r="DQ1343" s="7"/>
      <c r="DR1343" s="7"/>
      <c r="DS1343" s="7"/>
      <c r="DT1343" s="7"/>
      <c r="DU1343" s="7"/>
      <c r="DV1343" s="7"/>
      <c r="DW1343" s="7"/>
      <c r="DX1343" s="7"/>
      <c r="DY1343" s="7"/>
      <c r="DZ1343" s="7"/>
      <c r="EA1343" s="7"/>
      <c r="EB1343" s="7"/>
      <c r="EC1343" s="7"/>
      <c r="ED1343" s="7"/>
      <c r="EE1343" s="7"/>
      <c r="EF1343" s="7"/>
      <c r="EG1343" s="7"/>
      <c r="EH1343" s="7"/>
      <c r="EI1343" s="7"/>
      <c r="EJ1343" s="7"/>
      <c r="EK1343" s="7"/>
      <c r="EL1343" s="7"/>
      <c r="EM1343" s="7"/>
      <c r="EN1343" s="7"/>
      <c r="EO1343" s="7"/>
      <c r="EP1343" s="7"/>
      <c r="EQ1343" s="7"/>
      <c r="ER1343" s="7"/>
      <c r="ES1343" s="7"/>
      <c r="ET1343" s="7"/>
      <c r="EU1343" s="7"/>
      <c r="EV1343" s="7"/>
      <c r="EW1343" s="7"/>
      <c r="EX1343" s="7"/>
      <c r="EY1343" s="7"/>
      <c r="EZ1343" s="7"/>
      <c r="FA1343" s="7"/>
      <c r="FB1343" s="7"/>
      <c r="FC1343" s="7"/>
      <c r="FD1343" s="7"/>
      <c r="FE1343" s="7"/>
      <c r="FF1343" s="7"/>
      <c r="FG1343" s="7"/>
      <c r="FH1343" s="7"/>
      <c r="FI1343" s="7"/>
      <c r="FJ1343" s="7"/>
      <c r="FK1343" s="7"/>
      <c r="FL1343" s="34"/>
      <c r="FM1343" s="33"/>
      <c r="FN1343" s="34"/>
      <c r="FO1343" s="33"/>
      <c r="FP1343" s="33"/>
      <c r="FQ1343" s="33"/>
      <c r="FR1343" s="33"/>
      <c r="FS1343" s="33"/>
      <c r="FT1343" s="33"/>
      <c r="FU1343" s="33"/>
      <c r="FV1343" s="33"/>
      <c r="FW1343" s="33"/>
      <c r="FX1343" s="33"/>
      <c r="FY1343" s="33"/>
      <c r="FZ1343" s="33"/>
      <c r="GA1343" s="33"/>
      <c r="GB1343" s="33"/>
      <c r="GC1343" s="33"/>
      <c r="GD1343" s="33"/>
      <c r="GE1343" s="33"/>
      <c r="GF1343" s="33"/>
      <c r="GG1343" s="7"/>
      <c r="GH1343" s="7"/>
      <c r="GI1343" s="7"/>
      <c r="GJ1343" s="7"/>
      <c r="GK1343" s="7"/>
      <c r="GL1343" s="7"/>
      <c r="GM1343" s="7"/>
      <c r="GN1343" s="7"/>
      <c r="GO1343" s="7"/>
      <c r="GP1343" s="7"/>
      <c r="GQ1343" s="7"/>
      <c r="GR1343" s="7"/>
      <c r="GS1343" s="7"/>
      <c r="GT1343" s="7"/>
      <c r="GU1343" s="7"/>
      <c r="GV1343" s="7"/>
      <c r="GW1343" s="7"/>
      <c r="GX1343" s="7"/>
      <c r="GY1343" s="7"/>
    </row>
    <row r="1344" spans="1:207" ht="13.8">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c r="CG1344" s="7"/>
      <c r="CH1344" s="7"/>
      <c r="CI1344" s="7"/>
      <c r="CJ1344" s="7"/>
      <c r="CK1344" s="7"/>
      <c r="CL1344" s="7"/>
      <c r="CM1344" s="7"/>
      <c r="CN1344" s="7"/>
      <c r="CO1344" s="7"/>
      <c r="CP1344" s="7"/>
      <c r="CQ1344" s="7"/>
      <c r="CR1344" s="7"/>
      <c r="CS1344" s="7"/>
      <c r="CT1344" s="7"/>
      <c r="CU1344" s="7"/>
      <c r="CV1344" s="7"/>
      <c r="CW1344" s="7"/>
      <c r="CX1344" s="7"/>
      <c r="CY1344" s="7"/>
      <c r="CZ1344" s="7"/>
      <c r="DA1344" s="7"/>
      <c r="DB1344" s="7"/>
      <c r="DC1344" s="7"/>
      <c r="DD1344" s="7"/>
      <c r="DE1344" s="7"/>
      <c r="DF1344" s="7"/>
      <c r="DG1344" s="7"/>
      <c r="DH1344" s="7"/>
      <c r="DI1344" s="7"/>
      <c r="DJ1344" s="7"/>
      <c r="DK1344" s="7"/>
      <c r="DL1344" s="7"/>
      <c r="DM1344" s="7"/>
      <c r="DN1344" s="7"/>
      <c r="DO1344" s="7"/>
      <c r="DP1344" s="7"/>
      <c r="DQ1344" s="7"/>
      <c r="DR1344" s="7"/>
      <c r="DS1344" s="7"/>
      <c r="DT1344" s="7"/>
      <c r="DU1344" s="7"/>
      <c r="DV1344" s="7"/>
      <c r="DW1344" s="7"/>
      <c r="DX1344" s="7"/>
      <c r="DY1344" s="7"/>
      <c r="DZ1344" s="7"/>
      <c r="EA1344" s="7"/>
      <c r="EB1344" s="7"/>
      <c r="EC1344" s="7"/>
      <c r="ED1344" s="7"/>
      <c r="EE1344" s="7"/>
      <c r="EF1344" s="7"/>
      <c r="EG1344" s="7"/>
      <c r="EH1344" s="7"/>
      <c r="EI1344" s="7"/>
      <c r="EJ1344" s="7"/>
      <c r="EK1344" s="7"/>
      <c r="EL1344" s="7"/>
      <c r="EM1344" s="7"/>
      <c r="EN1344" s="7"/>
      <c r="EO1344" s="7"/>
      <c r="EP1344" s="7"/>
      <c r="EQ1344" s="7"/>
      <c r="ER1344" s="7"/>
      <c r="ES1344" s="7"/>
      <c r="ET1344" s="7"/>
      <c r="EU1344" s="7"/>
      <c r="EV1344" s="7"/>
      <c r="EW1344" s="7"/>
      <c r="EX1344" s="7"/>
      <c r="EY1344" s="7"/>
      <c r="EZ1344" s="7"/>
      <c r="FA1344" s="7"/>
      <c r="FB1344" s="7"/>
      <c r="FC1344" s="7"/>
      <c r="FD1344" s="7"/>
      <c r="FE1344" s="7"/>
      <c r="FF1344" s="7"/>
      <c r="FG1344" s="7"/>
      <c r="FH1344" s="7"/>
      <c r="FI1344" s="7"/>
      <c r="FJ1344" s="7"/>
      <c r="FK1344" s="7"/>
      <c r="FL1344" s="34"/>
      <c r="FM1344" s="33"/>
      <c r="FN1344" s="34"/>
      <c r="FO1344" s="33"/>
      <c r="FP1344" s="33"/>
      <c r="FQ1344" s="33"/>
      <c r="FR1344" s="33"/>
      <c r="FS1344" s="33"/>
      <c r="FT1344" s="33"/>
      <c r="FU1344" s="33"/>
      <c r="FV1344" s="33"/>
      <c r="FW1344" s="33"/>
      <c r="FX1344" s="33"/>
      <c r="FY1344" s="33"/>
      <c r="FZ1344" s="33"/>
      <c r="GA1344" s="33"/>
      <c r="GB1344" s="33"/>
      <c r="GC1344" s="33"/>
      <c r="GD1344" s="33"/>
      <c r="GE1344" s="33"/>
      <c r="GF1344" s="33"/>
      <c r="GG1344" s="7"/>
      <c r="GH1344" s="7"/>
      <c r="GI1344" s="7"/>
      <c r="GJ1344" s="7"/>
      <c r="GK1344" s="7"/>
      <c r="GL1344" s="7"/>
      <c r="GM1344" s="7"/>
      <c r="GN1344" s="7"/>
      <c r="GO1344" s="7"/>
      <c r="GP1344" s="7"/>
      <c r="GQ1344" s="7"/>
      <c r="GR1344" s="7"/>
      <c r="GS1344" s="7"/>
      <c r="GT1344" s="7"/>
      <c r="GU1344" s="7"/>
      <c r="GV1344" s="7"/>
      <c r="GW1344" s="7"/>
      <c r="GX1344" s="7"/>
      <c r="GY1344" s="7"/>
    </row>
    <row r="1345" spans="1:207" ht="13.8">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c r="CG1345" s="7"/>
      <c r="CH1345" s="7"/>
      <c r="CI1345" s="7"/>
      <c r="CJ1345" s="7"/>
      <c r="CK1345" s="7"/>
      <c r="CL1345" s="7"/>
      <c r="CM1345" s="7"/>
      <c r="CN1345" s="7"/>
      <c r="CO1345" s="7"/>
      <c r="CP1345" s="7"/>
      <c r="CQ1345" s="7"/>
      <c r="CR1345" s="7"/>
      <c r="CS1345" s="7"/>
      <c r="CT1345" s="7"/>
      <c r="CU1345" s="7"/>
      <c r="CV1345" s="7"/>
      <c r="CW1345" s="7"/>
      <c r="CX1345" s="7"/>
      <c r="CY1345" s="7"/>
      <c r="CZ1345" s="7"/>
      <c r="DA1345" s="7"/>
      <c r="DB1345" s="7"/>
      <c r="DC1345" s="7"/>
      <c r="DD1345" s="7"/>
      <c r="DE1345" s="7"/>
      <c r="DF1345" s="7"/>
      <c r="DG1345" s="7"/>
      <c r="DH1345" s="7"/>
      <c r="DI1345" s="7"/>
      <c r="DJ1345" s="7"/>
      <c r="DK1345" s="7"/>
      <c r="DL1345" s="7"/>
      <c r="DM1345" s="7"/>
      <c r="DN1345" s="7"/>
      <c r="DO1345" s="7"/>
      <c r="DP1345" s="7"/>
      <c r="DQ1345" s="7"/>
      <c r="DR1345" s="7"/>
      <c r="DS1345" s="7"/>
      <c r="DT1345" s="7"/>
      <c r="DU1345" s="7"/>
      <c r="DV1345" s="7"/>
      <c r="DW1345" s="7"/>
      <c r="DX1345" s="7"/>
      <c r="DY1345" s="7"/>
      <c r="DZ1345" s="7"/>
      <c r="EA1345" s="7"/>
      <c r="EB1345" s="7"/>
      <c r="EC1345" s="7"/>
      <c r="ED1345" s="7"/>
      <c r="EE1345" s="7"/>
      <c r="EF1345" s="7"/>
      <c r="EG1345" s="7"/>
      <c r="EH1345" s="7"/>
      <c r="EI1345" s="7"/>
      <c r="EJ1345" s="7"/>
      <c r="EK1345" s="7"/>
      <c r="EL1345" s="7"/>
      <c r="EM1345" s="7"/>
      <c r="EN1345" s="7"/>
      <c r="EO1345" s="7"/>
      <c r="EP1345" s="7"/>
      <c r="EQ1345" s="7"/>
      <c r="ER1345" s="7"/>
      <c r="ES1345" s="7"/>
      <c r="ET1345" s="7"/>
      <c r="EU1345" s="7"/>
      <c r="EV1345" s="7"/>
      <c r="EW1345" s="7"/>
      <c r="EX1345" s="7"/>
      <c r="EY1345" s="7"/>
      <c r="EZ1345" s="7"/>
      <c r="FA1345" s="7"/>
      <c r="FB1345" s="7"/>
      <c r="FC1345" s="7"/>
      <c r="FD1345" s="7"/>
      <c r="FE1345" s="7"/>
      <c r="FF1345" s="7"/>
      <c r="FG1345" s="7"/>
      <c r="FH1345" s="7"/>
      <c r="FI1345" s="7"/>
      <c r="FJ1345" s="7"/>
      <c r="FK1345" s="7"/>
      <c r="FL1345" s="34"/>
      <c r="FM1345" s="33"/>
      <c r="FN1345" s="34"/>
      <c r="FO1345" s="33"/>
      <c r="FP1345" s="33"/>
      <c r="FQ1345" s="33"/>
      <c r="FR1345" s="33"/>
      <c r="FS1345" s="33"/>
      <c r="FT1345" s="33"/>
      <c r="FU1345" s="33"/>
      <c r="FV1345" s="33"/>
      <c r="FW1345" s="33"/>
      <c r="FX1345" s="33"/>
      <c r="FY1345" s="33"/>
      <c r="FZ1345" s="33"/>
      <c r="GA1345" s="33"/>
      <c r="GB1345" s="33"/>
      <c r="GC1345" s="33"/>
      <c r="GD1345" s="33"/>
      <c r="GE1345" s="33"/>
      <c r="GF1345" s="33"/>
      <c r="GG1345" s="7"/>
      <c r="GH1345" s="7"/>
      <c r="GI1345" s="7"/>
      <c r="GJ1345" s="7"/>
      <c r="GK1345" s="7"/>
      <c r="GL1345" s="7"/>
      <c r="GM1345" s="7"/>
      <c r="GN1345" s="7"/>
      <c r="GO1345" s="7"/>
      <c r="GP1345" s="7"/>
      <c r="GQ1345" s="7"/>
      <c r="GR1345" s="7"/>
      <c r="GS1345" s="7"/>
      <c r="GT1345" s="7"/>
      <c r="GU1345" s="7"/>
      <c r="GV1345" s="7"/>
      <c r="GW1345" s="7"/>
      <c r="GX1345" s="7"/>
      <c r="GY1345" s="7"/>
    </row>
    <row r="1346" spans="1:207" ht="13.8">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c r="CG1346" s="7"/>
      <c r="CH1346" s="7"/>
      <c r="CI1346" s="7"/>
      <c r="CJ1346" s="7"/>
      <c r="CK1346" s="7"/>
      <c r="CL1346" s="7"/>
      <c r="CM1346" s="7"/>
      <c r="CN1346" s="7"/>
      <c r="CO1346" s="7"/>
      <c r="CP1346" s="7"/>
      <c r="CQ1346" s="7"/>
      <c r="CR1346" s="7"/>
      <c r="CS1346" s="7"/>
      <c r="CT1346" s="7"/>
      <c r="CU1346" s="7"/>
      <c r="CV1346" s="7"/>
      <c r="CW1346" s="7"/>
      <c r="CX1346" s="7"/>
      <c r="CY1346" s="7"/>
      <c r="CZ1346" s="7"/>
      <c r="DA1346" s="7"/>
      <c r="DB1346" s="7"/>
      <c r="DC1346" s="7"/>
      <c r="DD1346" s="7"/>
      <c r="DE1346" s="7"/>
      <c r="DF1346" s="7"/>
      <c r="DG1346" s="7"/>
      <c r="DH1346" s="7"/>
      <c r="DI1346" s="7"/>
      <c r="DJ1346" s="7"/>
      <c r="DK1346" s="7"/>
      <c r="DL1346" s="7"/>
      <c r="DM1346" s="7"/>
      <c r="DN1346" s="7"/>
      <c r="DO1346" s="7"/>
      <c r="DP1346" s="7"/>
      <c r="DQ1346" s="7"/>
      <c r="DR1346" s="7"/>
      <c r="DS1346" s="7"/>
      <c r="DT1346" s="7"/>
      <c r="DU1346" s="7"/>
      <c r="DV1346" s="7"/>
      <c r="DW1346" s="7"/>
      <c r="DX1346" s="7"/>
      <c r="DY1346" s="7"/>
      <c r="DZ1346" s="7"/>
      <c r="EA1346" s="7"/>
      <c r="EB1346" s="7"/>
      <c r="EC1346" s="7"/>
      <c r="ED1346" s="7"/>
      <c r="EE1346" s="7"/>
      <c r="EF1346" s="7"/>
      <c r="EG1346" s="7"/>
      <c r="EH1346" s="7"/>
      <c r="EI1346" s="7"/>
      <c r="EJ1346" s="7"/>
      <c r="EK1346" s="7"/>
      <c r="EL1346" s="7"/>
      <c r="EM1346" s="7"/>
      <c r="EN1346" s="7"/>
      <c r="EO1346" s="7"/>
      <c r="EP1346" s="7"/>
      <c r="EQ1346" s="7"/>
      <c r="ER1346" s="7"/>
      <c r="ES1346" s="7"/>
      <c r="ET1346" s="7"/>
      <c r="EU1346" s="7"/>
      <c r="EV1346" s="7"/>
      <c r="EW1346" s="7"/>
      <c r="EX1346" s="7"/>
      <c r="EY1346" s="7"/>
      <c r="EZ1346" s="7"/>
      <c r="FA1346" s="7"/>
      <c r="FB1346" s="7"/>
      <c r="FC1346" s="7"/>
      <c r="FD1346" s="7"/>
      <c r="FE1346" s="7"/>
      <c r="FF1346" s="7"/>
      <c r="FG1346" s="7"/>
      <c r="FH1346" s="7"/>
      <c r="FI1346" s="7"/>
      <c r="FJ1346" s="7"/>
      <c r="FK1346" s="7"/>
      <c r="FL1346" s="34"/>
      <c r="FM1346" s="33"/>
      <c r="FN1346" s="34"/>
      <c r="FO1346" s="33"/>
      <c r="FP1346" s="33"/>
      <c r="FQ1346" s="33"/>
      <c r="FR1346" s="33"/>
      <c r="FS1346" s="33"/>
      <c r="FT1346" s="33"/>
      <c r="FU1346" s="33"/>
      <c r="FV1346" s="33"/>
      <c r="FW1346" s="33"/>
      <c r="FX1346" s="33"/>
      <c r="FY1346" s="33"/>
      <c r="FZ1346" s="33"/>
      <c r="GA1346" s="33"/>
      <c r="GB1346" s="33"/>
      <c r="GC1346" s="33"/>
      <c r="GD1346" s="33"/>
      <c r="GE1346" s="33"/>
      <c r="GF1346" s="33"/>
      <c r="GG1346" s="7"/>
      <c r="GH1346" s="7"/>
      <c r="GI1346" s="7"/>
      <c r="GJ1346" s="7"/>
      <c r="GK1346" s="7"/>
      <c r="GL1346" s="7"/>
      <c r="GM1346" s="7"/>
      <c r="GN1346" s="7"/>
      <c r="GO1346" s="7"/>
      <c r="GP1346" s="7"/>
      <c r="GQ1346" s="7"/>
      <c r="GR1346" s="7"/>
      <c r="GS1346" s="7"/>
      <c r="GT1346" s="7"/>
      <c r="GU1346" s="7"/>
      <c r="GV1346" s="7"/>
      <c r="GW1346" s="7"/>
      <c r="GX1346" s="7"/>
      <c r="GY1346" s="7"/>
    </row>
    <row r="1347" spans="1:207" ht="13.8">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c r="CG1347" s="7"/>
      <c r="CH1347" s="7"/>
      <c r="CI1347" s="7"/>
      <c r="CJ1347" s="7"/>
      <c r="CK1347" s="7"/>
      <c r="CL1347" s="7"/>
      <c r="CM1347" s="7"/>
      <c r="CN1347" s="7"/>
      <c r="CO1347" s="7"/>
      <c r="CP1347" s="7"/>
      <c r="CQ1347" s="7"/>
      <c r="CR1347" s="7"/>
      <c r="CS1347" s="7"/>
      <c r="CT1347" s="7"/>
      <c r="CU1347" s="7"/>
      <c r="CV1347" s="7"/>
      <c r="CW1347" s="7"/>
      <c r="CX1347" s="7"/>
      <c r="CY1347" s="7"/>
      <c r="CZ1347" s="7"/>
      <c r="DA1347" s="7"/>
      <c r="DB1347" s="7"/>
      <c r="DC1347" s="7"/>
      <c r="DD1347" s="7"/>
      <c r="DE1347" s="7"/>
      <c r="DF1347" s="7"/>
      <c r="DG1347" s="7"/>
      <c r="DH1347" s="7"/>
      <c r="DI1347" s="7"/>
      <c r="DJ1347" s="7"/>
      <c r="DK1347" s="7"/>
      <c r="DL1347" s="7"/>
      <c r="DM1347" s="7"/>
      <c r="DN1347" s="7"/>
      <c r="DO1347" s="7"/>
      <c r="DP1347" s="7"/>
      <c r="DQ1347" s="7"/>
      <c r="DR1347" s="7"/>
      <c r="DS1347" s="7"/>
      <c r="DT1347" s="7"/>
      <c r="DU1347" s="7"/>
      <c r="DV1347" s="7"/>
      <c r="DW1347" s="7"/>
      <c r="DX1347" s="7"/>
      <c r="DY1347" s="7"/>
      <c r="DZ1347" s="7"/>
      <c r="EA1347" s="7"/>
      <c r="EB1347" s="7"/>
      <c r="EC1347" s="7"/>
      <c r="ED1347" s="7"/>
      <c r="EE1347" s="7"/>
      <c r="EF1347" s="7"/>
      <c r="EG1347" s="7"/>
      <c r="EH1347" s="7"/>
      <c r="EI1347" s="7"/>
      <c r="EJ1347" s="7"/>
      <c r="EK1347" s="7"/>
      <c r="EL1347" s="7"/>
      <c r="EM1347" s="7"/>
      <c r="EN1347" s="7"/>
      <c r="EO1347" s="7"/>
      <c r="EP1347" s="7"/>
      <c r="EQ1347" s="7"/>
      <c r="ER1347" s="7"/>
      <c r="ES1347" s="7"/>
      <c r="ET1347" s="7"/>
      <c r="EU1347" s="7"/>
      <c r="EV1347" s="7"/>
      <c r="EW1347" s="7"/>
      <c r="EX1347" s="7"/>
      <c r="EY1347" s="7"/>
      <c r="EZ1347" s="7"/>
      <c r="FA1347" s="7"/>
      <c r="FB1347" s="7"/>
      <c r="FC1347" s="7"/>
      <c r="FD1347" s="7"/>
      <c r="FE1347" s="7"/>
      <c r="FF1347" s="7"/>
      <c r="FG1347" s="7"/>
      <c r="FH1347" s="7"/>
      <c r="FI1347" s="7"/>
      <c r="FJ1347" s="7"/>
      <c r="FK1347" s="7"/>
      <c r="FL1347" s="34"/>
      <c r="FM1347" s="33"/>
      <c r="FN1347" s="34"/>
      <c r="FO1347" s="33"/>
      <c r="FP1347" s="33"/>
      <c r="FQ1347" s="33"/>
      <c r="FR1347" s="33"/>
      <c r="FS1347" s="33"/>
      <c r="FT1347" s="33"/>
      <c r="FU1347" s="33"/>
      <c r="FV1347" s="33"/>
      <c r="FW1347" s="33"/>
      <c r="FX1347" s="33"/>
      <c r="FY1347" s="33"/>
      <c r="FZ1347" s="33"/>
      <c r="GA1347" s="33"/>
      <c r="GB1347" s="33"/>
      <c r="GC1347" s="33"/>
      <c r="GD1347" s="33"/>
      <c r="GE1347" s="33"/>
      <c r="GF1347" s="33"/>
      <c r="GG1347" s="7"/>
      <c r="GH1347" s="7"/>
      <c r="GI1347" s="7"/>
      <c r="GJ1347" s="7"/>
      <c r="GK1347" s="7"/>
      <c r="GL1347" s="7"/>
      <c r="GM1347" s="7"/>
      <c r="GN1347" s="7"/>
      <c r="GO1347" s="7"/>
      <c r="GP1347" s="7"/>
      <c r="GQ1347" s="7"/>
      <c r="GR1347" s="7"/>
      <c r="GS1347" s="7"/>
      <c r="GT1347" s="7"/>
      <c r="GU1347" s="7"/>
      <c r="GV1347" s="7"/>
      <c r="GW1347" s="7"/>
      <c r="GX1347" s="7"/>
      <c r="GY1347" s="7"/>
    </row>
    <row r="1348" spans="1:207" ht="13.8">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c r="CG1348" s="7"/>
      <c r="CH1348" s="7"/>
      <c r="CI1348" s="7"/>
      <c r="CJ1348" s="7"/>
      <c r="CK1348" s="7"/>
      <c r="CL1348" s="7"/>
      <c r="CM1348" s="7"/>
      <c r="CN1348" s="7"/>
      <c r="CO1348" s="7"/>
      <c r="CP1348" s="7"/>
      <c r="CQ1348" s="7"/>
      <c r="CR1348" s="7"/>
      <c r="CS1348" s="7"/>
      <c r="CT1348" s="7"/>
      <c r="CU1348" s="7"/>
      <c r="CV1348" s="7"/>
      <c r="CW1348" s="7"/>
      <c r="CX1348" s="7"/>
      <c r="CY1348" s="7"/>
      <c r="CZ1348" s="7"/>
      <c r="DA1348" s="7"/>
      <c r="DB1348" s="7"/>
      <c r="DC1348" s="7"/>
      <c r="DD1348" s="7"/>
      <c r="DE1348" s="7"/>
      <c r="DF1348" s="7"/>
      <c r="DG1348" s="7"/>
      <c r="DH1348" s="7"/>
      <c r="DI1348" s="7"/>
      <c r="DJ1348" s="7"/>
      <c r="DK1348" s="7"/>
      <c r="DL1348" s="7"/>
      <c r="DM1348" s="7"/>
      <c r="DN1348" s="7"/>
      <c r="DO1348" s="7"/>
      <c r="DP1348" s="7"/>
      <c r="DQ1348" s="7"/>
      <c r="DR1348" s="7"/>
      <c r="DS1348" s="7"/>
      <c r="DT1348" s="7"/>
      <c r="DU1348" s="7"/>
      <c r="DV1348" s="7"/>
      <c r="DW1348" s="7"/>
      <c r="DX1348" s="7"/>
      <c r="DY1348" s="7"/>
      <c r="DZ1348" s="7"/>
      <c r="EA1348" s="7"/>
      <c r="EB1348" s="7"/>
      <c r="EC1348" s="7"/>
      <c r="ED1348" s="7"/>
      <c r="EE1348" s="7"/>
      <c r="EF1348" s="7"/>
      <c r="EG1348" s="7"/>
      <c r="EH1348" s="7"/>
      <c r="EI1348" s="7"/>
      <c r="EJ1348" s="7"/>
      <c r="EK1348" s="7"/>
      <c r="EL1348" s="7"/>
      <c r="EM1348" s="7"/>
      <c r="EN1348" s="7"/>
      <c r="EO1348" s="7"/>
      <c r="EP1348" s="7"/>
      <c r="EQ1348" s="7"/>
      <c r="ER1348" s="7"/>
      <c r="ES1348" s="7"/>
      <c r="ET1348" s="7"/>
      <c r="EU1348" s="7"/>
      <c r="EV1348" s="7"/>
      <c r="EW1348" s="7"/>
      <c r="EX1348" s="7"/>
      <c r="EY1348" s="7"/>
      <c r="EZ1348" s="7"/>
      <c r="FA1348" s="7"/>
      <c r="FB1348" s="7"/>
      <c r="FC1348" s="7"/>
      <c r="FD1348" s="7"/>
      <c r="FE1348" s="7"/>
      <c r="FF1348" s="7"/>
      <c r="FG1348" s="7"/>
      <c r="FH1348" s="7"/>
      <c r="FI1348" s="7"/>
      <c r="FJ1348" s="7"/>
      <c r="FK1348" s="7"/>
      <c r="FL1348" s="34"/>
      <c r="FM1348" s="33"/>
      <c r="FN1348" s="34"/>
      <c r="FO1348" s="33"/>
      <c r="FP1348" s="33"/>
      <c r="FQ1348" s="33"/>
      <c r="FR1348" s="33"/>
      <c r="FS1348" s="33"/>
      <c r="FT1348" s="33"/>
      <c r="FU1348" s="33"/>
      <c r="FV1348" s="33"/>
      <c r="FW1348" s="33"/>
      <c r="FX1348" s="33"/>
      <c r="FY1348" s="33"/>
      <c r="FZ1348" s="33"/>
      <c r="GA1348" s="33"/>
      <c r="GB1348" s="33"/>
      <c r="GC1348" s="33"/>
      <c r="GD1348" s="33"/>
      <c r="GE1348" s="33"/>
      <c r="GF1348" s="33"/>
      <c r="GG1348" s="7"/>
      <c r="GH1348" s="7"/>
      <c r="GI1348" s="7"/>
      <c r="GJ1348" s="7"/>
      <c r="GK1348" s="7"/>
      <c r="GL1348" s="7"/>
      <c r="GM1348" s="7"/>
      <c r="GN1348" s="7"/>
      <c r="GO1348" s="7"/>
      <c r="GP1348" s="7"/>
      <c r="GQ1348" s="7"/>
      <c r="GR1348" s="7"/>
      <c r="GS1348" s="7"/>
      <c r="GT1348" s="7"/>
      <c r="GU1348" s="7"/>
      <c r="GV1348" s="7"/>
      <c r="GW1348" s="7"/>
      <c r="GX1348" s="7"/>
      <c r="GY1348" s="7"/>
    </row>
    <row r="1349" spans="1:207" ht="13.8">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c r="CG1349" s="7"/>
      <c r="CH1349" s="7"/>
      <c r="CI1349" s="7"/>
      <c r="CJ1349" s="7"/>
      <c r="CK1349" s="7"/>
      <c r="CL1349" s="7"/>
      <c r="CM1349" s="7"/>
      <c r="CN1349" s="7"/>
      <c r="CO1349" s="7"/>
      <c r="CP1349" s="7"/>
      <c r="CQ1349" s="7"/>
      <c r="CR1349" s="7"/>
      <c r="CS1349" s="7"/>
      <c r="CT1349" s="7"/>
      <c r="CU1349" s="7"/>
      <c r="CV1349" s="7"/>
      <c r="CW1349" s="7"/>
      <c r="CX1349" s="7"/>
      <c r="CY1349" s="7"/>
      <c r="CZ1349" s="7"/>
      <c r="DA1349" s="7"/>
      <c r="DB1349" s="7"/>
      <c r="DC1349" s="7"/>
      <c r="DD1349" s="7"/>
      <c r="DE1349" s="7"/>
      <c r="DF1349" s="7"/>
      <c r="DG1349" s="7"/>
      <c r="DH1349" s="7"/>
      <c r="DI1349" s="7"/>
      <c r="DJ1349" s="7"/>
      <c r="DK1349" s="7"/>
      <c r="DL1349" s="7"/>
      <c r="DM1349" s="7"/>
      <c r="DN1349" s="7"/>
      <c r="DO1349" s="7"/>
      <c r="DP1349" s="7"/>
      <c r="DQ1349" s="7"/>
      <c r="DR1349" s="7"/>
      <c r="DS1349" s="7"/>
      <c r="DT1349" s="7"/>
      <c r="DU1349" s="7"/>
      <c r="DV1349" s="7"/>
      <c r="DW1349" s="7"/>
      <c r="DX1349" s="7"/>
      <c r="DY1349" s="7"/>
      <c r="DZ1349" s="7"/>
      <c r="EA1349" s="7"/>
      <c r="EB1349" s="7"/>
      <c r="EC1349" s="7"/>
      <c r="ED1349" s="7"/>
      <c r="EE1349" s="7"/>
      <c r="EF1349" s="7"/>
      <c r="EG1349" s="7"/>
      <c r="EH1349" s="7"/>
      <c r="EI1349" s="7"/>
      <c r="EJ1349" s="7"/>
      <c r="EK1349" s="7"/>
      <c r="EL1349" s="7"/>
      <c r="EM1349" s="7"/>
      <c r="EN1349" s="7"/>
      <c r="EO1349" s="7"/>
      <c r="EP1349" s="7"/>
      <c r="EQ1349" s="7"/>
      <c r="ER1349" s="7"/>
      <c r="ES1349" s="7"/>
      <c r="ET1349" s="7"/>
      <c r="EU1349" s="7"/>
      <c r="EV1349" s="7"/>
      <c r="EW1349" s="7"/>
      <c r="EX1349" s="7"/>
      <c r="EY1349" s="7"/>
      <c r="EZ1349" s="7"/>
      <c r="FA1349" s="7"/>
      <c r="FB1349" s="7"/>
      <c r="FC1349" s="7"/>
      <c r="FD1349" s="7"/>
      <c r="FE1349" s="7"/>
      <c r="FF1349" s="7"/>
      <c r="FG1349" s="7"/>
      <c r="FH1349" s="7"/>
      <c r="FI1349" s="7"/>
      <c r="FJ1349" s="7"/>
      <c r="FK1349" s="7"/>
      <c r="FL1349" s="34"/>
      <c r="FM1349" s="33"/>
      <c r="FN1349" s="34"/>
      <c r="FO1349" s="33"/>
      <c r="FP1349" s="33"/>
      <c r="FQ1349" s="33"/>
      <c r="FR1349" s="33"/>
      <c r="FS1349" s="33"/>
      <c r="FT1349" s="33"/>
      <c r="FU1349" s="33"/>
      <c r="FV1349" s="33"/>
      <c r="FW1349" s="33"/>
      <c r="FX1349" s="33"/>
      <c r="FY1349" s="33"/>
      <c r="FZ1349" s="33"/>
      <c r="GA1349" s="33"/>
      <c r="GB1349" s="33"/>
      <c r="GC1349" s="33"/>
      <c r="GD1349" s="33"/>
      <c r="GE1349" s="33"/>
      <c r="GF1349" s="33"/>
      <c r="GG1349" s="7"/>
      <c r="GH1349" s="7"/>
      <c r="GI1349" s="7"/>
      <c r="GJ1349" s="7"/>
      <c r="GK1349" s="7"/>
      <c r="GL1349" s="7"/>
      <c r="GM1349" s="7"/>
      <c r="GN1349" s="7"/>
      <c r="GO1349" s="7"/>
      <c r="GP1349" s="7"/>
      <c r="GQ1349" s="7"/>
      <c r="GR1349" s="7"/>
      <c r="GS1349" s="7"/>
      <c r="GT1349" s="7"/>
      <c r="GU1349" s="7"/>
      <c r="GV1349" s="7"/>
      <c r="GW1349" s="7"/>
      <c r="GX1349" s="7"/>
      <c r="GY1349" s="7"/>
    </row>
    <row r="1350" spans="1:207" ht="13.8">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c r="CG1350" s="7"/>
      <c r="CH1350" s="7"/>
      <c r="CI1350" s="7"/>
      <c r="CJ1350" s="7"/>
      <c r="CK1350" s="7"/>
      <c r="CL1350" s="7"/>
      <c r="CM1350" s="7"/>
      <c r="CN1350" s="7"/>
      <c r="CO1350" s="7"/>
      <c r="CP1350" s="7"/>
      <c r="CQ1350" s="7"/>
      <c r="CR1350" s="7"/>
      <c r="CS1350" s="7"/>
      <c r="CT1350" s="7"/>
      <c r="CU1350" s="7"/>
      <c r="CV1350" s="7"/>
      <c r="CW1350" s="7"/>
      <c r="CX1350" s="7"/>
      <c r="CY1350" s="7"/>
      <c r="CZ1350" s="7"/>
      <c r="DA1350" s="7"/>
      <c r="DB1350" s="7"/>
      <c r="DC1350" s="7"/>
      <c r="DD1350" s="7"/>
      <c r="DE1350" s="7"/>
      <c r="DF1350" s="7"/>
      <c r="DG1350" s="7"/>
      <c r="DH1350" s="7"/>
      <c r="DI1350" s="7"/>
      <c r="DJ1350" s="7"/>
      <c r="DK1350" s="7"/>
      <c r="DL1350" s="7"/>
      <c r="DM1350" s="7"/>
      <c r="DN1350" s="7"/>
      <c r="DO1350" s="7"/>
      <c r="DP1350" s="7"/>
      <c r="DQ1350" s="7"/>
      <c r="DR1350" s="7"/>
      <c r="DS1350" s="7"/>
      <c r="DT1350" s="7"/>
      <c r="DU1350" s="7"/>
      <c r="DV1350" s="7"/>
      <c r="DW1350" s="7"/>
      <c r="DX1350" s="7"/>
      <c r="DY1350" s="7"/>
      <c r="DZ1350" s="7"/>
      <c r="EA1350" s="7"/>
      <c r="EB1350" s="7"/>
      <c r="EC1350" s="7"/>
      <c r="ED1350" s="7"/>
      <c r="EE1350" s="7"/>
      <c r="EF1350" s="7"/>
      <c r="EG1350" s="7"/>
      <c r="EH1350" s="7"/>
      <c r="EI1350" s="7"/>
      <c r="EJ1350" s="7"/>
      <c r="EK1350" s="7"/>
      <c r="EL1350" s="7"/>
      <c r="EM1350" s="7"/>
      <c r="EN1350" s="7"/>
      <c r="EO1350" s="7"/>
      <c r="EP1350" s="7"/>
      <c r="EQ1350" s="7"/>
      <c r="ER1350" s="7"/>
      <c r="ES1350" s="7"/>
      <c r="ET1350" s="7"/>
      <c r="EU1350" s="7"/>
      <c r="EV1350" s="7"/>
      <c r="EW1350" s="7"/>
      <c r="EX1350" s="7"/>
      <c r="EY1350" s="7"/>
      <c r="EZ1350" s="7"/>
      <c r="FA1350" s="7"/>
      <c r="FB1350" s="7"/>
      <c r="FC1350" s="7"/>
      <c r="FD1350" s="7"/>
      <c r="FE1350" s="7"/>
      <c r="FF1350" s="7"/>
      <c r="FG1350" s="7"/>
      <c r="FH1350" s="7"/>
      <c r="FI1350" s="7"/>
      <c r="FJ1350" s="7"/>
      <c r="FK1350" s="7"/>
      <c r="FL1350" s="34"/>
      <c r="FM1350" s="33"/>
      <c r="FN1350" s="34"/>
      <c r="FO1350" s="33"/>
      <c r="FP1350" s="33"/>
      <c r="FQ1350" s="33"/>
      <c r="FR1350" s="33"/>
      <c r="FS1350" s="33"/>
      <c r="FT1350" s="33"/>
      <c r="FU1350" s="33"/>
      <c r="FV1350" s="33"/>
      <c r="FW1350" s="33"/>
      <c r="FX1350" s="33"/>
      <c r="FY1350" s="33"/>
      <c r="FZ1350" s="33"/>
      <c r="GA1350" s="33"/>
      <c r="GB1350" s="33"/>
      <c r="GC1350" s="33"/>
      <c r="GD1350" s="33"/>
      <c r="GE1350" s="33"/>
      <c r="GF1350" s="33"/>
      <c r="GG1350" s="7"/>
      <c r="GH1350" s="7"/>
      <c r="GI1350" s="7"/>
      <c r="GJ1350" s="7"/>
      <c r="GK1350" s="7"/>
      <c r="GL1350" s="7"/>
      <c r="GM1350" s="7"/>
      <c r="GN1350" s="7"/>
      <c r="GO1350" s="7"/>
      <c r="GP1350" s="7"/>
      <c r="GQ1350" s="7"/>
      <c r="GR1350" s="7"/>
      <c r="GS1350" s="7"/>
      <c r="GT1350" s="7"/>
      <c r="GU1350" s="7"/>
      <c r="GV1350" s="7"/>
      <c r="GW1350" s="7"/>
      <c r="GX1350" s="7"/>
      <c r="GY1350" s="7"/>
    </row>
    <row r="1351" spans="1:207" ht="13.8">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c r="CG1351" s="7"/>
      <c r="CH1351" s="7"/>
      <c r="CI1351" s="7"/>
      <c r="CJ1351" s="7"/>
      <c r="CK1351" s="7"/>
      <c r="CL1351" s="7"/>
      <c r="CM1351" s="7"/>
      <c r="CN1351" s="7"/>
      <c r="CO1351" s="7"/>
      <c r="CP1351" s="7"/>
      <c r="CQ1351" s="7"/>
      <c r="CR1351" s="7"/>
      <c r="CS1351" s="7"/>
      <c r="CT1351" s="7"/>
      <c r="CU1351" s="7"/>
      <c r="CV1351" s="7"/>
      <c r="CW1351" s="7"/>
      <c r="CX1351" s="7"/>
      <c r="CY1351" s="7"/>
      <c r="CZ1351" s="7"/>
      <c r="DA1351" s="7"/>
      <c r="DB1351" s="7"/>
      <c r="DC1351" s="7"/>
      <c r="DD1351" s="7"/>
      <c r="DE1351" s="7"/>
      <c r="DF1351" s="7"/>
      <c r="DG1351" s="7"/>
      <c r="DH1351" s="7"/>
      <c r="DI1351" s="7"/>
      <c r="DJ1351" s="7"/>
      <c r="DK1351" s="7"/>
      <c r="DL1351" s="7"/>
      <c r="DM1351" s="7"/>
      <c r="DN1351" s="7"/>
      <c r="DO1351" s="7"/>
      <c r="DP1351" s="7"/>
      <c r="DQ1351" s="7"/>
      <c r="DR1351" s="7"/>
      <c r="DS1351" s="7"/>
      <c r="DT1351" s="7"/>
      <c r="DU1351" s="7"/>
      <c r="DV1351" s="7"/>
      <c r="DW1351" s="7"/>
      <c r="DX1351" s="7"/>
      <c r="DY1351" s="7"/>
      <c r="DZ1351" s="7"/>
      <c r="EA1351" s="7"/>
      <c r="EB1351" s="7"/>
      <c r="EC1351" s="7"/>
      <c r="ED1351" s="7"/>
      <c r="EE1351" s="7"/>
      <c r="EF1351" s="7"/>
      <c r="EG1351" s="7"/>
      <c r="EH1351" s="7"/>
      <c r="EI1351" s="7"/>
      <c r="EJ1351" s="7"/>
      <c r="EK1351" s="7"/>
      <c r="EL1351" s="7"/>
      <c r="EM1351" s="7"/>
      <c r="EN1351" s="7"/>
      <c r="EO1351" s="7"/>
      <c r="EP1351" s="7"/>
      <c r="EQ1351" s="7"/>
      <c r="ER1351" s="7"/>
      <c r="ES1351" s="7"/>
      <c r="ET1351" s="7"/>
      <c r="EU1351" s="7"/>
      <c r="EV1351" s="7"/>
      <c r="EW1351" s="7"/>
      <c r="EX1351" s="7"/>
      <c r="EY1351" s="7"/>
      <c r="EZ1351" s="7"/>
      <c r="FA1351" s="7"/>
      <c r="FB1351" s="7"/>
      <c r="FC1351" s="7"/>
      <c r="FD1351" s="7"/>
      <c r="FE1351" s="7"/>
      <c r="FF1351" s="7"/>
      <c r="FG1351" s="7"/>
      <c r="FH1351" s="7"/>
      <c r="FI1351" s="7"/>
      <c r="FJ1351" s="7"/>
      <c r="FK1351" s="7"/>
      <c r="FL1351" s="34"/>
      <c r="FM1351" s="33"/>
      <c r="FN1351" s="34"/>
      <c r="FO1351" s="33"/>
      <c r="FP1351" s="33"/>
      <c r="FQ1351" s="33"/>
      <c r="FR1351" s="33"/>
      <c r="FS1351" s="33"/>
      <c r="FT1351" s="33"/>
      <c r="FU1351" s="33"/>
      <c r="FV1351" s="33"/>
      <c r="FW1351" s="33"/>
      <c r="FX1351" s="33"/>
      <c r="FY1351" s="33"/>
      <c r="FZ1351" s="33"/>
      <c r="GA1351" s="33"/>
      <c r="GB1351" s="33"/>
      <c r="GC1351" s="33"/>
      <c r="GD1351" s="33"/>
      <c r="GE1351" s="33"/>
      <c r="GF1351" s="33"/>
      <c r="GG1351" s="7"/>
      <c r="GH1351" s="7"/>
      <c r="GI1351" s="7"/>
      <c r="GJ1351" s="7"/>
      <c r="GK1351" s="7"/>
      <c r="GL1351" s="7"/>
      <c r="GM1351" s="7"/>
      <c r="GN1351" s="7"/>
      <c r="GO1351" s="7"/>
      <c r="GP1351" s="7"/>
      <c r="GQ1351" s="7"/>
      <c r="GR1351" s="7"/>
      <c r="GS1351" s="7"/>
      <c r="GT1351" s="7"/>
      <c r="GU1351" s="7"/>
      <c r="GV1351" s="7"/>
      <c r="GW1351" s="7"/>
      <c r="GX1351" s="7"/>
      <c r="GY1351" s="7"/>
    </row>
    <row r="1352" spans="1:207" ht="13.8">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c r="CG1352" s="7"/>
      <c r="CH1352" s="7"/>
      <c r="CI1352" s="7"/>
      <c r="CJ1352" s="7"/>
      <c r="CK1352" s="7"/>
      <c r="CL1352" s="7"/>
      <c r="CM1352" s="7"/>
      <c r="CN1352" s="7"/>
      <c r="CO1352" s="7"/>
      <c r="CP1352" s="7"/>
      <c r="CQ1352" s="7"/>
      <c r="CR1352" s="7"/>
      <c r="CS1352" s="7"/>
      <c r="CT1352" s="7"/>
      <c r="CU1352" s="7"/>
      <c r="CV1352" s="7"/>
      <c r="CW1352" s="7"/>
      <c r="CX1352" s="7"/>
      <c r="CY1352" s="7"/>
      <c r="CZ1352" s="7"/>
      <c r="DA1352" s="7"/>
      <c r="DB1352" s="7"/>
      <c r="DC1352" s="7"/>
      <c r="DD1352" s="7"/>
      <c r="DE1352" s="7"/>
      <c r="DF1352" s="7"/>
      <c r="DG1352" s="7"/>
      <c r="DH1352" s="7"/>
      <c r="DI1352" s="7"/>
      <c r="DJ1352" s="7"/>
      <c r="DK1352" s="7"/>
      <c r="DL1352" s="7"/>
      <c r="DM1352" s="7"/>
      <c r="DN1352" s="7"/>
      <c r="DO1352" s="7"/>
      <c r="DP1352" s="7"/>
      <c r="DQ1352" s="7"/>
      <c r="DR1352" s="7"/>
      <c r="DS1352" s="7"/>
      <c r="DT1352" s="7"/>
      <c r="DU1352" s="7"/>
      <c r="DV1352" s="7"/>
      <c r="DW1352" s="7"/>
      <c r="DX1352" s="7"/>
      <c r="DY1352" s="7"/>
      <c r="DZ1352" s="7"/>
      <c r="EA1352" s="7"/>
      <c r="EB1352" s="7"/>
      <c r="EC1352" s="7"/>
      <c r="ED1352" s="7"/>
      <c r="EE1352" s="7"/>
      <c r="EF1352" s="7"/>
      <c r="EG1352" s="7"/>
      <c r="EH1352" s="7"/>
      <c r="EI1352" s="7"/>
      <c r="EJ1352" s="7"/>
      <c r="EK1352" s="7"/>
      <c r="EL1352" s="7"/>
      <c r="EM1352" s="7"/>
      <c r="EN1352" s="7"/>
      <c r="EO1352" s="7"/>
      <c r="EP1352" s="7"/>
      <c r="EQ1352" s="7"/>
      <c r="ER1352" s="7"/>
      <c r="ES1352" s="7"/>
      <c r="ET1352" s="7"/>
      <c r="EU1352" s="7"/>
      <c r="EV1352" s="7"/>
      <c r="EW1352" s="7"/>
      <c r="EX1352" s="7"/>
      <c r="EY1352" s="7"/>
      <c r="EZ1352" s="7"/>
      <c r="FA1352" s="7"/>
      <c r="FB1352" s="7"/>
      <c r="FC1352" s="7"/>
      <c r="FD1352" s="7"/>
      <c r="FE1352" s="7"/>
      <c r="FF1352" s="7"/>
      <c r="FG1352" s="7"/>
      <c r="FH1352" s="7"/>
      <c r="FI1352" s="7"/>
      <c r="FJ1352" s="7"/>
      <c r="FK1352" s="7"/>
      <c r="FL1352" s="34"/>
      <c r="FM1352" s="33"/>
      <c r="FN1352" s="34"/>
      <c r="FO1352" s="33"/>
      <c r="FP1352" s="33"/>
      <c r="FQ1352" s="33"/>
      <c r="FR1352" s="33"/>
      <c r="FS1352" s="33"/>
      <c r="FT1352" s="33"/>
      <c r="FU1352" s="33"/>
      <c r="FV1352" s="33"/>
      <c r="FW1352" s="33"/>
      <c r="FX1352" s="33"/>
      <c r="FY1352" s="33"/>
      <c r="FZ1352" s="33"/>
      <c r="GA1352" s="33"/>
      <c r="GB1352" s="33"/>
      <c r="GC1352" s="33"/>
      <c r="GD1352" s="33"/>
      <c r="GE1352" s="33"/>
      <c r="GF1352" s="33"/>
      <c r="GG1352" s="7"/>
      <c r="GH1352" s="7"/>
      <c r="GI1352" s="7"/>
      <c r="GJ1352" s="7"/>
      <c r="GK1352" s="7"/>
      <c r="GL1352" s="7"/>
      <c r="GM1352" s="7"/>
      <c r="GN1352" s="7"/>
      <c r="GO1352" s="7"/>
      <c r="GP1352" s="7"/>
      <c r="GQ1352" s="7"/>
      <c r="GR1352" s="7"/>
      <c r="GS1352" s="7"/>
      <c r="GT1352" s="7"/>
      <c r="GU1352" s="7"/>
      <c r="GV1352" s="7"/>
      <c r="GW1352" s="7"/>
      <c r="GX1352" s="7"/>
      <c r="GY1352" s="7"/>
    </row>
    <row r="1353" spans="1:207" ht="13.8">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c r="CG1353" s="7"/>
      <c r="CH1353" s="7"/>
      <c r="CI1353" s="7"/>
      <c r="CJ1353" s="7"/>
      <c r="CK1353" s="7"/>
      <c r="CL1353" s="7"/>
      <c r="CM1353" s="7"/>
      <c r="CN1353" s="7"/>
      <c r="CO1353" s="7"/>
      <c r="CP1353" s="7"/>
      <c r="CQ1353" s="7"/>
      <c r="CR1353" s="7"/>
      <c r="CS1353" s="7"/>
      <c r="CT1353" s="7"/>
      <c r="CU1353" s="7"/>
      <c r="CV1353" s="7"/>
      <c r="CW1353" s="7"/>
      <c r="CX1353" s="7"/>
      <c r="CY1353" s="7"/>
      <c r="CZ1353" s="7"/>
      <c r="DA1353" s="7"/>
      <c r="DB1353" s="7"/>
      <c r="DC1353" s="7"/>
      <c r="DD1353" s="7"/>
      <c r="DE1353" s="7"/>
      <c r="DF1353" s="7"/>
      <c r="DG1353" s="7"/>
      <c r="DH1353" s="7"/>
      <c r="DI1353" s="7"/>
      <c r="DJ1353" s="7"/>
      <c r="DK1353" s="7"/>
      <c r="DL1353" s="7"/>
      <c r="DM1353" s="7"/>
      <c r="DN1353" s="7"/>
      <c r="DO1353" s="7"/>
      <c r="DP1353" s="7"/>
      <c r="DQ1353" s="7"/>
      <c r="DR1353" s="7"/>
      <c r="DS1353" s="7"/>
      <c r="DT1353" s="7"/>
      <c r="DU1353" s="7"/>
      <c r="DV1353" s="7"/>
      <c r="DW1353" s="7"/>
      <c r="DX1353" s="7"/>
      <c r="DY1353" s="7"/>
      <c r="DZ1353" s="7"/>
      <c r="EA1353" s="7"/>
      <c r="EB1353" s="7"/>
      <c r="EC1353" s="7"/>
      <c r="ED1353" s="7"/>
      <c r="EE1353" s="7"/>
      <c r="EF1353" s="7"/>
      <c r="EG1353" s="7"/>
      <c r="EH1353" s="7"/>
      <c r="EI1353" s="7"/>
      <c r="EJ1353" s="7"/>
      <c r="EK1353" s="7"/>
      <c r="EL1353" s="7"/>
      <c r="EM1353" s="7"/>
      <c r="EN1353" s="7"/>
      <c r="EO1353" s="7"/>
      <c r="EP1353" s="7"/>
      <c r="EQ1353" s="7"/>
      <c r="ER1353" s="7"/>
      <c r="ES1353" s="7"/>
      <c r="ET1353" s="7"/>
      <c r="EU1353" s="7"/>
      <c r="EV1353" s="7"/>
      <c r="EW1353" s="7"/>
      <c r="EX1353" s="7"/>
      <c r="EY1353" s="7"/>
      <c r="EZ1353" s="7"/>
      <c r="FA1353" s="7"/>
      <c r="FB1353" s="7"/>
      <c r="FC1353" s="7"/>
      <c r="FD1353" s="7"/>
      <c r="FE1353" s="7"/>
      <c r="FF1353" s="7"/>
      <c r="FG1353" s="7"/>
      <c r="FH1353" s="7"/>
      <c r="FI1353" s="7"/>
      <c r="FJ1353" s="7"/>
      <c r="FK1353" s="7"/>
      <c r="FL1353" s="34"/>
      <c r="FM1353" s="33"/>
      <c r="FN1353" s="34"/>
      <c r="FO1353" s="33"/>
      <c r="FP1353" s="33"/>
      <c r="FQ1353" s="33"/>
      <c r="FR1353" s="33"/>
      <c r="FS1353" s="33"/>
      <c r="FT1353" s="33"/>
      <c r="FU1353" s="33"/>
      <c r="FV1353" s="33"/>
      <c r="FW1353" s="33"/>
      <c r="FX1353" s="33"/>
      <c r="FY1353" s="33"/>
      <c r="FZ1353" s="33"/>
      <c r="GA1353" s="33"/>
      <c r="GB1353" s="33"/>
      <c r="GC1353" s="33"/>
      <c r="GD1353" s="33"/>
      <c r="GE1353" s="33"/>
      <c r="GF1353" s="33"/>
      <c r="GG1353" s="7"/>
      <c r="GH1353" s="7"/>
      <c r="GI1353" s="7"/>
      <c r="GJ1353" s="7"/>
      <c r="GK1353" s="7"/>
      <c r="GL1353" s="7"/>
      <c r="GM1353" s="7"/>
      <c r="GN1353" s="7"/>
      <c r="GO1353" s="7"/>
      <c r="GP1353" s="7"/>
      <c r="GQ1353" s="7"/>
      <c r="GR1353" s="7"/>
      <c r="GS1353" s="7"/>
      <c r="GT1353" s="7"/>
      <c r="GU1353" s="7"/>
      <c r="GV1353" s="7"/>
      <c r="GW1353" s="7"/>
      <c r="GX1353" s="7"/>
      <c r="GY1353" s="7"/>
    </row>
    <row r="1354" spans="1:207" ht="13.8">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c r="CG1354" s="7"/>
      <c r="CH1354" s="7"/>
      <c r="CI1354" s="7"/>
      <c r="CJ1354" s="7"/>
      <c r="CK1354" s="7"/>
      <c r="CL1354" s="7"/>
      <c r="CM1354" s="7"/>
      <c r="CN1354" s="7"/>
      <c r="CO1354" s="7"/>
      <c r="CP1354" s="7"/>
      <c r="CQ1354" s="7"/>
      <c r="CR1354" s="7"/>
      <c r="CS1354" s="7"/>
      <c r="CT1354" s="7"/>
      <c r="CU1354" s="7"/>
      <c r="CV1354" s="7"/>
      <c r="CW1354" s="7"/>
      <c r="CX1354" s="7"/>
      <c r="CY1354" s="7"/>
      <c r="CZ1354" s="7"/>
      <c r="DA1354" s="7"/>
      <c r="DB1354" s="7"/>
      <c r="DC1354" s="7"/>
      <c r="DD1354" s="7"/>
      <c r="DE1354" s="7"/>
      <c r="DF1354" s="7"/>
      <c r="DG1354" s="7"/>
      <c r="DH1354" s="7"/>
      <c r="DI1354" s="7"/>
      <c r="DJ1354" s="7"/>
      <c r="DK1354" s="7"/>
      <c r="DL1354" s="7"/>
      <c r="DM1354" s="7"/>
      <c r="DN1354" s="7"/>
      <c r="DO1354" s="7"/>
      <c r="DP1354" s="7"/>
      <c r="DQ1354" s="7"/>
      <c r="DR1354" s="7"/>
      <c r="DS1354" s="7"/>
      <c r="DT1354" s="7"/>
      <c r="DU1354" s="7"/>
      <c r="DV1354" s="7"/>
      <c r="DW1354" s="7"/>
      <c r="DX1354" s="7"/>
      <c r="DY1354" s="7"/>
      <c r="DZ1354" s="7"/>
      <c r="EA1354" s="7"/>
      <c r="EB1354" s="7"/>
      <c r="EC1354" s="7"/>
      <c r="ED1354" s="7"/>
      <c r="EE1354" s="7"/>
      <c r="EF1354" s="7"/>
      <c r="EG1354" s="7"/>
      <c r="EH1354" s="7"/>
      <c r="EI1354" s="7"/>
      <c r="EJ1354" s="7"/>
      <c r="EK1354" s="7"/>
      <c r="EL1354" s="7"/>
      <c r="EM1354" s="7"/>
      <c r="EN1354" s="7"/>
      <c r="EO1354" s="7"/>
      <c r="EP1354" s="7"/>
      <c r="EQ1354" s="7"/>
      <c r="ER1354" s="7"/>
      <c r="ES1354" s="7"/>
      <c r="ET1354" s="7"/>
      <c r="EU1354" s="7"/>
      <c r="EV1354" s="7"/>
      <c r="EW1354" s="7"/>
      <c r="EX1354" s="7"/>
      <c r="EY1354" s="7"/>
      <c r="EZ1354" s="7"/>
      <c r="FA1354" s="7"/>
      <c r="FB1354" s="7"/>
      <c r="FC1354" s="7"/>
      <c r="FD1354" s="7"/>
      <c r="FE1354" s="7"/>
      <c r="FF1354" s="7"/>
      <c r="FG1354" s="7"/>
      <c r="FH1354" s="7"/>
      <c r="FI1354" s="7"/>
      <c r="FJ1354" s="7"/>
      <c r="FK1354" s="7"/>
      <c r="FL1354" s="34"/>
      <c r="FM1354" s="33"/>
      <c r="FN1354" s="34"/>
      <c r="FO1354" s="33"/>
      <c r="FP1354" s="33"/>
      <c r="FQ1354" s="33"/>
      <c r="FR1354" s="33"/>
      <c r="FS1354" s="33"/>
      <c r="FT1354" s="33"/>
      <c r="FU1354" s="33"/>
      <c r="FV1354" s="33"/>
      <c r="FW1354" s="33"/>
      <c r="FX1354" s="33"/>
      <c r="FY1354" s="33"/>
      <c r="FZ1354" s="33"/>
      <c r="GA1354" s="33"/>
      <c r="GB1354" s="33"/>
      <c r="GC1354" s="33"/>
      <c r="GD1354" s="33"/>
      <c r="GE1354" s="33"/>
      <c r="GF1354" s="33"/>
      <c r="GG1354" s="7"/>
      <c r="GH1354" s="7"/>
      <c r="GI1354" s="7"/>
      <c r="GJ1354" s="7"/>
      <c r="GK1354" s="7"/>
      <c r="GL1354" s="7"/>
      <c r="GM1354" s="7"/>
      <c r="GN1354" s="7"/>
      <c r="GO1354" s="7"/>
      <c r="GP1354" s="7"/>
      <c r="GQ1354" s="7"/>
      <c r="GR1354" s="7"/>
      <c r="GS1354" s="7"/>
      <c r="GT1354" s="7"/>
      <c r="GU1354" s="7"/>
      <c r="GV1354" s="7"/>
      <c r="GW1354" s="7"/>
      <c r="GX1354" s="7"/>
      <c r="GY1354" s="7"/>
    </row>
    <row r="1355" spans="1:207" ht="13.8">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c r="CG1355" s="7"/>
      <c r="CH1355" s="7"/>
      <c r="CI1355" s="7"/>
      <c r="CJ1355" s="7"/>
      <c r="CK1355" s="7"/>
      <c r="CL1355" s="7"/>
      <c r="CM1355" s="7"/>
      <c r="CN1355" s="7"/>
      <c r="CO1355" s="7"/>
      <c r="CP1355" s="7"/>
      <c r="CQ1355" s="7"/>
      <c r="CR1355" s="7"/>
      <c r="CS1355" s="7"/>
      <c r="CT1355" s="7"/>
      <c r="CU1355" s="7"/>
      <c r="CV1355" s="7"/>
      <c r="CW1355" s="7"/>
      <c r="CX1355" s="7"/>
      <c r="CY1355" s="7"/>
      <c r="CZ1355" s="7"/>
      <c r="DA1355" s="7"/>
      <c r="DB1355" s="7"/>
      <c r="DC1355" s="7"/>
      <c r="DD1355" s="7"/>
      <c r="DE1355" s="7"/>
      <c r="DF1355" s="7"/>
      <c r="DG1355" s="7"/>
      <c r="DH1355" s="7"/>
      <c r="DI1355" s="7"/>
      <c r="DJ1355" s="7"/>
      <c r="DK1355" s="7"/>
      <c r="DL1355" s="7"/>
      <c r="DM1355" s="7"/>
      <c r="DN1355" s="7"/>
      <c r="DO1355" s="7"/>
      <c r="DP1355" s="7"/>
      <c r="DQ1355" s="7"/>
      <c r="DR1355" s="7"/>
      <c r="DS1355" s="7"/>
      <c r="DT1355" s="7"/>
      <c r="DU1355" s="7"/>
      <c r="DV1355" s="7"/>
      <c r="DW1355" s="7"/>
      <c r="DX1355" s="7"/>
      <c r="DY1355" s="7"/>
      <c r="DZ1355" s="7"/>
      <c r="EA1355" s="7"/>
      <c r="EB1355" s="7"/>
      <c r="EC1355" s="7"/>
      <c r="ED1355" s="7"/>
      <c r="EE1355" s="7"/>
      <c r="EF1355" s="7"/>
      <c r="EG1355" s="7"/>
      <c r="EH1355" s="7"/>
      <c r="EI1355" s="7"/>
      <c r="EJ1355" s="7"/>
      <c r="EK1355" s="7"/>
      <c r="EL1355" s="7"/>
      <c r="EM1355" s="7"/>
      <c r="EN1355" s="7"/>
      <c r="EO1355" s="7"/>
      <c r="EP1355" s="7"/>
      <c r="EQ1355" s="7"/>
      <c r="ER1355" s="7"/>
      <c r="ES1355" s="7"/>
      <c r="ET1355" s="7"/>
      <c r="EU1355" s="7"/>
      <c r="EV1355" s="7"/>
      <c r="EW1355" s="7"/>
      <c r="EX1355" s="7"/>
      <c r="EY1355" s="7"/>
      <c r="EZ1355" s="7"/>
      <c r="FA1355" s="7"/>
      <c r="FB1355" s="7"/>
      <c r="FC1355" s="7"/>
      <c r="FD1355" s="7"/>
      <c r="FE1355" s="7"/>
      <c r="FF1355" s="7"/>
      <c r="FG1355" s="7"/>
      <c r="FH1355" s="7"/>
      <c r="FI1355" s="7"/>
      <c r="FJ1355" s="7"/>
      <c r="FK1355" s="7"/>
      <c r="FL1355" s="34"/>
      <c r="FM1355" s="33"/>
      <c r="FN1355" s="34"/>
      <c r="FO1355" s="33"/>
      <c r="FP1355" s="33"/>
      <c r="FQ1355" s="33"/>
      <c r="FR1355" s="33"/>
      <c r="FS1355" s="33"/>
      <c r="FT1355" s="33"/>
      <c r="FU1355" s="33"/>
      <c r="FV1355" s="33"/>
      <c r="FW1355" s="33"/>
      <c r="FX1355" s="33"/>
      <c r="FY1355" s="33"/>
      <c r="FZ1355" s="33"/>
      <c r="GA1355" s="33"/>
      <c r="GB1355" s="33"/>
      <c r="GC1355" s="33"/>
      <c r="GD1355" s="33"/>
      <c r="GE1355" s="33"/>
      <c r="GF1355" s="33"/>
      <c r="GG1355" s="7"/>
      <c r="GH1355" s="7"/>
      <c r="GI1355" s="7"/>
      <c r="GJ1355" s="7"/>
      <c r="GK1355" s="7"/>
      <c r="GL1355" s="7"/>
      <c r="GM1355" s="7"/>
      <c r="GN1355" s="7"/>
      <c r="GO1355" s="7"/>
      <c r="GP1355" s="7"/>
      <c r="GQ1355" s="7"/>
      <c r="GR1355" s="7"/>
      <c r="GS1355" s="7"/>
      <c r="GT1355" s="7"/>
      <c r="GU1355" s="7"/>
      <c r="GV1355" s="7"/>
      <c r="GW1355" s="7"/>
      <c r="GX1355" s="7"/>
      <c r="GY1355" s="7"/>
    </row>
    <row r="1356" spans="1:207" ht="13.8">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c r="CG1356" s="7"/>
      <c r="CH1356" s="7"/>
      <c r="CI1356" s="7"/>
      <c r="CJ1356" s="7"/>
      <c r="CK1356" s="7"/>
      <c r="CL1356" s="7"/>
      <c r="CM1356" s="7"/>
      <c r="CN1356" s="7"/>
      <c r="CO1356" s="7"/>
      <c r="CP1356" s="7"/>
      <c r="CQ1356" s="7"/>
      <c r="CR1356" s="7"/>
      <c r="CS1356" s="7"/>
      <c r="CT1356" s="7"/>
      <c r="CU1356" s="7"/>
      <c r="CV1356" s="7"/>
      <c r="CW1356" s="7"/>
      <c r="CX1356" s="7"/>
      <c r="CY1356" s="7"/>
      <c r="CZ1356" s="7"/>
      <c r="DA1356" s="7"/>
      <c r="DB1356" s="7"/>
      <c r="DC1356" s="7"/>
      <c r="DD1356" s="7"/>
      <c r="DE1356" s="7"/>
      <c r="DF1356" s="7"/>
      <c r="DG1356" s="7"/>
      <c r="DH1356" s="7"/>
      <c r="DI1356" s="7"/>
      <c r="DJ1356" s="7"/>
      <c r="DK1356" s="7"/>
      <c r="DL1356" s="7"/>
      <c r="DM1356" s="7"/>
      <c r="DN1356" s="7"/>
      <c r="DO1356" s="7"/>
      <c r="DP1356" s="7"/>
      <c r="DQ1356" s="7"/>
      <c r="DR1356" s="7"/>
      <c r="DS1356" s="7"/>
      <c r="DT1356" s="7"/>
      <c r="DU1356" s="7"/>
      <c r="DV1356" s="7"/>
      <c r="DW1356" s="7"/>
      <c r="DX1356" s="7"/>
      <c r="DY1356" s="7"/>
      <c r="DZ1356" s="7"/>
      <c r="EA1356" s="7"/>
      <c r="EB1356" s="7"/>
      <c r="EC1356" s="7"/>
      <c r="ED1356" s="7"/>
      <c r="EE1356" s="7"/>
      <c r="EF1356" s="7"/>
      <c r="EG1356" s="7"/>
      <c r="EH1356" s="7"/>
      <c r="EI1356" s="7"/>
      <c r="EJ1356" s="7"/>
      <c r="EK1356" s="7"/>
      <c r="EL1356" s="7"/>
      <c r="EM1356" s="7"/>
      <c r="EN1356" s="7"/>
      <c r="EO1356" s="7"/>
      <c r="EP1356" s="7"/>
      <c r="EQ1356" s="7"/>
      <c r="ER1356" s="7"/>
      <c r="ES1356" s="7"/>
      <c r="ET1356" s="7"/>
      <c r="EU1356" s="7"/>
      <c r="EV1356" s="7"/>
      <c r="EW1356" s="7"/>
      <c r="EX1356" s="7"/>
      <c r="EY1356" s="7"/>
      <c r="EZ1356" s="7"/>
      <c r="FA1356" s="7"/>
      <c r="FB1356" s="7"/>
      <c r="FC1356" s="7"/>
      <c r="FD1356" s="7"/>
      <c r="FE1356" s="7"/>
      <c r="FF1356" s="7"/>
      <c r="FG1356" s="7"/>
      <c r="FH1356" s="7"/>
      <c r="FI1356" s="7"/>
      <c r="FJ1356" s="7"/>
      <c r="FK1356" s="7"/>
      <c r="FL1356" s="34"/>
      <c r="FM1356" s="33"/>
      <c r="FN1356" s="34"/>
      <c r="FO1356" s="33"/>
      <c r="FP1356" s="33"/>
      <c r="FQ1356" s="33"/>
      <c r="FR1356" s="33"/>
      <c r="FS1356" s="33"/>
      <c r="FT1356" s="33"/>
      <c r="FU1356" s="33"/>
      <c r="FV1356" s="33"/>
      <c r="FW1356" s="33"/>
      <c r="FX1356" s="33"/>
      <c r="FY1356" s="33"/>
      <c r="FZ1356" s="33"/>
      <c r="GA1356" s="33"/>
      <c r="GB1356" s="33"/>
      <c r="GC1356" s="33"/>
      <c r="GD1356" s="33"/>
      <c r="GE1356" s="33"/>
      <c r="GF1356" s="33"/>
      <c r="GG1356" s="7"/>
      <c r="GH1356" s="7"/>
      <c r="GI1356" s="7"/>
      <c r="GJ1356" s="7"/>
      <c r="GK1356" s="7"/>
      <c r="GL1356" s="7"/>
      <c r="GM1356" s="7"/>
      <c r="GN1356" s="7"/>
      <c r="GO1356" s="7"/>
      <c r="GP1356" s="7"/>
      <c r="GQ1356" s="7"/>
      <c r="GR1356" s="7"/>
      <c r="GS1356" s="7"/>
      <c r="GT1356" s="7"/>
      <c r="GU1356" s="7"/>
      <c r="GV1356" s="7"/>
      <c r="GW1356" s="7"/>
      <c r="GX1356" s="7"/>
      <c r="GY1356" s="7"/>
    </row>
    <row r="1357" spans="1:207" ht="13.8">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c r="CG1357" s="7"/>
      <c r="CH1357" s="7"/>
      <c r="CI1357" s="7"/>
      <c r="CJ1357" s="7"/>
      <c r="CK1357" s="7"/>
      <c r="CL1357" s="7"/>
      <c r="CM1357" s="7"/>
      <c r="CN1357" s="7"/>
      <c r="CO1357" s="7"/>
      <c r="CP1357" s="7"/>
      <c r="CQ1357" s="7"/>
      <c r="CR1357" s="7"/>
      <c r="CS1357" s="7"/>
      <c r="CT1357" s="7"/>
      <c r="CU1357" s="7"/>
      <c r="CV1357" s="7"/>
      <c r="CW1357" s="7"/>
      <c r="CX1357" s="7"/>
      <c r="CY1357" s="7"/>
      <c r="CZ1357" s="7"/>
      <c r="DA1357" s="7"/>
      <c r="DB1357" s="7"/>
      <c r="DC1357" s="7"/>
      <c r="DD1357" s="7"/>
      <c r="DE1357" s="7"/>
      <c r="DF1357" s="7"/>
      <c r="DG1357" s="7"/>
      <c r="DH1357" s="7"/>
      <c r="DI1357" s="7"/>
      <c r="DJ1357" s="7"/>
      <c r="DK1357" s="7"/>
      <c r="DL1357" s="7"/>
      <c r="DM1357" s="7"/>
      <c r="DN1357" s="7"/>
      <c r="DO1357" s="7"/>
      <c r="DP1357" s="7"/>
      <c r="DQ1357" s="7"/>
      <c r="DR1357" s="7"/>
      <c r="DS1357" s="7"/>
      <c r="DT1357" s="7"/>
      <c r="DU1357" s="7"/>
      <c r="DV1357" s="7"/>
      <c r="DW1357" s="7"/>
      <c r="DX1357" s="7"/>
      <c r="DY1357" s="7"/>
      <c r="DZ1357" s="7"/>
      <c r="EA1357" s="7"/>
      <c r="EB1357" s="7"/>
      <c r="EC1357" s="7"/>
      <c r="ED1357" s="7"/>
      <c r="EE1357" s="7"/>
      <c r="EF1357" s="7"/>
      <c r="EG1357" s="7"/>
      <c r="EH1357" s="7"/>
      <c r="EI1357" s="7"/>
      <c r="EJ1357" s="7"/>
      <c r="EK1357" s="7"/>
      <c r="EL1357" s="7"/>
      <c r="EM1357" s="7"/>
      <c r="EN1357" s="7"/>
      <c r="EO1357" s="7"/>
      <c r="EP1357" s="7"/>
      <c r="EQ1357" s="7"/>
      <c r="ER1357" s="7"/>
      <c r="ES1357" s="7"/>
      <c r="ET1357" s="7"/>
      <c r="EU1357" s="7"/>
      <c r="EV1357" s="7"/>
      <c r="EW1357" s="7"/>
      <c r="EX1357" s="7"/>
      <c r="EY1357" s="7"/>
      <c r="EZ1357" s="7"/>
      <c r="FA1357" s="7"/>
      <c r="FB1357" s="7"/>
      <c r="FC1357" s="7"/>
      <c r="FD1357" s="7"/>
      <c r="FE1357" s="7"/>
      <c r="FF1357" s="7"/>
      <c r="FG1357" s="7"/>
      <c r="FH1357" s="7"/>
      <c r="FI1357" s="7"/>
      <c r="FJ1357" s="7"/>
      <c r="FK1357" s="7"/>
      <c r="FL1357" s="34"/>
      <c r="FM1357" s="33"/>
      <c r="FN1357" s="34"/>
      <c r="FO1357" s="33"/>
      <c r="FP1357" s="33"/>
      <c r="FQ1357" s="33"/>
      <c r="FR1357" s="33"/>
      <c r="FS1357" s="33"/>
      <c r="FT1357" s="33"/>
      <c r="FU1357" s="33"/>
      <c r="FV1357" s="33"/>
      <c r="FW1357" s="33"/>
      <c r="FX1357" s="33"/>
      <c r="FY1357" s="33"/>
      <c r="FZ1357" s="33"/>
      <c r="GA1357" s="33"/>
      <c r="GB1357" s="33"/>
      <c r="GC1357" s="33"/>
      <c r="GD1357" s="33"/>
      <c r="GE1357" s="33"/>
      <c r="GF1357" s="33"/>
      <c r="GG1357" s="7"/>
      <c r="GH1357" s="7"/>
      <c r="GI1357" s="7"/>
      <c r="GJ1357" s="7"/>
      <c r="GK1357" s="7"/>
      <c r="GL1357" s="7"/>
      <c r="GM1357" s="7"/>
      <c r="GN1357" s="7"/>
      <c r="GO1357" s="7"/>
      <c r="GP1357" s="7"/>
      <c r="GQ1357" s="7"/>
      <c r="GR1357" s="7"/>
      <c r="GS1357" s="7"/>
      <c r="GT1357" s="7"/>
      <c r="GU1357" s="7"/>
      <c r="GV1357" s="7"/>
      <c r="GW1357" s="7"/>
      <c r="GX1357" s="7"/>
      <c r="GY1357" s="7"/>
    </row>
    <row r="1358" spans="1:207" ht="13.8">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c r="CG1358" s="7"/>
      <c r="CH1358" s="7"/>
      <c r="CI1358" s="7"/>
      <c r="CJ1358" s="7"/>
      <c r="CK1358" s="7"/>
      <c r="CL1358" s="7"/>
      <c r="CM1358" s="7"/>
      <c r="CN1358" s="7"/>
      <c r="CO1358" s="7"/>
      <c r="CP1358" s="7"/>
      <c r="CQ1358" s="7"/>
      <c r="CR1358" s="7"/>
      <c r="CS1358" s="7"/>
      <c r="CT1358" s="7"/>
      <c r="CU1358" s="7"/>
      <c r="CV1358" s="7"/>
      <c r="CW1358" s="7"/>
      <c r="CX1358" s="7"/>
      <c r="CY1358" s="7"/>
      <c r="CZ1358" s="7"/>
      <c r="DA1358" s="7"/>
      <c r="DB1358" s="7"/>
      <c r="DC1358" s="7"/>
      <c r="DD1358" s="7"/>
      <c r="DE1358" s="7"/>
      <c r="DF1358" s="7"/>
      <c r="DG1358" s="7"/>
      <c r="DH1358" s="7"/>
      <c r="DI1358" s="7"/>
      <c r="DJ1358" s="7"/>
      <c r="DK1358" s="7"/>
      <c r="DL1358" s="7"/>
      <c r="DM1358" s="7"/>
      <c r="DN1358" s="7"/>
      <c r="DO1358" s="7"/>
      <c r="DP1358" s="7"/>
      <c r="DQ1358" s="7"/>
      <c r="DR1358" s="7"/>
      <c r="DS1358" s="7"/>
      <c r="DT1358" s="7"/>
      <c r="DU1358" s="7"/>
      <c r="DV1358" s="7"/>
      <c r="DW1358" s="7"/>
      <c r="DX1358" s="7"/>
      <c r="DY1358" s="7"/>
      <c r="DZ1358" s="7"/>
      <c r="EA1358" s="7"/>
      <c r="EB1358" s="7"/>
      <c r="EC1358" s="7"/>
      <c r="ED1358" s="7"/>
      <c r="EE1358" s="7"/>
      <c r="EF1358" s="7"/>
      <c r="EG1358" s="7"/>
      <c r="EH1358" s="7"/>
      <c r="EI1358" s="7"/>
      <c r="EJ1358" s="7"/>
      <c r="EK1358" s="7"/>
      <c r="EL1358" s="7"/>
      <c r="EM1358" s="7"/>
      <c r="EN1358" s="7"/>
      <c r="EO1358" s="7"/>
      <c r="EP1358" s="7"/>
      <c r="EQ1358" s="7"/>
      <c r="ER1358" s="7"/>
      <c r="ES1358" s="7"/>
      <c r="ET1358" s="7"/>
      <c r="EU1358" s="7"/>
      <c r="EV1358" s="7"/>
      <c r="EW1358" s="7"/>
      <c r="EX1358" s="7"/>
      <c r="EY1358" s="7"/>
      <c r="EZ1358" s="7"/>
      <c r="FA1358" s="7"/>
      <c r="FB1358" s="7"/>
      <c r="FC1358" s="7"/>
      <c r="FD1358" s="7"/>
      <c r="FE1358" s="7"/>
      <c r="FF1358" s="7"/>
      <c r="FG1358" s="7"/>
      <c r="FH1358" s="7"/>
      <c r="FI1358" s="7"/>
      <c r="FJ1358" s="7"/>
      <c r="FK1358" s="7"/>
      <c r="FL1358" s="34"/>
      <c r="FM1358" s="33"/>
      <c r="FN1358" s="34"/>
      <c r="FO1358" s="33"/>
      <c r="FP1358" s="33"/>
      <c r="FQ1358" s="33"/>
      <c r="FR1358" s="33"/>
      <c r="FS1358" s="33"/>
      <c r="FT1358" s="33"/>
      <c r="FU1358" s="33"/>
      <c r="FV1358" s="33"/>
      <c r="FW1358" s="33"/>
      <c r="FX1358" s="33"/>
      <c r="FY1358" s="33"/>
      <c r="FZ1358" s="33"/>
      <c r="GA1358" s="33"/>
      <c r="GB1358" s="33"/>
      <c r="GC1358" s="33"/>
      <c r="GD1358" s="33"/>
      <c r="GE1358" s="33"/>
      <c r="GF1358" s="33"/>
      <c r="GG1358" s="7"/>
      <c r="GH1358" s="7"/>
      <c r="GI1358" s="7"/>
      <c r="GJ1358" s="7"/>
      <c r="GK1358" s="7"/>
      <c r="GL1358" s="7"/>
      <c r="GM1358" s="7"/>
      <c r="GN1358" s="7"/>
      <c r="GO1358" s="7"/>
      <c r="GP1358" s="7"/>
      <c r="GQ1358" s="7"/>
      <c r="GR1358" s="7"/>
      <c r="GS1358" s="7"/>
      <c r="GT1358" s="7"/>
      <c r="GU1358" s="7"/>
      <c r="GV1358" s="7"/>
      <c r="GW1358" s="7"/>
      <c r="GX1358" s="7"/>
      <c r="GY1358" s="7"/>
    </row>
    <row r="1359" spans="1:207" ht="13.8">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c r="CG1359" s="7"/>
      <c r="CH1359" s="7"/>
      <c r="CI1359" s="7"/>
      <c r="CJ1359" s="7"/>
      <c r="CK1359" s="7"/>
      <c r="CL1359" s="7"/>
      <c r="CM1359" s="7"/>
      <c r="CN1359" s="7"/>
      <c r="CO1359" s="7"/>
      <c r="CP1359" s="7"/>
      <c r="CQ1359" s="7"/>
      <c r="CR1359" s="7"/>
      <c r="CS1359" s="7"/>
      <c r="CT1359" s="7"/>
      <c r="CU1359" s="7"/>
      <c r="CV1359" s="7"/>
      <c r="CW1359" s="7"/>
      <c r="CX1359" s="7"/>
      <c r="CY1359" s="7"/>
      <c r="CZ1359" s="7"/>
      <c r="DA1359" s="7"/>
      <c r="DB1359" s="7"/>
      <c r="DC1359" s="7"/>
      <c r="DD1359" s="7"/>
      <c r="DE1359" s="7"/>
      <c r="DF1359" s="7"/>
      <c r="DG1359" s="7"/>
      <c r="DH1359" s="7"/>
      <c r="DI1359" s="7"/>
      <c r="DJ1359" s="7"/>
      <c r="DK1359" s="7"/>
      <c r="DL1359" s="7"/>
      <c r="DM1359" s="7"/>
      <c r="DN1359" s="7"/>
      <c r="DO1359" s="7"/>
      <c r="DP1359" s="7"/>
      <c r="DQ1359" s="7"/>
      <c r="DR1359" s="7"/>
      <c r="DS1359" s="7"/>
      <c r="DT1359" s="7"/>
      <c r="DU1359" s="7"/>
      <c r="DV1359" s="7"/>
      <c r="DW1359" s="7"/>
      <c r="DX1359" s="7"/>
      <c r="DY1359" s="7"/>
      <c r="DZ1359" s="7"/>
      <c r="EA1359" s="7"/>
      <c r="EB1359" s="7"/>
      <c r="EC1359" s="7"/>
      <c r="ED1359" s="7"/>
      <c r="EE1359" s="7"/>
      <c r="EF1359" s="7"/>
      <c r="EG1359" s="7"/>
      <c r="EH1359" s="7"/>
      <c r="EI1359" s="7"/>
      <c r="EJ1359" s="7"/>
      <c r="EK1359" s="7"/>
      <c r="EL1359" s="7"/>
      <c r="EM1359" s="7"/>
      <c r="EN1359" s="7"/>
      <c r="EO1359" s="7"/>
      <c r="EP1359" s="7"/>
      <c r="EQ1359" s="7"/>
      <c r="ER1359" s="7"/>
      <c r="ES1359" s="7"/>
      <c r="ET1359" s="7"/>
      <c r="EU1359" s="7"/>
      <c r="EV1359" s="7"/>
      <c r="EW1359" s="7"/>
      <c r="EX1359" s="7"/>
      <c r="EY1359" s="7"/>
      <c r="EZ1359" s="7"/>
      <c r="FA1359" s="7"/>
      <c r="FB1359" s="7"/>
      <c r="FC1359" s="7"/>
      <c r="FD1359" s="7"/>
      <c r="FE1359" s="7"/>
      <c r="FF1359" s="7"/>
      <c r="FG1359" s="7"/>
      <c r="FH1359" s="7"/>
      <c r="FI1359" s="7"/>
      <c r="FJ1359" s="7"/>
      <c r="FK1359" s="7"/>
      <c r="FL1359" s="34"/>
      <c r="FM1359" s="33"/>
      <c r="FN1359" s="34"/>
      <c r="FO1359" s="33"/>
      <c r="FP1359" s="33"/>
      <c r="FQ1359" s="33"/>
      <c r="FR1359" s="33"/>
      <c r="FS1359" s="33"/>
      <c r="FT1359" s="33"/>
      <c r="FU1359" s="33"/>
      <c r="FV1359" s="33"/>
      <c r="FW1359" s="33"/>
      <c r="FX1359" s="33"/>
      <c r="FY1359" s="33"/>
      <c r="FZ1359" s="33"/>
      <c r="GA1359" s="33"/>
      <c r="GB1359" s="33"/>
      <c r="GC1359" s="33"/>
      <c r="GD1359" s="33"/>
      <c r="GE1359" s="33"/>
      <c r="GF1359" s="33"/>
      <c r="GG1359" s="7"/>
      <c r="GH1359" s="7"/>
      <c r="GI1359" s="7"/>
      <c r="GJ1359" s="7"/>
      <c r="GK1359" s="7"/>
      <c r="GL1359" s="7"/>
      <c r="GM1359" s="7"/>
      <c r="GN1359" s="7"/>
      <c r="GO1359" s="7"/>
      <c r="GP1359" s="7"/>
      <c r="GQ1359" s="7"/>
      <c r="GR1359" s="7"/>
      <c r="GS1359" s="7"/>
      <c r="GT1359" s="7"/>
      <c r="GU1359" s="7"/>
      <c r="GV1359" s="7"/>
      <c r="GW1359" s="7"/>
      <c r="GX1359" s="7"/>
      <c r="GY1359" s="7"/>
    </row>
    <row r="1360" spans="1:207" ht="13.8">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c r="CG1360" s="7"/>
      <c r="CH1360" s="7"/>
      <c r="CI1360" s="7"/>
      <c r="CJ1360" s="7"/>
      <c r="CK1360" s="7"/>
      <c r="CL1360" s="7"/>
      <c r="CM1360" s="7"/>
      <c r="CN1360" s="7"/>
      <c r="CO1360" s="7"/>
      <c r="CP1360" s="7"/>
      <c r="CQ1360" s="7"/>
      <c r="CR1360" s="7"/>
      <c r="CS1360" s="7"/>
      <c r="CT1360" s="7"/>
      <c r="CU1360" s="7"/>
      <c r="CV1360" s="7"/>
      <c r="CW1360" s="7"/>
      <c r="CX1360" s="7"/>
      <c r="CY1360" s="7"/>
      <c r="CZ1360" s="7"/>
      <c r="DA1360" s="7"/>
      <c r="DB1360" s="7"/>
      <c r="DC1360" s="7"/>
      <c r="DD1360" s="7"/>
      <c r="DE1360" s="7"/>
      <c r="DF1360" s="7"/>
      <c r="DG1360" s="7"/>
      <c r="DH1360" s="7"/>
      <c r="DI1360" s="7"/>
      <c r="DJ1360" s="7"/>
      <c r="DK1360" s="7"/>
      <c r="DL1360" s="7"/>
      <c r="DM1360" s="7"/>
      <c r="DN1360" s="7"/>
      <c r="DO1360" s="7"/>
      <c r="DP1360" s="7"/>
      <c r="DQ1360" s="7"/>
      <c r="DR1360" s="7"/>
      <c r="DS1360" s="7"/>
      <c r="DT1360" s="7"/>
      <c r="DU1360" s="7"/>
      <c r="DV1360" s="7"/>
      <c r="DW1360" s="7"/>
      <c r="DX1360" s="7"/>
      <c r="DY1360" s="7"/>
      <c r="DZ1360" s="7"/>
      <c r="EA1360" s="7"/>
      <c r="EB1360" s="7"/>
      <c r="EC1360" s="7"/>
      <c r="ED1360" s="7"/>
      <c r="EE1360" s="7"/>
      <c r="EF1360" s="7"/>
      <c r="EG1360" s="7"/>
      <c r="EH1360" s="7"/>
      <c r="EI1360" s="7"/>
      <c r="EJ1360" s="7"/>
      <c r="EK1360" s="7"/>
      <c r="EL1360" s="7"/>
      <c r="EM1360" s="7"/>
      <c r="EN1360" s="7"/>
      <c r="EO1360" s="7"/>
      <c r="EP1360" s="7"/>
      <c r="EQ1360" s="7"/>
      <c r="ER1360" s="7"/>
      <c r="ES1360" s="7"/>
      <c r="ET1360" s="7"/>
      <c r="EU1360" s="7"/>
      <c r="EV1360" s="7"/>
      <c r="EW1360" s="7"/>
      <c r="EX1360" s="7"/>
      <c r="EY1360" s="7"/>
      <c r="EZ1360" s="7"/>
      <c r="FA1360" s="7"/>
      <c r="FB1360" s="7"/>
      <c r="FC1360" s="7"/>
      <c r="FD1360" s="7"/>
      <c r="FE1360" s="7"/>
      <c r="FF1360" s="7"/>
      <c r="FG1360" s="7"/>
      <c r="FH1360" s="7"/>
      <c r="FI1360" s="7"/>
      <c r="FJ1360" s="7"/>
      <c r="FK1360" s="7"/>
      <c r="FL1360" s="34"/>
      <c r="FM1360" s="33"/>
      <c r="FN1360" s="34"/>
      <c r="FO1360" s="33"/>
      <c r="FP1360" s="33"/>
      <c r="FQ1360" s="33"/>
      <c r="FR1360" s="33"/>
      <c r="FS1360" s="33"/>
      <c r="FT1360" s="33"/>
      <c r="FU1360" s="33"/>
      <c r="FV1360" s="33"/>
      <c r="FW1360" s="33"/>
      <c r="FX1360" s="33"/>
      <c r="FY1360" s="33"/>
      <c r="FZ1360" s="33"/>
      <c r="GA1360" s="33"/>
      <c r="GB1360" s="33"/>
      <c r="GC1360" s="33"/>
      <c r="GD1360" s="33"/>
      <c r="GE1360" s="33"/>
      <c r="GF1360" s="33"/>
      <c r="GG1360" s="7"/>
      <c r="GH1360" s="7"/>
      <c r="GI1360" s="7"/>
      <c r="GJ1360" s="7"/>
      <c r="GK1360" s="7"/>
      <c r="GL1360" s="7"/>
      <c r="GM1360" s="7"/>
      <c r="GN1360" s="7"/>
      <c r="GO1360" s="7"/>
      <c r="GP1360" s="7"/>
      <c r="GQ1360" s="7"/>
      <c r="GR1360" s="7"/>
      <c r="GS1360" s="7"/>
      <c r="GT1360" s="7"/>
      <c r="GU1360" s="7"/>
      <c r="GV1360" s="7"/>
      <c r="GW1360" s="7"/>
      <c r="GX1360" s="7"/>
      <c r="GY1360" s="7"/>
    </row>
    <row r="1361" spans="1:207" ht="13.8">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c r="CG1361" s="7"/>
      <c r="CH1361" s="7"/>
      <c r="CI1361" s="7"/>
      <c r="CJ1361" s="7"/>
      <c r="CK1361" s="7"/>
      <c r="CL1361" s="7"/>
      <c r="CM1361" s="7"/>
      <c r="CN1361" s="7"/>
      <c r="CO1361" s="7"/>
      <c r="CP1361" s="7"/>
      <c r="CQ1361" s="7"/>
      <c r="CR1361" s="7"/>
      <c r="CS1361" s="7"/>
      <c r="CT1361" s="7"/>
      <c r="CU1361" s="7"/>
      <c r="CV1361" s="7"/>
      <c r="CW1361" s="7"/>
      <c r="CX1361" s="7"/>
      <c r="CY1361" s="7"/>
      <c r="CZ1361" s="7"/>
      <c r="DA1361" s="7"/>
      <c r="DB1361" s="7"/>
      <c r="DC1361" s="7"/>
      <c r="DD1361" s="7"/>
      <c r="DE1361" s="7"/>
      <c r="DF1361" s="7"/>
      <c r="DG1361" s="7"/>
      <c r="DH1361" s="7"/>
      <c r="DI1361" s="7"/>
      <c r="DJ1361" s="7"/>
      <c r="DK1361" s="7"/>
      <c r="DL1361" s="7"/>
      <c r="DM1361" s="7"/>
      <c r="DN1361" s="7"/>
      <c r="DO1361" s="7"/>
      <c r="DP1361" s="7"/>
      <c r="DQ1361" s="7"/>
      <c r="DR1361" s="7"/>
      <c r="DS1361" s="7"/>
      <c r="DT1361" s="7"/>
      <c r="DU1361" s="7"/>
      <c r="DV1361" s="7"/>
      <c r="DW1361" s="7"/>
      <c r="DX1361" s="7"/>
      <c r="DY1361" s="7"/>
      <c r="DZ1361" s="7"/>
      <c r="EA1361" s="7"/>
      <c r="EB1361" s="7"/>
      <c r="EC1361" s="7"/>
      <c r="ED1361" s="7"/>
      <c r="EE1361" s="7"/>
      <c r="EF1361" s="7"/>
      <c r="EG1361" s="7"/>
      <c r="EH1361" s="7"/>
      <c r="EI1361" s="7"/>
      <c r="EJ1361" s="7"/>
      <c r="EK1361" s="7"/>
      <c r="EL1361" s="7"/>
      <c r="EM1361" s="7"/>
      <c r="EN1361" s="7"/>
      <c r="EO1361" s="7"/>
      <c r="EP1361" s="7"/>
      <c r="EQ1361" s="7"/>
      <c r="ER1361" s="7"/>
      <c r="ES1361" s="7"/>
      <c r="ET1361" s="7"/>
      <c r="EU1361" s="7"/>
      <c r="EV1361" s="7"/>
      <c r="EW1361" s="7"/>
      <c r="EX1361" s="7"/>
      <c r="EY1361" s="7"/>
      <c r="EZ1361" s="7"/>
      <c r="FA1361" s="7"/>
      <c r="FB1361" s="7"/>
      <c r="FC1361" s="7"/>
      <c r="FD1361" s="7"/>
      <c r="FE1361" s="7"/>
      <c r="FF1361" s="7"/>
      <c r="FG1361" s="7"/>
      <c r="FH1361" s="7"/>
      <c r="FI1361" s="7"/>
      <c r="FJ1361" s="7"/>
      <c r="FK1361" s="7"/>
      <c r="FL1361" s="34"/>
      <c r="FM1361" s="33"/>
      <c r="FN1361" s="34"/>
      <c r="FO1361" s="33"/>
      <c r="FP1361" s="33"/>
      <c r="FQ1361" s="33"/>
      <c r="FR1361" s="33"/>
      <c r="FS1361" s="33"/>
      <c r="FT1361" s="33"/>
      <c r="FU1361" s="33"/>
      <c r="FV1361" s="33"/>
      <c r="FW1361" s="33"/>
      <c r="FX1361" s="33"/>
      <c r="FY1361" s="33"/>
      <c r="FZ1361" s="33"/>
      <c r="GA1361" s="33"/>
      <c r="GB1361" s="33"/>
      <c r="GC1361" s="33"/>
      <c r="GD1361" s="33"/>
      <c r="GE1361" s="33"/>
      <c r="GF1361" s="33"/>
      <c r="GG1361" s="7"/>
      <c r="GH1361" s="7"/>
      <c r="GI1361" s="7"/>
      <c r="GJ1361" s="7"/>
      <c r="GK1361" s="7"/>
      <c r="GL1361" s="7"/>
      <c r="GM1361" s="7"/>
      <c r="GN1361" s="7"/>
      <c r="GO1361" s="7"/>
      <c r="GP1361" s="7"/>
      <c r="GQ1361" s="7"/>
      <c r="GR1361" s="7"/>
      <c r="GS1361" s="7"/>
      <c r="GT1361" s="7"/>
      <c r="GU1361" s="7"/>
      <c r="GV1361" s="7"/>
      <c r="GW1361" s="7"/>
      <c r="GX1361" s="7"/>
      <c r="GY1361" s="7"/>
    </row>
    <row r="1362" spans="1:207" ht="13.8">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c r="CG1362" s="7"/>
      <c r="CH1362" s="7"/>
      <c r="CI1362" s="7"/>
      <c r="CJ1362" s="7"/>
      <c r="CK1362" s="7"/>
      <c r="CL1362" s="7"/>
      <c r="CM1362" s="7"/>
      <c r="CN1362" s="7"/>
      <c r="CO1362" s="7"/>
      <c r="CP1362" s="7"/>
      <c r="CQ1362" s="7"/>
      <c r="CR1362" s="7"/>
      <c r="CS1362" s="7"/>
      <c r="CT1362" s="7"/>
      <c r="CU1362" s="7"/>
      <c r="CV1362" s="7"/>
      <c r="CW1362" s="7"/>
      <c r="CX1362" s="7"/>
      <c r="CY1362" s="7"/>
      <c r="CZ1362" s="7"/>
      <c r="DA1362" s="7"/>
      <c r="DB1362" s="7"/>
      <c r="DC1362" s="7"/>
      <c r="DD1362" s="7"/>
      <c r="DE1362" s="7"/>
      <c r="DF1362" s="7"/>
      <c r="DG1362" s="7"/>
      <c r="DH1362" s="7"/>
      <c r="DI1362" s="7"/>
      <c r="DJ1362" s="7"/>
      <c r="DK1362" s="7"/>
      <c r="DL1362" s="7"/>
      <c r="DM1362" s="7"/>
      <c r="DN1362" s="7"/>
      <c r="DO1362" s="7"/>
      <c r="DP1362" s="7"/>
      <c r="DQ1362" s="7"/>
      <c r="DR1362" s="7"/>
      <c r="DS1362" s="7"/>
      <c r="DT1362" s="7"/>
      <c r="DU1362" s="7"/>
      <c r="DV1362" s="7"/>
      <c r="DW1362" s="7"/>
      <c r="DX1362" s="7"/>
      <c r="DY1362" s="7"/>
      <c r="DZ1362" s="7"/>
      <c r="EA1362" s="7"/>
      <c r="EB1362" s="7"/>
      <c r="EC1362" s="7"/>
      <c r="ED1362" s="7"/>
      <c r="EE1362" s="7"/>
      <c r="EF1362" s="7"/>
      <c r="EG1362" s="7"/>
      <c r="EH1362" s="7"/>
      <c r="EI1362" s="7"/>
      <c r="EJ1362" s="7"/>
      <c r="EK1362" s="7"/>
      <c r="EL1362" s="7"/>
      <c r="EM1362" s="7"/>
      <c r="EN1362" s="7"/>
      <c r="EO1362" s="7"/>
      <c r="EP1362" s="7"/>
      <c r="EQ1362" s="7"/>
      <c r="ER1362" s="7"/>
      <c r="ES1362" s="7"/>
      <c r="ET1362" s="7"/>
      <c r="EU1362" s="7"/>
      <c r="EV1362" s="7"/>
      <c r="EW1362" s="7"/>
      <c r="EX1362" s="7"/>
      <c r="EY1362" s="7"/>
      <c r="EZ1362" s="7"/>
      <c r="FA1362" s="7"/>
      <c r="FB1362" s="7"/>
      <c r="FC1362" s="7"/>
      <c r="FD1362" s="7"/>
      <c r="FE1362" s="7"/>
      <c r="FF1362" s="7"/>
      <c r="FG1362" s="7"/>
      <c r="FH1362" s="7"/>
      <c r="FI1362" s="7"/>
      <c r="FJ1362" s="7"/>
      <c r="FK1362" s="7"/>
      <c r="FL1362" s="34"/>
      <c r="FM1362" s="33"/>
      <c r="FN1362" s="34"/>
      <c r="FO1362" s="33"/>
      <c r="FP1362" s="33"/>
      <c r="FQ1362" s="33"/>
      <c r="FR1362" s="33"/>
      <c r="FS1362" s="33"/>
      <c r="FT1362" s="33"/>
      <c r="FU1362" s="33"/>
      <c r="FV1362" s="33"/>
      <c r="FW1362" s="33"/>
      <c r="FX1362" s="33"/>
      <c r="FY1362" s="33"/>
      <c r="FZ1362" s="33"/>
      <c r="GA1362" s="33"/>
      <c r="GB1362" s="33"/>
      <c r="GC1362" s="33"/>
      <c r="GD1362" s="33"/>
      <c r="GE1362" s="33"/>
      <c r="GF1362" s="33"/>
      <c r="GG1362" s="7"/>
      <c r="GH1362" s="7"/>
      <c r="GI1362" s="7"/>
      <c r="GJ1362" s="7"/>
      <c r="GK1362" s="7"/>
      <c r="GL1362" s="7"/>
      <c r="GM1362" s="7"/>
      <c r="GN1362" s="7"/>
      <c r="GO1362" s="7"/>
      <c r="GP1362" s="7"/>
      <c r="GQ1362" s="7"/>
      <c r="GR1362" s="7"/>
      <c r="GS1362" s="7"/>
      <c r="GT1362" s="7"/>
      <c r="GU1362" s="7"/>
      <c r="GV1362" s="7"/>
      <c r="GW1362" s="7"/>
      <c r="GX1362" s="7"/>
      <c r="GY1362" s="7"/>
    </row>
    <row r="1363" spans="1:207" ht="13.8">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c r="CG1363" s="7"/>
      <c r="CH1363" s="7"/>
      <c r="CI1363" s="7"/>
      <c r="CJ1363" s="7"/>
      <c r="CK1363" s="7"/>
      <c r="CL1363" s="7"/>
      <c r="CM1363" s="7"/>
      <c r="CN1363" s="7"/>
      <c r="CO1363" s="7"/>
      <c r="CP1363" s="7"/>
      <c r="CQ1363" s="7"/>
      <c r="CR1363" s="7"/>
      <c r="CS1363" s="7"/>
      <c r="CT1363" s="7"/>
      <c r="CU1363" s="7"/>
      <c r="CV1363" s="7"/>
      <c r="CW1363" s="7"/>
      <c r="CX1363" s="7"/>
      <c r="CY1363" s="7"/>
      <c r="CZ1363" s="7"/>
      <c r="DA1363" s="7"/>
      <c r="DB1363" s="7"/>
      <c r="DC1363" s="7"/>
      <c r="DD1363" s="7"/>
      <c r="DE1363" s="7"/>
      <c r="DF1363" s="7"/>
      <c r="DG1363" s="7"/>
      <c r="DH1363" s="7"/>
      <c r="DI1363" s="7"/>
      <c r="DJ1363" s="7"/>
      <c r="DK1363" s="7"/>
      <c r="DL1363" s="7"/>
      <c r="DM1363" s="7"/>
      <c r="DN1363" s="7"/>
      <c r="DO1363" s="7"/>
      <c r="DP1363" s="7"/>
      <c r="DQ1363" s="7"/>
      <c r="DR1363" s="7"/>
      <c r="DS1363" s="7"/>
      <c r="DT1363" s="7"/>
      <c r="DU1363" s="7"/>
      <c r="DV1363" s="7"/>
      <c r="DW1363" s="7"/>
      <c r="DX1363" s="7"/>
      <c r="DY1363" s="7"/>
      <c r="DZ1363" s="7"/>
      <c r="EA1363" s="7"/>
      <c r="EB1363" s="7"/>
      <c r="EC1363" s="7"/>
      <c r="ED1363" s="7"/>
      <c r="EE1363" s="7"/>
      <c r="EF1363" s="7"/>
      <c r="EG1363" s="7"/>
      <c r="EH1363" s="7"/>
      <c r="EI1363" s="7"/>
      <c r="EJ1363" s="7"/>
      <c r="EK1363" s="7"/>
      <c r="EL1363" s="7"/>
      <c r="EM1363" s="7"/>
      <c r="EN1363" s="7"/>
      <c r="EO1363" s="7"/>
      <c r="EP1363" s="7"/>
      <c r="EQ1363" s="7"/>
      <c r="ER1363" s="7"/>
      <c r="ES1363" s="7"/>
      <c r="ET1363" s="7"/>
      <c r="EU1363" s="7"/>
      <c r="EV1363" s="7"/>
      <c r="EW1363" s="7"/>
      <c r="EX1363" s="7"/>
      <c r="EY1363" s="7"/>
      <c r="EZ1363" s="7"/>
      <c r="FA1363" s="7"/>
      <c r="FB1363" s="7"/>
      <c r="FC1363" s="7"/>
      <c r="FD1363" s="7"/>
      <c r="FE1363" s="7"/>
      <c r="FF1363" s="7"/>
      <c r="FG1363" s="7"/>
      <c r="FH1363" s="7"/>
      <c r="FI1363" s="7"/>
      <c r="FJ1363" s="7"/>
      <c r="FK1363" s="7"/>
      <c r="FL1363" s="34"/>
      <c r="FM1363" s="33"/>
      <c r="FN1363" s="34"/>
      <c r="FO1363" s="33"/>
      <c r="FP1363" s="33"/>
      <c r="FQ1363" s="33"/>
      <c r="FR1363" s="33"/>
      <c r="FS1363" s="33"/>
      <c r="FT1363" s="33"/>
      <c r="FU1363" s="33"/>
      <c r="FV1363" s="33"/>
      <c r="FW1363" s="33"/>
      <c r="FX1363" s="33"/>
      <c r="FY1363" s="33"/>
      <c r="FZ1363" s="33"/>
      <c r="GA1363" s="33"/>
      <c r="GB1363" s="33"/>
      <c r="GC1363" s="33"/>
      <c r="GD1363" s="33"/>
      <c r="GE1363" s="33"/>
      <c r="GF1363" s="33"/>
      <c r="GG1363" s="7"/>
      <c r="GH1363" s="7"/>
      <c r="GI1363" s="7"/>
      <c r="GJ1363" s="7"/>
      <c r="GK1363" s="7"/>
      <c r="GL1363" s="7"/>
      <c r="GM1363" s="7"/>
      <c r="GN1363" s="7"/>
      <c r="GO1363" s="7"/>
      <c r="GP1363" s="7"/>
      <c r="GQ1363" s="7"/>
      <c r="GR1363" s="7"/>
      <c r="GS1363" s="7"/>
      <c r="GT1363" s="7"/>
      <c r="GU1363" s="7"/>
      <c r="GV1363" s="7"/>
      <c r="GW1363" s="7"/>
      <c r="GX1363" s="7"/>
      <c r="GY1363" s="7"/>
    </row>
    <row r="1364" spans="1:207" ht="13.8">
      <c r="A1364" s="7"/>
      <c r="B1364" s="7"/>
      <c r="C1364" s="7"/>
      <c r="D1364" s="7"/>
      <c r="E1364" s="7"/>
      <c r="F1364" s="7"/>
      <c r="G1364" s="7"/>
      <c r="H1364" s="7"/>
      <c r="I1364" s="7"/>
      <c r="J1364" s="7"/>
      <c r="K1364" s="7"/>
      <c r="L1364" s="7"/>
      <c r="M1364" s="7"/>
      <c r="N1364" s="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c r="CG1364" s="7"/>
      <c r="CH1364" s="7"/>
      <c r="CI1364" s="7"/>
      <c r="CJ1364" s="7"/>
      <c r="CK1364" s="7"/>
      <c r="CL1364" s="7"/>
      <c r="CM1364" s="7"/>
      <c r="CN1364" s="7"/>
      <c r="CO1364" s="7"/>
      <c r="CP1364" s="7"/>
      <c r="CQ1364" s="7"/>
      <c r="CR1364" s="7"/>
      <c r="CS1364" s="7"/>
      <c r="CT1364" s="7"/>
      <c r="CU1364" s="7"/>
      <c r="CV1364" s="7"/>
      <c r="CW1364" s="7"/>
      <c r="CX1364" s="7"/>
      <c r="CY1364" s="7"/>
      <c r="CZ1364" s="7"/>
      <c r="DA1364" s="7"/>
      <c r="DB1364" s="7"/>
      <c r="DC1364" s="7"/>
      <c r="DD1364" s="7"/>
      <c r="DE1364" s="7"/>
      <c r="DF1364" s="7"/>
      <c r="DG1364" s="7"/>
      <c r="DH1364" s="7"/>
      <c r="DI1364" s="7"/>
      <c r="DJ1364" s="7"/>
      <c r="DK1364" s="7"/>
      <c r="DL1364" s="7"/>
      <c r="DM1364" s="7"/>
      <c r="DN1364" s="7"/>
      <c r="DO1364" s="7"/>
      <c r="DP1364" s="7"/>
      <c r="DQ1364" s="7"/>
      <c r="DR1364" s="7"/>
      <c r="DS1364" s="7"/>
      <c r="DT1364" s="7"/>
      <c r="DU1364" s="7"/>
      <c r="DV1364" s="7"/>
      <c r="DW1364" s="7"/>
      <c r="DX1364" s="7"/>
      <c r="DY1364" s="7"/>
      <c r="DZ1364" s="7"/>
      <c r="EA1364" s="7"/>
      <c r="EB1364" s="7"/>
      <c r="EC1364" s="7"/>
      <c r="ED1364" s="7"/>
      <c r="EE1364" s="7"/>
      <c r="EF1364" s="7"/>
      <c r="EG1364" s="7"/>
      <c r="EH1364" s="7"/>
      <c r="EI1364" s="7"/>
      <c r="EJ1364" s="7"/>
      <c r="EK1364" s="7"/>
      <c r="EL1364" s="7"/>
      <c r="EM1364" s="7"/>
      <c r="EN1364" s="7"/>
      <c r="EO1364" s="7"/>
      <c r="EP1364" s="7"/>
      <c r="EQ1364" s="7"/>
      <c r="ER1364" s="7"/>
      <c r="ES1364" s="7"/>
      <c r="ET1364" s="7"/>
      <c r="EU1364" s="7"/>
      <c r="EV1364" s="7"/>
      <c r="EW1364" s="7"/>
      <c r="EX1364" s="7"/>
      <c r="EY1364" s="7"/>
      <c r="EZ1364" s="7"/>
      <c r="FA1364" s="7"/>
      <c r="FB1364" s="7"/>
      <c r="FC1364" s="7"/>
      <c r="FD1364" s="7"/>
      <c r="FE1364" s="7"/>
      <c r="FF1364" s="7"/>
      <c r="FG1364" s="7"/>
      <c r="FH1364" s="7"/>
      <c r="FI1364" s="7"/>
      <c r="FJ1364" s="7"/>
      <c r="FK1364" s="7"/>
      <c r="FL1364" s="34"/>
      <c r="FM1364" s="33"/>
      <c r="FN1364" s="34"/>
      <c r="FO1364" s="33"/>
      <c r="FP1364" s="33"/>
      <c r="FQ1364" s="33"/>
      <c r="FR1364" s="33"/>
      <c r="FS1364" s="33"/>
      <c r="FT1364" s="33"/>
      <c r="FU1364" s="33"/>
      <c r="FV1364" s="33"/>
      <c r="FW1364" s="33"/>
      <c r="FX1364" s="33"/>
      <c r="FY1364" s="33"/>
      <c r="FZ1364" s="33"/>
      <c r="GA1364" s="33"/>
      <c r="GB1364" s="33"/>
      <c r="GC1364" s="33"/>
      <c r="GD1364" s="33"/>
      <c r="GE1364" s="33"/>
      <c r="GF1364" s="33"/>
      <c r="GG1364" s="7"/>
      <c r="GH1364" s="7"/>
      <c r="GI1364" s="7"/>
      <c r="GJ1364" s="7"/>
      <c r="GK1364" s="7"/>
      <c r="GL1364" s="7"/>
      <c r="GM1364" s="7"/>
      <c r="GN1364" s="7"/>
      <c r="GO1364" s="7"/>
      <c r="GP1364" s="7"/>
      <c r="GQ1364" s="7"/>
      <c r="GR1364" s="7"/>
      <c r="GS1364" s="7"/>
      <c r="GT1364" s="7"/>
      <c r="GU1364" s="7"/>
      <c r="GV1364" s="7"/>
      <c r="GW1364" s="7"/>
      <c r="GX1364" s="7"/>
      <c r="GY1364" s="7"/>
    </row>
    <row r="1365" spans="1:207" ht="13.8">
      <c r="A1365" s="7"/>
      <c r="B1365" s="7"/>
      <c r="C1365" s="7"/>
      <c r="D1365" s="7"/>
      <c r="E1365" s="7"/>
      <c r="F1365" s="7"/>
      <c r="G1365" s="7"/>
      <c r="H1365" s="7"/>
      <c r="I1365" s="7"/>
      <c r="J1365" s="7"/>
      <c r="K1365" s="7"/>
      <c r="L1365" s="7"/>
      <c r="M1365" s="7"/>
      <c r="N1365" s="7"/>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c r="CG1365" s="7"/>
      <c r="CH1365" s="7"/>
      <c r="CI1365" s="7"/>
      <c r="CJ1365" s="7"/>
      <c r="CK1365" s="7"/>
      <c r="CL1365" s="7"/>
      <c r="CM1365" s="7"/>
      <c r="CN1365" s="7"/>
      <c r="CO1365" s="7"/>
      <c r="CP1365" s="7"/>
      <c r="CQ1365" s="7"/>
      <c r="CR1365" s="7"/>
      <c r="CS1365" s="7"/>
      <c r="CT1365" s="7"/>
      <c r="CU1365" s="7"/>
      <c r="CV1365" s="7"/>
      <c r="CW1365" s="7"/>
      <c r="CX1365" s="7"/>
      <c r="CY1365" s="7"/>
      <c r="CZ1365" s="7"/>
      <c r="DA1365" s="7"/>
      <c r="DB1365" s="7"/>
      <c r="DC1365" s="7"/>
      <c r="DD1365" s="7"/>
      <c r="DE1365" s="7"/>
      <c r="DF1365" s="7"/>
      <c r="DG1365" s="7"/>
      <c r="DH1365" s="7"/>
      <c r="DI1365" s="7"/>
      <c r="DJ1365" s="7"/>
      <c r="DK1365" s="7"/>
      <c r="DL1365" s="7"/>
      <c r="DM1365" s="7"/>
      <c r="DN1365" s="7"/>
      <c r="DO1365" s="7"/>
      <c r="DP1365" s="7"/>
      <c r="DQ1365" s="7"/>
      <c r="DR1365" s="7"/>
      <c r="DS1365" s="7"/>
      <c r="DT1365" s="7"/>
      <c r="DU1365" s="7"/>
      <c r="DV1365" s="7"/>
      <c r="DW1365" s="7"/>
      <c r="DX1365" s="7"/>
      <c r="DY1365" s="7"/>
      <c r="DZ1365" s="7"/>
      <c r="EA1365" s="7"/>
      <c r="EB1365" s="7"/>
      <c r="EC1365" s="7"/>
      <c r="ED1365" s="7"/>
      <c r="EE1365" s="7"/>
      <c r="EF1365" s="7"/>
      <c r="EG1365" s="7"/>
      <c r="EH1365" s="7"/>
      <c r="EI1365" s="7"/>
      <c r="EJ1365" s="7"/>
      <c r="EK1365" s="7"/>
      <c r="EL1365" s="7"/>
      <c r="EM1365" s="7"/>
      <c r="EN1365" s="7"/>
      <c r="EO1365" s="7"/>
      <c r="EP1365" s="7"/>
      <c r="EQ1365" s="7"/>
      <c r="ER1365" s="7"/>
      <c r="ES1365" s="7"/>
      <c r="ET1365" s="7"/>
      <c r="EU1365" s="7"/>
      <c r="EV1365" s="7"/>
      <c r="EW1365" s="7"/>
      <c r="EX1365" s="7"/>
      <c r="EY1365" s="7"/>
      <c r="EZ1365" s="7"/>
      <c r="FA1365" s="7"/>
      <c r="FB1365" s="7"/>
      <c r="FC1365" s="7"/>
      <c r="FD1365" s="7"/>
      <c r="FE1365" s="7"/>
      <c r="FF1365" s="7"/>
      <c r="FG1365" s="7"/>
      <c r="FH1365" s="7"/>
      <c r="FI1365" s="7"/>
      <c r="FJ1365" s="7"/>
      <c r="FK1365" s="7"/>
      <c r="FL1365" s="34"/>
      <c r="FM1365" s="33"/>
      <c r="FN1365" s="34"/>
      <c r="FO1365" s="33"/>
      <c r="FP1365" s="33"/>
      <c r="FQ1365" s="33"/>
      <c r="FR1365" s="33"/>
      <c r="FS1365" s="33"/>
      <c r="FT1365" s="33"/>
      <c r="FU1365" s="33"/>
      <c r="FV1365" s="33"/>
      <c r="FW1365" s="33"/>
      <c r="FX1365" s="33"/>
      <c r="FY1365" s="33"/>
      <c r="FZ1365" s="33"/>
      <c r="GA1365" s="33"/>
      <c r="GB1365" s="33"/>
      <c r="GC1365" s="33"/>
      <c r="GD1365" s="33"/>
      <c r="GE1365" s="33"/>
      <c r="GF1365" s="33"/>
      <c r="GG1365" s="7"/>
      <c r="GH1365" s="7"/>
      <c r="GI1365" s="7"/>
      <c r="GJ1365" s="7"/>
      <c r="GK1365" s="7"/>
      <c r="GL1365" s="7"/>
      <c r="GM1365" s="7"/>
      <c r="GN1365" s="7"/>
      <c r="GO1365" s="7"/>
      <c r="GP1365" s="7"/>
      <c r="GQ1365" s="7"/>
      <c r="GR1365" s="7"/>
      <c r="GS1365" s="7"/>
      <c r="GT1365" s="7"/>
      <c r="GU1365" s="7"/>
      <c r="GV1365" s="7"/>
      <c r="GW1365" s="7"/>
      <c r="GX1365" s="7"/>
      <c r="GY1365" s="7"/>
    </row>
    <row r="1366" spans="1:207" ht="13.8">
      <c r="A1366" s="7"/>
      <c r="B1366" s="7"/>
      <c r="C1366" s="7"/>
      <c r="D1366" s="7"/>
      <c r="E1366" s="7"/>
      <c r="F1366" s="7"/>
      <c r="G1366" s="7"/>
      <c r="H1366" s="7"/>
      <c r="I1366" s="7"/>
      <c r="J1366" s="7"/>
      <c r="K1366" s="7"/>
      <c r="L1366" s="7"/>
      <c r="M1366" s="7"/>
      <c r="N1366" s="7"/>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c r="CG1366" s="7"/>
      <c r="CH1366" s="7"/>
      <c r="CI1366" s="7"/>
      <c r="CJ1366" s="7"/>
      <c r="CK1366" s="7"/>
      <c r="CL1366" s="7"/>
      <c r="CM1366" s="7"/>
      <c r="CN1366" s="7"/>
      <c r="CO1366" s="7"/>
      <c r="CP1366" s="7"/>
      <c r="CQ1366" s="7"/>
      <c r="CR1366" s="7"/>
      <c r="CS1366" s="7"/>
      <c r="CT1366" s="7"/>
      <c r="CU1366" s="7"/>
      <c r="CV1366" s="7"/>
      <c r="CW1366" s="7"/>
      <c r="CX1366" s="7"/>
      <c r="CY1366" s="7"/>
      <c r="CZ1366" s="7"/>
      <c r="DA1366" s="7"/>
      <c r="DB1366" s="7"/>
      <c r="DC1366" s="7"/>
      <c r="DD1366" s="7"/>
      <c r="DE1366" s="7"/>
      <c r="DF1366" s="7"/>
      <c r="DG1366" s="7"/>
      <c r="DH1366" s="7"/>
      <c r="DI1366" s="7"/>
      <c r="DJ1366" s="7"/>
      <c r="DK1366" s="7"/>
      <c r="DL1366" s="7"/>
      <c r="DM1366" s="7"/>
      <c r="DN1366" s="7"/>
      <c r="DO1366" s="7"/>
      <c r="DP1366" s="7"/>
      <c r="DQ1366" s="7"/>
      <c r="DR1366" s="7"/>
      <c r="DS1366" s="7"/>
      <c r="DT1366" s="7"/>
      <c r="DU1366" s="7"/>
      <c r="DV1366" s="7"/>
      <c r="DW1366" s="7"/>
      <c r="DX1366" s="7"/>
      <c r="DY1366" s="7"/>
      <c r="DZ1366" s="7"/>
      <c r="EA1366" s="7"/>
      <c r="EB1366" s="7"/>
      <c r="EC1366" s="7"/>
      <c r="ED1366" s="7"/>
      <c r="EE1366" s="7"/>
      <c r="EF1366" s="7"/>
      <c r="EG1366" s="7"/>
      <c r="EH1366" s="7"/>
      <c r="EI1366" s="7"/>
      <c r="EJ1366" s="7"/>
      <c r="EK1366" s="7"/>
      <c r="EL1366" s="7"/>
      <c r="EM1366" s="7"/>
      <c r="EN1366" s="7"/>
      <c r="EO1366" s="7"/>
      <c r="EP1366" s="7"/>
      <c r="EQ1366" s="7"/>
      <c r="ER1366" s="7"/>
      <c r="ES1366" s="7"/>
      <c r="ET1366" s="7"/>
      <c r="EU1366" s="7"/>
      <c r="EV1366" s="7"/>
      <c r="EW1366" s="7"/>
      <c r="EX1366" s="7"/>
      <c r="EY1366" s="7"/>
      <c r="EZ1366" s="7"/>
      <c r="FA1366" s="7"/>
      <c r="FB1366" s="7"/>
      <c r="FC1366" s="7"/>
      <c r="FD1366" s="7"/>
      <c r="FE1366" s="7"/>
      <c r="FF1366" s="7"/>
      <c r="FG1366" s="7"/>
      <c r="FH1366" s="7"/>
      <c r="FI1366" s="7"/>
      <c r="FJ1366" s="7"/>
      <c r="FK1366" s="7"/>
      <c r="FL1366" s="34"/>
      <c r="FM1366" s="33"/>
      <c r="FN1366" s="34"/>
      <c r="FO1366" s="33"/>
      <c r="FP1366" s="33"/>
      <c r="FQ1366" s="33"/>
      <c r="FR1366" s="33"/>
      <c r="FS1366" s="33"/>
      <c r="FT1366" s="33"/>
      <c r="FU1366" s="33"/>
      <c r="FV1366" s="33"/>
      <c r="FW1366" s="33"/>
      <c r="FX1366" s="33"/>
      <c r="FY1366" s="33"/>
      <c r="FZ1366" s="33"/>
      <c r="GA1366" s="33"/>
      <c r="GB1366" s="33"/>
      <c r="GC1366" s="33"/>
      <c r="GD1366" s="33"/>
      <c r="GE1366" s="33"/>
      <c r="GF1366" s="33"/>
      <c r="GG1366" s="7"/>
      <c r="GH1366" s="7"/>
      <c r="GI1366" s="7"/>
      <c r="GJ1366" s="7"/>
      <c r="GK1366" s="7"/>
      <c r="GL1366" s="7"/>
      <c r="GM1366" s="7"/>
      <c r="GN1366" s="7"/>
      <c r="GO1366" s="7"/>
      <c r="GP1366" s="7"/>
      <c r="GQ1366" s="7"/>
      <c r="GR1366" s="7"/>
      <c r="GS1366" s="7"/>
      <c r="GT1366" s="7"/>
      <c r="GU1366" s="7"/>
      <c r="GV1366" s="7"/>
      <c r="GW1366" s="7"/>
      <c r="GX1366" s="7"/>
      <c r="GY1366" s="7"/>
    </row>
    <row r="1367" spans="1:207" ht="13.8">
      <c r="A1367" s="7"/>
      <c r="B1367" s="7"/>
      <c r="C1367" s="7"/>
      <c r="D1367" s="7"/>
      <c r="E1367" s="7"/>
      <c r="F1367" s="7"/>
      <c r="G1367" s="7"/>
      <c r="H1367" s="7"/>
      <c r="I1367" s="7"/>
      <c r="J1367" s="7"/>
      <c r="K1367" s="7"/>
      <c r="L1367" s="7"/>
      <c r="M1367" s="7"/>
      <c r="N1367" s="7"/>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c r="CG1367" s="7"/>
      <c r="CH1367" s="7"/>
      <c r="CI1367" s="7"/>
      <c r="CJ1367" s="7"/>
      <c r="CK1367" s="7"/>
      <c r="CL1367" s="7"/>
      <c r="CM1367" s="7"/>
      <c r="CN1367" s="7"/>
      <c r="CO1367" s="7"/>
      <c r="CP1367" s="7"/>
      <c r="CQ1367" s="7"/>
      <c r="CR1367" s="7"/>
      <c r="CS1367" s="7"/>
      <c r="CT1367" s="7"/>
      <c r="CU1367" s="7"/>
      <c r="CV1367" s="7"/>
      <c r="CW1367" s="7"/>
      <c r="CX1367" s="7"/>
      <c r="CY1367" s="7"/>
      <c r="CZ1367" s="7"/>
      <c r="DA1367" s="7"/>
      <c r="DB1367" s="7"/>
      <c r="DC1367" s="7"/>
      <c r="DD1367" s="7"/>
      <c r="DE1367" s="7"/>
      <c r="DF1367" s="7"/>
      <c r="DG1367" s="7"/>
      <c r="DH1367" s="7"/>
      <c r="DI1367" s="7"/>
      <c r="DJ1367" s="7"/>
      <c r="DK1367" s="7"/>
      <c r="DL1367" s="7"/>
      <c r="DM1367" s="7"/>
      <c r="DN1367" s="7"/>
      <c r="DO1367" s="7"/>
      <c r="DP1367" s="7"/>
      <c r="DQ1367" s="7"/>
      <c r="DR1367" s="7"/>
      <c r="DS1367" s="7"/>
      <c r="DT1367" s="7"/>
      <c r="DU1367" s="7"/>
      <c r="DV1367" s="7"/>
      <c r="DW1367" s="7"/>
      <c r="DX1367" s="7"/>
      <c r="DY1367" s="7"/>
      <c r="DZ1367" s="7"/>
      <c r="EA1367" s="7"/>
      <c r="EB1367" s="7"/>
      <c r="EC1367" s="7"/>
      <c r="ED1367" s="7"/>
      <c r="EE1367" s="7"/>
      <c r="EF1367" s="7"/>
      <c r="EG1367" s="7"/>
      <c r="EH1367" s="7"/>
      <c r="EI1367" s="7"/>
      <c r="EJ1367" s="7"/>
      <c r="EK1367" s="7"/>
      <c r="EL1367" s="7"/>
      <c r="EM1367" s="7"/>
      <c r="EN1367" s="7"/>
      <c r="EO1367" s="7"/>
      <c r="EP1367" s="7"/>
      <c r="EQ1367" s="7"/>
      <c r="ER1367" s="7"/>
      <c r="ES1367" s="7"/>
      <c r="ET1367" s="7"/>
      <c r="EU1367" s="7"/>
      <c r="EV1367" s="7"/>
      <c r="EW1367" s="7"/>
      <c r="EX1367" s="7"/>
      <c r="EY1367" s="7"/>
      <c r="EZ1367" s="7"/>
      <c r="FA1367" s="7"/>
      <c r="FB1367" s="7"/>
      <c r="FC1367" s="7"/>
      <c r="FD1367" s="7"/>
      <c r="FE1367" s="7"/>
      <c r="FF1367" s="7"/>
      <c r="FG1367" s="7"/>
      <c r="FH1367" s="7"/>
      <c r="FI1367" s="7"/>
      <c r="FJ1367" s="7"/>
      <c r="FK1367" s="7"/>
      <c r="FL1367" s="34"/>
      <c r="FM1367" s="33"/>
      <c r="FN1367" s="34"/>
      <c r="FO1367" s="33"/>
      <c r="FP1367" s="33"/>
      <c r="FQ1367" s="33"/>
      <c r="FR1367" s="33"/>
      <c r="FS1367" s="33"/>
      <c r="FT1367" s="33"/>
      <c r="FU1367" s="33"/>
      <c r="FV1367" s="33"/>
      <c r="FW1367" s="33"/>
      <c r="FX1367" s="33"/>
      <c r="FY1367" s="33"/>
      <c r="FZ1367" s="33"/>
      <c r="GA1367" s="33"/>
      <c r="GB1367" s="33"/>
      <c r="GC1367" s="33"/>
      <c r="GD1367" s="33"/>
      <c r="GE1367" s="33"/>
      <c r="GF1367" s="33"/>
      <c r="GG1367" s="7"/>
      <c r="GH1367" s="7"/>
      <c r="GI1367" s="7"/>
      <c r="GJ1367" s="7"/>
      <c r="GK1367" s="7"/>
      <c r="GL1367" s="7"/>
      <c r="GM1367" s="7"/>
      <c r="GN1367" s="7"/>
      <c r="GO1367" s="7"/>
      <c r="GP1367" s="7"/>
      <c r="GQ1367" s="7"/>
      <c r="GR1367" s="7"/>
      <c r="GS1367" s="7"/>
      <c r="GT1367" s="7"/>
      <c r="GU1367" s="7"/>
      <c r="GV1367" s="7"/>
      <c r="GW1367" s="7"/>
      <c r="GX1367" s="7"/>
      <c r="GY1367" s="7"/>
    </row>
    <row r="1368" spans="1:207" ht="13.8">
      <c r="A1368" s="7"/>
      <c r="B1368" s="7"/>
      <c r="C1368" s="7"/>
      <c r="D1368" s="7"/>
      <c r="E1368" s="7"/>
      <c r="F1368" s="7"/>
      <c r="G1368" s="7"/>
      <c r="H1368" s="7"/>
      <c r="I1368" s="7"/>
      <c r="J1368" s="7"/>
      <c r="K1368" s="7"/>
      <c r="L1368" s="7"/>
      <c r="M1368" s="7"/>
      <c r="N1368" s="7"/>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c r="CG1368" s="7"/>
      <c r="CH1368" s="7"/>
      <c r="CI1368" s="7"/>
      <c r="CJ1368" s="7"/>
      <c r="CK1368" s="7"/>
      <c r="CL1368" s="7"/>
      <c r="CM1368" s="7"/>
      <c r="CN1368" s="7"/>
      <c r="CO1368" s="7"/>
      <c r="CP1368" s="7"/>
      <c r="CQ1368" s="7"/>
      <c r="CR1368" s="7"/>
      <c r="CS1368" s="7"/>
      <c r="CT1368" s="7"/>
      <c r="CU1368" s="7"/>
      <c r="CV1368" s="7"/>
      <c r="CW1368" s="7"/>
      <c r="CX1368" s="7"/>
      <c r="CY1368" s="7"/>
      <c r="CZ1368" s="7"/>
      <c r="DA1368" s="7"/>
      <c r="DB1368" s="7"/>
      <c r="DC1368" s="7"/>
      <c r="DD1368" s="7"/>
      <c r="DE1368" s="7"/>
      <c r="DF1368" s="7"/>
      <c r="DG1368" s="7"/>
      <c r="DH1368" s="7"/>
      <c r="DI1368" s="7"/>
      <c r="DJ1368" s="7"/>
      <c r="DK1368" s="7"/>
      <c r="DL1368" s="7"/>
      <c r="DM1368" s="7"/>
      <c r="DN1368" s="7"/>
      <c r="DO1368" s="7"/>
      <c r="DP1368" s="7"/>
      <c r="DQ1368" s="7"/>
      <c r="DR1368" s="7"/>
      <c r="DS1368" s="7"/>
      <c r="DT1368" s="7"/>
      <c r="DU1368" s="7"/>
      <c r="DV1368" s="7"/>
      <c r="DW1368" s="7"/>
      <c r="DX1368" s="7"/>
      <c r="DY1368" s="7"/>
      <c r="DZ1368" s="7"/>
      <c r="EA1368" s="7"/>
      <c r="EB1368" s="7"/>
      <c r="EC1368" s="7"/>
      <c r="ED1368" s="7"/>
      <c r="EE1368" s="7"/>
      <c r="EF1368" s="7"/>
      <c r="EG1368" s="7"/>
      <c r="EH1368" s="7"/>
      <c r="EI1368" s="7"/>
      <c r="EJ1368" s="7"/>
      <c r="EK1368" s="7"/>
      <c r="EL1368" s="7"/>
      <c r="EM1368" s="7"/>
      <c r="EN1368" s="7"/>
      <c r="EO1368" s="7"/>
      <c r="EP1368" s="7"/>
      <c r="EQ1368" s="7"/>
      <c r="ER1368" s="7"/>
      <c r="ES1368" s="7"/>
      <c r="ET1368" s="7"/>
      <c r="EU1368" s="7"/>
      <c r="EV1368" s="7"/>
      <c r="EW1368" s="7"/>
      <c r="EX1368" s="7"/>
      <c r="EY1368" s="7"/>
      <c r="EZ1368" s="7"/>
      <c r="FA1368" s="7"/>
      <c r="FB1368" s="7"/>
      <c r="FC1368" s="7"/>
      <c r="FD1368" s="7"/>
      <c r="FE1368" s="7"/>
      <c r="FF1368" s="7"/>
      <c r="FG1368" s="7"/>
      <c r="FH1368" s="7"/>
      <c r="FI1368" s="7"/>
      <c r="FJ1368" s="7"/>
      <c r="FK1368" s="7"/>
      <c r="FL1368" s="34"/>
      <c r="FM1368" s="33"/>
      <c r="FN1368" s="34"/>
      <c r="FO1368" s="33"/>
      <c r="FP1368" s="33"/>
      <c r="FQ1368" s="33"/>
      <c r="FR1368" s="33"/>
      <c r="FS1368" s="33"/>
      <c r="FT1368" s="33"/>
      <c r="FU1368" s="33"/>
      <c r="FV1368" s="33"/>
      <c r="FW1368" s="33"/>
      <c r="FX1368" s="33"/>
      <c r="FY1368" s="33"/>
      <c r="FZ1368" s="33"/>
      <c r="GA1368" s="33"/>
      <c r="GB1368" s="33"/>
      <c r="GC1368" s="33"/>
      <c r="GD1368" s="33"/>
      <c r="GE1368" s="33"/>
      <c r="GF1368" s="33"/>
      <c r="GG1368" s="7"/>
      <c r="GH1368" s="7"/>
      <c r="GI1368" s="7"/>
      <c r="GJ1368" s="7"/>
      <c r="GK1368" s="7"/>
      <c r="GL1368" s="7"/>
      <c r="GM1368" s="7"/>
      <c r="GN1368" s="7"/>
      <c r="GO1368" s="7"/>
      <c r="GP1368" s="7"/>
      <c r="GQ1368" s="7"/>
      <c r="GR1368" s="7"/>
      <c r="GS1368" s="7"/>
      <c r="GT1368" s="7"/>
      <c r="GU1368" s="7"/>
      <c r="GV1368" s="7"/>
      <c r="GW1368" s="7"/>
      <c r="GX1368" s="7"/>
      <c r="GY1368" s="7"/>
    </row>
    <row r="1369" spans="1:207" ht="13.8">
      <c r="A1369" s="7"/>
      <c r="B1369" s="7"/>
      <c r="C1369" s="7"/>
      <c r="D1369" s="7"/>
      <c r="E1369" s="7"/>
      <c r="F1369" s="7"/>
      <c r="G1369" s="7"/>
      <c r="H1369" s="7"/>
      <c r="I1369" s="7"/>
      <c r="J1369" s="7"/>
      <c r="K1369" s="7"/>
      <c r="L1369" s="7"/>
      <c r="M1369" s="7"/>
      <c r="N1369" s="7"/>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c r="CG1369" s="7"/>
      <c r="CH1369" s="7"/>
      <c r="CI1369" s="7"/>
      <c r="CJ1369" s="7"/>
      <c r="CK1369" s="7"/>
      <c r="CL1369" s="7"/>
      <c r="CM1369" s="7"/>
      <c r="CN1369" s="7"/>
      <c r="CO1369" s="7"/>
      <c r="CP1369" s="7"/>
      <c r="CQ1369" s="7"/>
      <c r="CR1369" s="7"/>
      <c r="CS1369" s="7"/>
      <c r="CT1369" s="7"/>
      <c r="CU1369" s="7"/>
      <c r="CV1369" s="7"/>
      <c r="CW1369" s="7"/>
      <c r="CX1369" s="7"/>
      <c r="CY1369" s="7"/>
      <c r="CZ1369" s="7"/>
      <c r="DA1369" s="7"/>
      <c r="DB1369" s="7"/>
      <c r="DC1369" s="7"/>
      <c r="DD1369" s="7"/>
      <c r="DE1369" s="7"/>
      <c r="DF1369" s="7"/>
      <c r="DG1369" s="7"/>
      <c r="DH1369" s="7"/>
      <c r="DI1369" s="7"/>
      <c r="DJ1369" s="7"/>
      <c r="DK1369" s="7"/>
      <c r="DL1369" s="7"/>
      <c r="DM1369" s="7"/>
      <c r="DN1369" s="7"/>
      <c r="DO1369" s="7"/>
      <c r="DP1369" s="7"/>
      <c r="DQ1369" s="7"/>
      <c r="DR1369" s="7"/>
      <c r="DS1369" s="7"/>
      <c r="DT1369" s="7"/>
      <c r="DU1369" s="7"/>
      <c r="DV1369" s="7"/>
      <c r="DW1369" s="7"/>
      <c r="DX1369" s="7"/>
      <c r="DY1369" s="7"/>
      <c r="DZ1369" s="7"/>
      <c r="EA1369" s="7"/>
      <c r="EB1369" s="7"/>
      <c r="EC1369" s="7"/>
      <c r="ED1369" s="7"/>
      <c r="EE1369" s="7"/>
      <c r="EF1369" s="7"/>
      <c r="EG1369" s="7"/>
      <c r="EH1369" s="7"/>
      <c r="EI1369" s="7"/>
      <c r="EJ1369" s="7"/>
      <c r="EK1369" s="7"/>
      <c r="EL1369" s="7"/>
      <c r="EM1369" s="7"/>
      <c r="EN1369" s="7"/>
      <c r="EO1369" s="7"/>
      <c r="EP1369" s="7"/>
      <c r="EQ1369" s="7"/>
      <c r="ER1369" s="7"/>
      <c r="ES1369" s="7"/>
      <c r="ET1369" s="7"/>
      <c r="EU1369" s="7"/>
      <c r="EV1369" s="7"/>
      <c r="EW1369" s="7"/>
      <c r="EX1369" s="7"/>
      <c r="EY1369" s="7"/>
      <c r="EZ1369" s="7"/>
      <c r="FA1369" s="7"/>
      <c r="FB1369" s="7"/>
      <c r="FC1369" s="7"/>
      <c r="FD1369" s="7"/>
      <c r="FE1369" s="7"/>
      <c r="FF1369" s="7"/>
      <c r="FG1369" s="7"/>
      <c r="FH1369" s="7"/>
      <c r="FI1369" s="7"/>
      <c r="FJ1369" s="7"/>
      <c r="FK1369" s="7"/>
      <c r="FL1369" s="34"/>
      <c r="FM1369" s="33"/>
      <c r="FN1369" s="34"/>
      <c r="FO1369" s="33"/>
      <c r="FP1369" s="33"/>
      <c r="FQ1369" s="33"/>
      <c r="FR1369" s="33"/>
      <c r="FS1369" s="33"/>
      <c r="FT1369" s="33"/>
      <c r="FU1369" s="33"/>
      <c r="FV1369" s="33"/>
      <c r="FW1369" s="33"/>
      <c r="FX1369" s="33"/>
      <c r="FY1369" s="33"/>
      <c r="FZ1369" s="33"/>
      <c r="GA1369" s="33"/>
      <c r="GB1369" s="33"/>
      <c r="GC1369" s="33"/>
      <c r="GD1369" s="33"/>
      <c r="GE1369" s="33"/>
      <c r="GF1369" s="33"/>
      <c r="GG1369" s="7"/>
      <c r="GH1369" s="7"/>
      <c r="GI1369" s="7"/>
      <c r="GJ1369" s="7"/>
      <c r="GK1369" s="7"/>
      <c r="GL1369" s="7"/>
      <c r="GM1369" s="7"/>
      <c r="GN1369" s="7"/>
      <c r="GO1369" s="7"/>
      <c r="GP1369" s="7"/>
      <c r="GQ1369" s="7"/>
      <c r="GR1369" s="7"/>
      <c r="GS1369" s="7"/>
      <c r="GT1369" s="7"/>
      <c r="GU1369" s="7"/>
      <c r="GV1369" s="7"/>
      <c r="GW1369" s="7"/>
      <c r="GX1369" s="7"/>
      <c r="GY1369" s="7"/>
    </row>
    <row r="1370" spans="1:207" ht="13.8">
      <c r="A1370" s="7"/>
      <c r="B1370" s="7"/>
      <c r="C1370" s="7"/>
      <c r="D1370" s="7"/>
      <c r="E1370" s="7"/>
      <c r="F1370" s="7"/>
      <c r="G1370" s="7"/>
      <c r="H1370" s="7"/>
      <c r="I1370" s="7"/>
      <c r="J1370" s="7"/>
      <c r="K1370" s="7"/>
      <c r="L1370" s="7"/>
      <c r="M1370" s="7"/>
      <c r="N1370" s="7"/>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c r="CG1370" s="7"/>
      <c r="CH1370" s="7"/>
      <c r="CI1370" s="7"/>
      <c r="CJ1370" s="7"/>
      <c r="CK1370" s="7"/>
      <c r="CL1370" s="7"/>
      <c r="CM1370" s="7"/>
      <c r="CN1370" s="7"/>
      <c r="CO1370" s="7"/>
      <c r="CP1370" s="7"/>
      <c r="CQ1370" s="7"/>
      <c r="CR1370" s="7"/>
      <c r="CS1370" s="7"/>
      <c r="CT1370" s="7"/>
      <c r="CU1370" s="7"/>
      <c r="CV1370" s="7"/>
      <c r="CW1370" s="7"/>
      <c r="CX1370" s="7"/>
      <c r="CY1370" s="7"/>
      <c r="CZ1370" s="7"/>
      <c r="DA1370" s="7"/>
      <c r="DB1370" s="7"/>
      <c r="DC1370" s="7"/>
      <c r="DD1370" s="7"/>
      <c r="DE1370" s="7"/>
      <c r="DF1370" s="7"/>
      <c r="DG1370" s="7"/>
      <c r="DH1370" s="7"/>
      <c r="DI1370" s="7"/>
      <c r="DJ1370" s="7"/>
      <c r="DK1370" s="7"/>
      <c r="DL1370" s="7"/>
      <c r="DM1370" s="7"/>
      <c r="DN1370" s="7"/>
      <c r="DO1370" s="7"/>
      <c r="DP1370" s="7"/>
      <c r="DQ1370" s="7"/>
      <c r="DR1370" s="7"/>
      <c r="DS1370" s="7"/>
      <c r="DT1370" s="7"/>
      <c r="DU1370" s="7"/>
      <c r="DV1370" s="7"/>
      <c r="DW1370" s="7"/>
      <c r="DX1370" s="7"/>
      <c r="DY1370" s="7"/>
      <c r="DZ1370" s="7"/>
      <c r="EA1370" s="7"/>
      <c r="EB1370" s="7"/>
      <c r="EC1370" s="7"/>
      <c r="ED1370" s="7"/>
      <c r="EE1370" s="7"/>
      <c r="EF1370" s="7"/>
      <c r="EG1370" s="7"/>
      <c r="EH1370" s="7"/>
      <c r="EI1370" s="7"/>
      <c r="EJ1370" s="7"/>
      <c r="EK1370" s="7"/>
      <c r="EL1370" s="7"/>
      <c r="EM1370" s="7"/>
      <c r="EN1370" s="7"/>
      <c r="EO1370" s="7"/>
      <c r="EP1370" s="7"/>
      <c r="EQ1370" s="7"/>
      <c r="ER1370" s="7"/>
      <c r="ES1370" s="7"/>
      <c r="ET1370" s="7"/>
      <c r="EU1370" s="7"/>
      <c r="EV1370" s="7"/>
      <c r="EW1370" s="7"/>
      <c r="EX1370" s="7"/>
      <c r="EY1370" s="7"/>
      <c r="EZ1370" s="7"/>
      <c r="FA1370" s="7"/>
      <c r="FB1370" s="7"/>
      <c r="FC1370" s="7"/>
      <c r="FD1370" s="7"/>
      <c r="FE1370" s="7"/>
      <c r="FF1370" s="7"/>
      <c r="FG1370" s="7"/>
      <c r="FH1370" s="7"/>
      <c r="FI1370" s="7"/>
      <c r="FJ1370" s="7"/>
      <c r="FK1370" s="7"/>
      <c r="FL1370" s="34"/>
      <c r="FM1370" s="33"/>
      <c r="FN1370" s="34"/>
      <c r="FO1370" s="33"/>
      <c r="FP1370" s="33"/>
      <c r="FQ1370" s="33"/>
      <c r="FR1370" s="33"/>
      <c r="FS1370" s="33"/>
      <c r="FT1370" s="33"/>
      <c r="FU1370" s="33"/>
      <c r="FV1370" s="33"/>
      <c r="FW1370" s="33"/>
      <c r="FX1370" s="33"/>
      <c r="FY1370" s="33"/>
      <c r="FZ1370" s="33"/>
      <c r="GA1370" s="33"/>
      <c r="GB1370" s="33"/>
      <c r="GC1370" s="33"/>
      <c r="GD1370" s="33"/>
      <c r="GE1370" s="33"/>
      <c r="GF1370" s="33"/>
      <c r="GG1370" s="7"/>
      <c r="GH1370" s="7"/>
      <c r="GI1370" s="7"/>
      <c r="GJ1370" s="7"/>
      <c r="GK1370" s="7"/>
      <c r="GL1370" s="7"/>
      <c r="GM1370" s="7"/>
      <c r="GN1370" s="7"/>
      <c r="GO1370" s="7"/>
      <c r="GP1370" s="7"/>
      <c r="GQ1370" s="7"/>
      <c r="GR1370" s="7"/>
      <c r="GS1370" s="7"/>
      <c r="GT1370" s="7"/>
      <c r="GU1370" s="7"/>
      <c r="GV1370" s="7"/>
      <c r="GW1370" s="7"/>
      <c r="GX1370" s="7"/>
      <c r="GY1370" s="7"/>
    </row>
    <row r="1371" spans="1:207" ht="13.8">
      <c r="A1371" s="7"/>
      <c r="B1371" s="7"/>
      <c r="C1371" s="7"/>
      <c r="D1371" s="7"/>
      <c r="E1371" s="7"/>
      <c r="F1371" s="7"/>
      <c r="G1371" s="7"/>
      <c r="H1371" s="7"/>
      <c r="I1371" s="7"/>
      <c r="J1371" s="7"/>
      <c r="K1371" s="7"/>
      <c r="L1371" s="7"/>
      <c r="M1371" s="7"/>
      <c r="N1371" s="7"/>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c r="CG1371" s="7"/>
      <c r="CH1371" s="7"/>
      <c r="CI1371" s="7"/>
      <c r="CJ1371" s="7"/>
      <c r="CK1371" s="7"/>
      <c r="CL1371" s="7"/>
      <c r="CM1371" s="7"/>
      <c r="CN1371" s="7"/>
      <c r="CO1371" s="7"/>
      <c r="CP1371" s="7"/>
      <c r="CQ1371" s="7"/>
      <c r="CR1371" s="7"/>
      <c r="CS1371" s="7"/>
      <c r="CT1371" s="7"/>
      <c r="CU1371" s="7"/>
      <c r="CV1371" s="7"/>
      <c r="CW1371" s="7"/>
      <c r="CX1371" s="7"/>
      <c r="CY1371" s="7"/>
      <c r="CZ1371" s="7"/>
      <c r="DA1371" s="7"/>
      <c r="DB1371" s="7"/>
      <c r="DC1371" s="7"/>
      <c r="DD1371" s="7"/>
      <c r="DE1371" s="7"/>
      <c r="DF1371" s="7"/>
      <c r="DG1371" s="7"/>
      <c r="DH1371" s="7"/>
      <c r="DI1371" s="7"/>
      <c r="DJ1371" s="7"/>
      <c r="DK1371" s="7"/>
      <c r="DL1371" s="7"/>
      <c r="DM1371" s="7"/>
      <c r="DN1371" s="7"/>
      <c r="DO1371" s="7"/>
      <c r="DP1371" s="7"/>
      <c r="DQ1371" s="7"/>
      <c r="DR1371" s="7"/>
      <c r="DS1371" s="7"/>
      <c r="DT1371" s="7"/>
      <c r="DU1371" s="7"/>
      <c r="DV1371" s="7"/>
      <c r="DW1371" s="7"/>
      <c r="DX1371" s="7"/>
      <c r="DY1371" s="7"/>
      <c r="DZ1371" s="7"/>
      <c r="EA1371" s="7"/>
      <c r="EB1371" s="7"/>
      <c r="EC1371" s="7"/>
      <c r="ED1371" s="7"/>
      <c r="EE1371" s="7"/>
      <c r="EF1371" s="7"/>
      <c r="EG1371" s="7"/>
      <c r="EH1371" s="7"/>
      <c r="EI1371" s="7"/>
      <c r="EJ1371" s="7"/>
      <c r="EK1371" s="7"/>
      <c r="EL1371" s="7"/>
      <c r="EM1371" s="7"/>
      <c r="EN1371" s="7"/>
      <c r="EO1371" s="7"/>
      <c r="EP1371" s="7"/>
      <c r="EQ1371" s="7"/>
      <c r="ER1371" s="7"/>
      <c r="ES1371" s="7"/>
      <c r="ET1371" s="7"/>
      <c r="EU1371" s="7"/>
      <c r="EV1371" s="7"/>
      <c r="EW1371" s="7"/>
      <c r="EX1371" s="7"/>
      <c r="EY1371" s="7"/>
      <c r="EZ1371" s="7"/>
      <c r="FA1371" s="7"/>
      <c r="FB1371" s="7"/>
      <c r="FC1371" s="7"/>
      <c r="FD1371" s="7"/>
      <c r="FE1371" s="7"/>
      <c r="FF1371" s="7"/>
      <c r="FG1371" s="7"/>
      <c r="FH1371" s="7"/>
      <c r="FI1371" s="7"/>
      <c r="FJ1371" s="7"/>
      <c r="FK1371" s="7"/>
      <c r="FL1371" s="34"/>
      <c r="FM1371" s="33"/>
      <c r="FN1371" s="34"/>
      <c r="FO1371" s="33"/>
      <c r="FP1371" s="33"/>
      <c r="FQ1371" s="33"/>
      <c r="FR1371" s="33"/>
      <c r="FS1371" s="33"/>
      <c r="FT1371" s="33"/>
      <c r="FU1371" s="33"/>
      <c r="FV1371" s="33"/>
      <c r="FW1371" s="33"/>
      <c r="FX1371" s="33"/>
      <c r="FY1371" s="33"/>
      <c r="FZ1371" s="33"/>
      <c r="GA1371" s="33"/>
      <c r="GB1371" s="33"/>
      <c r="GC1371" s="33"/>
      <c r="GD1371" s="33"/>
      <c r="GE1371" s="33"/>
      <c r="GF1371" s="33"/>
      <c r="GG1371" s="7"/>
      <c r="GH1371" s="7"/>
      <c r="GI1371" s="7"/>
      <c r="GJ1371" s="7"/>
      <c r="GK1371" s="7"/>
      <c r="GL1371" s="7"/>
      <c r="GM1371" s="7"/>
      <c r="GN1371" s="7"/>
      <c r="GO1371" s="7"/>
      <c r="GP1371" s="7"/>
      <c r="GQ1371" s="7"/>
      <c r="GR1371" s="7"/>
      <c r="GS1371" s="7"/>
      <c r="GT1371" s="7"/>
      <c r="GU1371" s="7"/>
      <c r="GV1371" s="7"/>
      <c r="GW1371" s="7"/>
      <c r="GX1371" s="7"/>
      <c r="GY1371" s="7"/>
    </row>
    <row r="1372" spans="1:207" ht="13.8">
      <c r="A1372" s="7"/>
      <c r="B1372" s="7"/>
      <c r="C1372" s="7"/>
      <c r="D1372" s="7"/>
      <c r="E1372" s="7"/>
      <c r="F1372" s="7"/>
      <c r="G1372" s="7"/>
      <c r="H1372" s="7"/>
      <c r="I1372" s="7"/>
      <c r="J1372" s="7"/>
      <c r="K1372" s="7"/>
      <c r="L1372" s="7"/>
      <c r="M1372" s="7"/>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c r="CG1372" s="7"/>
      <c r="CH1372" s="7"/>
      <c r="CI1372" s="7"/>
      <c r="CJ1372" s="7"/>
      <c r="CK1372" s="7"/>
      <c r="CL1372" s="7"/>
      <c r="CM1372" s="7"/>
      <c r="CN1372" s="7"/>
      <c r="CO1372" s="7"/>
      <c r="CP1372" s="7"/>
      <c r="CQ1372" s="7"/>
      <c r="CR1372" s="7"/>
      <c r="CS1372" s="7"/>
      <c r="CT1372" s="7"/>
      <c r="CU1372" s="7"/>
      <c r="CV1372" s="7"/>
      <c r="CW1372" s="7"/>
      <c r="CX1372" s="7"/>
      <c r="CY1372" s="7"/>
      <c r="CZ1372" s="7"/>
      <c r="DA1372" s="7"/>
      <c r="DB1372" s="7"/>
      <c r="DC1372" s="7"/>
      <c r="DD1372" s="7"/>
      <c r="DE1372" s="7"/>
      <c r="DF1372" s="7"/>
      <c r="DG1372" s="7"/>
      <c r="DH1372" s="7"/>
      <c r="DI1372" s="7"/>
      <c r="DJ1372" s="7"/>
      <c r="DK1372" s="7"/>
      <c r="DL1372" s="7"/>
      <c r="DM1372" s="7"/>
      <c r="DN1372" s="7"/>
      <c r="DO1372" s="7"/>
      <c r="DP1372" s="7"/>
      <c r="DQ1372" s="7"/>
      <c r="DR1372" s="7"/>
      <c r="DS1372" s="7"/>
      <c r="DT1372" s="7"/>
      <c r="DU1372" s="7"/>
      <c r="DV1372" s="7"/>
      <c r="DW1372" s="7"/>
      <c r="DX1372" s="7"/>
      <c r="DY1372" s="7"/>
      <c r="DZ1372" s="7"/>
      <c r="EA1372" s="7"/>
      <c r="EB1372" s="7"/>
      <c r="EC1372" s="7"/>
      <c r="ED1372" s="7"/>
      <c r="EE1372" s="7"/>
      <c r="EF1372" s="7"/>
      <c r="EG1372" s="7"/>
      <c r="EH1372" s="7"/>
      <c r="EI1372" s="7"/>
      <c r="EJ1372" s="7"/>
      <c r="EK1372" s="7"/>
      <c r="EL1372" s="7"/>
      <c r="EM1372" s="7"/>
      <c r="EN1372" s="7"/>
      <c r="EO1372" s="7"/>
      <c r="EP1372" s="7"/>
      <c r="EQ1372" s="7"/>
      <c r="ER1372" s="7"/>
      <c r="ES1372" s="7"/>
      <c r="ET1372" s="7"/>
      <c r="EU1372" s="7"/>
      <c r="EV1372" s="7"/>
      <c r="EW1372" s="7"/>
      <c r="EX1372" s="7"/>
      <c r="EY1372" s="7"/>
      <c r="EZ1372" s="7"/>
      <c r="FA1372" s="7"/>
      <c r="FB1372" s="7"/>
      <c r="FC1372" s="7"/>
      <c r="FD1372" s="7"/>
      <c r="FE1372" s="7"/>
      <c r="FF1372" s="7"/>
      <c r="FG1372" s="7"/>
      <c r="FH1372" s="7"/>
      <c r="FI1372" s="7"/>
      <c r="FJ1372" s="7"/>
      <c r="FK1372" s="7"/>
      <c r="FL1372" s="34"/>
      <c r="FM1372" s="33"/>
      <c r="FN1372" s="34"/>
      <c r="FO1372" s="33"/>
      <c r="FP1372" s="33"/>
      <c r="FQ1372" s="33"/>
      <c r="FR1372" s="33"/>
      <c r="FS1372" s="33"/>
      <c r="FT1372" s="33"/>
      <c r="FU1372" s="33"/>
      <c r="FV1372" s="33"/>
      <c r="FW1372" s="33"/>
      <c r="FX1372" s="33"/>
      <c r="FY1372" s="33"/>
      <c r="FZ1372" s="33"/>
      <c r="GA1372" s="33"/>
      <c r="GB1372" s="33"/>
      <c r="GC1372" s="33"/>
      <c r="GD1372" s="33"/>
      <c r="GE1372" s="33"/>
      <c r="GF1372" s="33"/>
      <c r="GG1372" s="7"/>
      <c r="GH1372" s="7"/>
      <c r="GI1372" s="7"/>
      <c r="GJ1372" s="7"/>
      <c r="GK1372" s="7"/>
      <c r="GL1372" s="7"/>
      <c r="GM1372" s="7"/>
      <c r="GN1372" s="7"/>
      <c r="GO1372" s="7"/>
      <c r="GP1372" s="7"/>
      <c r="GQ1372" s="7"/>
      <c r="GR1372" s="7"/>
      <c r="GS1372" s="7"/>
      <c r="GT1372" s="7"/>
      <c r="GU1372" s="7"/>
      <c r="GV1372" s="7"/>
      <c r="GW1372" s="7"/>
      <c r="GX1372" s="7"/>
      <c r="GY1372" s="7"/>
    </row>
    <row r="1373" spans="1:207" ht="13.8">
      <c r="A1373" s="7"/>
      <c r="B1373" s="7"/>
      <c r="C1373" s="7"/>
      <c r="D1373" s="7"/>
      <c r="E1373" s="7"/>
      <c r="F1373" s="7"/>
      <c r="G1373" s="7"/>
      <c r="H1373" s="7"/>
      <c r="I1373" s="7"/>
      <c r="J1373" s="7"/>
      <c r="K1373" s="7"/>
      <c r="L1373" s="7"/>
      <c r="M1373" s="7"/>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c r="CG1373" s="7"/>
      <c r="CH1373" s="7"/>
      <c r="CI1373" s="7"/>
      <c r="CJ1373" s="7"/>
      <c r="CK1373" s="7"/>
      <c r="CL1373" s="7"/>
      <c r="CM1373" s="7"/>
      <c r="CN1373" s="7"/>
      <c r="CO1373" s="7"/>
      <c r="CP1373" s="7"/>
      <c r="CQ1373" s="7"/>
      <c r="CR1373" s="7"/>
      <c r="CS1373" s="7"/>
      <c r="CT1373" s="7"/>
      <c r="CU1373" s="7"/>
      <c r="CV1373" s="7"/>
      <c r="CW1373" s="7"/>
      <c r="CX1373" s="7"/>
      <c r="CY1373" s="7"/>
      <c r="CZ1373" s="7"/>
      <c r="DA1373" s="7"/>
      <c r="DB1373" s="7"/>
      <c r="DC1373" s="7"/>
      <c r="DD1373" s="7"/>
      <c r="DE1373" s="7"/>
      <c r="DF1373" s="7"/>
      <c r="DG1373" s="7"/>
      <c r="DH1373" s="7"/>
      <c r="DI1373" s="7"/>
      <c r="DJ1373" s="7"/>
      <c r="DK1373" s="7"/>
      <c r="DL1373" s="7"/>
      <c r="DM1373" s="7"/>
      <c r="DN1373" s="7"/>
      <c r="DO1373" s="7"/>
      <c r="DP1373" s="7"/>
      <c r="DQ1373" s="7"/>
      <c r="DR1373" s="7"/>
      <c r="DS1373" s="7"/>
      <c r="DT1373" s="7"/>
      <c r="DU1373" s="7"/>
      <c r="DV1373" s="7"/>
      <c r="DW1373" s="7"/>
      <c r="DX1373" s="7"/>
      <c r="DY1373" s="7"/>
      <c r="DZ1373" s="7"/>
      <c r="EA1373" s="7"/>
      <c r="EB1373" s="7"/>
      <c r="EC1373" s="7"/>
      <c r="ED1373" s="7"/>
      <c r="EE1373" s="7"/>
      <c r="EF1373" s="7"/>
      <c r="EG1373" s="7"/>
      <c r="EH1373" s="7"/>
      <c r="EI1373" s="7"/>
      <c r="EJ1373" s="7"/>
      <c r="EK1373" s="7"/>
      <c r="EL1373" s="7"/>
      <c r="EM1373" s="7"/>
      <c r="EN1373" s="7"/>
      <c r="EO1373" s="7"/>
      <c r="EP1373" s="7"/>
      <c r="EQ1373" s="7"/>
      <c r="ER1373" s="7"/>
      <c r="ES1373" s="7"/>
      <c r="ET1373" s="7"/>
      <c r="EU1373" s="7"/>
      <c r="EV1373" s="7"/>
      <c r="EW1373" s="7"/>
      <c r="EX1373" s="7"/>
      <c r="EY1373" s="7"/>
      <c r="EZ1373" s="7"/>
      <c r="FA1373" s="7"/>
      <c r="FB1373" s="7"/>
      <c r="FC1373" s="7"/>
      <c r="FD1373" s="7"/>
      <c r="FE1373" s="7"/>
      <c r="FF1373" s="7"/>
      <c r="FG1373" s="7"/>
      <c r="FH1373" s="7"/>
      <c r="FI1373" s="7"/>
      <c r="FJ1373" s="7"/>
      <c r="FK1373" s="7"/>
      <c r="FL1373" s="34"/>
      <c r="FM1373" s="33"/>
      <c r="FN1373" s="34"/>
      <c r="FO1373" s="33"/>
      <c r="FP1373" s="33"/>
      <c r="FQ1373" s="33"/>
      <c r="FR1373" s="33"/>
      <c r="FS1373" s="33"/>
      <c r="FT1373" s="33"/>
      <c r="FU1373" s="33"/>
      <c r="FV1373" s="33"/>
      <c r="FW1373" s="33"/>
      <c r="FX1373" s="33"/>
      <c r="FY1373" s="33"/>
      <c r="FZ1373" s="33"/>
      <c r="GA1373" s="33"/>
      <c r="GB1373" s="33"/>
      <c r="GC1373" s="33"/>
      <c r="GD1373" s="33"/>
      <c r="GE1373" s="33"/>
      <c r="GF1373" s="33"/>
      <c r="GG1373" s="7"/>
      <c r="GH1373" s="7"/>
      <c r="GI1373" s="7"/>
      <c r="GJ1373" s="7"/>
      <c r="GK1373" s="7"/>
      <c r="GL1373" s="7"/>
      <c r="GM1373" s="7"/>
      <c r="GN1373" s="7"/>
      <c r="GO1373" s="7"/>
      <c r="GP1373" s="7"/>
      <c r="GQ1373" s="7"/>
      <c r="GR1373" s="7"/>
      <c r="GS1373" s="7"/>
      <c r="GT1373" s="7"/>
      <c r="GU1373" s="7"/>
      <c r="GV1373" s="7"/>
      <c r="GW1373" s="7"/>
      <c r="GX1373" s="7"/>
      <c r="GY1373" s="7"/>
    </row>
    <row r="1374" spans="1:207" ht="13.8">
      <c r="A1374" s="7"/>
      <c r="B1374" s="7"/>
      <c r="C1374" s="7"/>
      <c r="D1374" s="7"/>
      <c r="E1374" s="7"/>
      <c r="F1374" s="7"/>
      <c r="G1374" s="7"/>
      <c r="H1374" s="7"/>
      <c r="I1374" s="7"/>
      <c r="J1374" s="7"/>
      <c r="K1374" s="7"/>
      <c r="L1374" s="7"/>
      <c r="M1374" s="7"/>
      <c r="N1374" s="7"/>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c r="CG1374" s="7"/>
      <c r="CH1374" s="7"/>
      <c r="CI1374" s="7"/>
      <c r="CJ1374" s="7"/>
      <c r="CK1374" s="7"/>
      <c r="CL1374" s="7"/>
      <c r="CM1374" s="7"/>
      <c r="CN1374" s="7"/>
      <c r="CO1374" s="7"/>
      <c r="CP1374" s="7"/>
      <c r="CQ1374" s="7"/>
      <c r="CR1374" s="7"/>
      <c r="CS1374" s="7"/>
      <c r="CT1374" s="7"/>
      <c r="CU1374" s="7"/>
      <c r="CV1374" s="7"/>
      <c r="CW1374" s="7"/>
      <c r="CX1374" s="7"/>
      <c r="CY1374" s="7"/>
      <c r="CZ1374" s="7"/>
      <c r="DA1374" s="7"/>
      <c r="DB1374" s="7"/>
      <c r="DC1374" s="7"/>
      <c r="DD1374" s="7"/>
      <c r="DE1374" s="7"/>
      <c r="DF1374" s="7"/>
      <c r="DG1374" s="7"/>
      <c r="DH1374" s="7"/>
      <c r="DI1374" s="7"/>
      <c r="DJ1374" s="7"/>
      <c r="DK1374" s="7"/>
      <c r="DL1374" s="7"/>
      <c r="DM1374" s="7"/>
      <c r="DN1374" s="7"/>
      <c r="DO1374" s="7"/>
      <c r="DP1374" s="7"/>
      <c r="DQ1374" s="7"/>
      <c r="DR1374" s="7"/>
      <c r="DS1374" s="7"/>
      <c r="DT1374" s="7"/>
      <c r="DU1374" s="7"/>
      <c r="DV1374" s="7"/>
      <c r="DW1374" s="7"/>
      <c r="DX1374" s="7"/>
      <c r="DY1374" s="7"/>
      <c r="DZ1374" s="7"/>
      <c r="EA1374" s="7"/>
      <c r="EB1374" s="7"/>
      <c r="EC1374" s="7"/>
      <c r="ED1374" s="7"/>
      <c r="EE1374" s="7"/>
      <c r="EF1374" s="7"/>
      <c r="EG1374" s="7"/>
      <c r="EH1374" s="7"/>
      <c r="EI1374" s="7"/>
      <c r="EJ1374" s="7"/>
      <c r="EK1374" s="7"/>
      <c r="EL1374" s="7"/>
      <c r="EM1374" s="7"/>
      <c r="EN1374" s="7"/>
      <c r="EO1374" s="7"/>
      <c r="EP1374" s="7"/>
      <c r="EQ1374" s="7"/>
      <c r="ER1374" s="7"/>
      <c r="ES1374" s="7"/>
      <c r="ET1374" s="7"/>
      <c r="EU1374" s="7"/>
      <c r="EV1374" s="7"/>
      <c r="EW1374" s="7"/>
      <c r="EX1374" s="7"/>
      <c r="EY1374" s="7"/>
      <c r="EZ1374" s="7"/>
      <c r="FA1374" s="7"/>
      <c r="FB1374" s="7"/>
      <c r="FC1374" s="7"/>
      <c r="FD1374" s="7"/>
      <c r="FE1374" s="7"/>
      <c r="FF1374" s="7"/>
      <c r="FG1374" s="7"/>
      <c r="FH1374" s="7"/>
      <c r="FI1374" s="7"/>
      <c r="FJ1374" s="7"/>
      <c r="FK1374" s="7"/>
      <c r="FL1374" s="34"/>
      <c r="FM1374" s="33"/>
      <c r="FN1374" s="34"/>
      <c r="FO1374" s="33"/>
      <c r="FP1374" s="33"/>
      <c r="FQ1374" s="33"/>
      <c r="FR1374" s="33"/>
      <c r="FS1374" s="33"/>
      <c r="FT1374" s="33"/>
      <c r="FU1374" s="33"/>
      <c r="FV1374" s="33"/>
      <c r="FW1374" s="33"/>
      <c r="FX1374" s="33"/>
      <c r="FY1374" s="33"/>
      <c r="FZ1374" s="33"/>
      <c r="GA1374" s="33"/>
      <c r="GB1374" s="33"/>
      <c r="GC1374" s="33"/>
      <c r="GD1374" s="33"/>
      <c r="GE1374" s="33"/>
      <c r="GF1374" s="33"/>
      <c r="GG1374" s="7"/>
      <c r="GH1374" s="7"/>
      <c r="GI1374" s="7"/>
      <c r="GJ1374" s="7"/>
      <c r="GK1374" s="7"/>
      <c r="GL1374" s="7"/>
      <c r="GM1374" s="7"/>
      <c r="GN1374" s="7"/>
      <c r="GO1374" s="7"/>
      <c r="GP1374" s="7"/>
      <c r="GQ1374" s="7"/>
      <c r="GR1374" s="7"/>
      <c r="GS1374" s="7"/>
      <c r="GT1374" s="7"/>
      <c r="GU1374" s="7"/>
      <c r="GV1374" s="7"/>
      <c r="GW1374" s="7"/>
      <c r="GX1374" s="7"/>
      <c r="GY1374" s="7"/>
    </row>
    <row r="1375" spans="1:207" ht="13.8">
      <c r="A1375" s="7"/>
      <c r="B1375" s="7"/>
      <c r="C1375" s="7"/>
      <c r="D1375" s="7"/>
      <c r="E1375" s="7"/>
      <c r="F1375" s="7"/>
      <c r="G1375" s="7"/>
      <c r="H1375" s="7"/>
      <c r="I1375" s="7"/>
      <c r="J1375" s="7"/>
      <c r="K1375" s="7"/>
      <c r="L1375" s="7"/>
      <c r="M1375" s="7"/>
      <c r="N1375" s="7"/>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c r="CG1375" s="7"/>
      <c r="CH1375" s="7"/>
      <c r="CI1375" s="7"/>
      <c r="CJ1375" s="7"/>
      <c r="CK1375" s="7"/>
      <c r="CL1375" s="7"/>
      <c r="CM1375" s="7"/>
      <c r="CN1375" s="7"/>
      <c r="CO1375" s="7"/>
      <c r="CP1375" s="7"/>
      <c r="CQ1375" s="7"/>
      <c r="CR1375" s="7"/>
      <c r="CS1375" s="7"/>
      <c r="CT1375" s="7"/>
      <c r="CU1375" s="7"/>
      <c r="CV1375" s="7"/>
      <c r="CW1375" s="7"/>
      <c r="CX1375" s="7"/>
      <c r="CY1375" s="7"/>
      <c r="CZ1375" s="7"/>
      <c r="DA1375" s="7"/>
      <c r="DB1375" s="7"/>
      <c r="DC1375" s="7"/>
      <c r="DD1375" s="7"/>
      <c r="DE1375" s="7"/>
      <c r="DF1375" s="7"/>
      <c r="DG1375" s="7"/>
      <c r="DH1375" s="7"/>
      <c r="DI1375" s="7"/>
      <c r="DJ1375" s="7"/>
      <c r="DK1375" s="7"/>
      <c r="DL1375" s="7"/>
      <c r="DM1375" s="7"/>
      <c r="DN1375" s="7"/>
      <c r="DO1375" s="7"/>
      <c r="DP1375" s="7"/>
      <c r="DQ1375" s="7"/>
      <c r="DR1375" s="7"/>
      <c r="DS1375" s="7"/>
      <c r="DT1375" s="7"/>
      <c r="DU1375" s="7"/>
      <c r="DV1375" s="7"/>
      <c r="DW1375" s="7"/>
      <c r="DX1375" s="7"/>
      <c r="DY1375" s="7"/>
      <c r="DZ1375" s="7"/>
      <c r="EA1375" s="7"/>
      <c r="EB1375" s="7"/>
      <c r="EC1375" s="7"/>
      <c r="ED1375" s="7"/>
      <c r="EE1375" s="7"/>
      <c r="EF1375" s="7"/>
      <c r="EG1375" s="7"/>
      <c r="EH1375" s="7"/>
      <c r="EI1375" s="7"/>
      <c r="EJ1375" s="7"/>
      <c r="EK1375" s="7"/>
      <c r="EL1375" s="7"/>
      <c r="EM1375" s="7"/>
      <c r="EN1375" s="7"/>
      <c r="EO1375" s="7"/>
      <c r="EP1375" s="7"/>
      <c r="EQ1375" s="7"/>
      <c r="ER1375" s="7"/>
      <c r="ES1375" s="7"/>
      <c r="ET1375" s="7"/>
      <c r="EU1375" s="7"/>
      <c r="EV1375" s="7"/>
      <c r="EW1375" s="7"/>
      <c r="EX1375" s="7"/>
      <c r="EY1375" s="7"/>
      <c r="EZ1375" s="7"/>
      <c r="FA1375" s="7"/>
      <c r="FB1375" s="7"/>
      <c r="FC1375" s="7"/>
      <c r="FD1375" s="7"/>
      <c r="FE1375" s="7"/>
      <c r="FF1375" s="7"/>
      <c r="FG1375" s="7"/>
      <c r="FH1375" s="7"/>
      <c r="FI1375" s="7"/>
      <c r="FJ1375" s="7"/>
      <c r="FK1375" s="7"/>
      <c r="FL1375" s="34"/>
      <c r="FM1375" s="33"/>
      <c r="FN1375" s="34"/>
      <c r="FO1375" s="33"/>
      <c r="FP1375" s="33"/>
      <c r="FQ1375" s="33"/>
      <c r="FR1375" s="33"/>
      <c r="FS1375" s="33"/>
      <c r="FT1375" s="33"/>
      <c r="FU1375" s="33"/>
      <c r="FV1375" s="33"/>
      <c r="FW1375" s="33"/>
      <c r="FX1375" s="33"/>
      <c r="FY1375" s="33"/>
      <c r="FZ1375" s="33"/>
      <c r="GA1375" s="33"/>
      <c r="GB1375" s="33"/>
      <c r="GC1375" s="33"/>
      <c r="GD1375" s="33"/>
      <c r="GE1375" s="33"/>
      <c r="GF1375" s="33"/>
      <c r="GG1375" s="7"/>
      <c r="GH1375" s="7"/>
      <c r="GI1375" s="7"/>
      <c r="GJ1375" s="7"/>
      <c r="GK1375" s="7"/>
      <c r="GL1375" s="7"/>
      <c r="GM1375" s="7"/>
      <c r="GN1375" s="7"/>
      <c r="GO1375" s="7"/>
      <c r="GP1375" s="7"/>
      <c r="GQ1375" s="7"/>
      <c r="GR1375" s="7"/>
      <c r="GS1375" s="7"/>
      <c r="GT1375" s="7"/>
      <c r="GU1375" s="7"/>
      <c r="GV1375" s="7"/>
      <c r="GW1375" s="7"/>
      <c r="GX1375" s="7"/>
      <c r="GY1375" s="7"/>
    </row>
    <row r="1376" spans="1:207" ht="13.8">
      <c r="A1376" s="7"/>
      <c r="B1376" s="7"/>
      <c r="C1376" s="7"/>
      <c r="D1376" s="7"/>
      <c r="E1376" s="7"/>
      <c r="F1376" s="7"/>
      <c r="G1376" s="7"/>
      <c r="H1376" s="7"/>
      <c r="I1376" s="7"/>
      <c r="J1376" s="7"/>
      <c r="K1376" s="7"/>
      <c r="L1376" s="7"/>
      <c r="M1376" s="7"/>
      <c r="N1376" s="7"/>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c r="CG1376" s="7"/>
      <c r="CH1376" s="7"/>
      <c r="CI1376" s="7"/>
      <c r="CJ1376" s="7"/>
      <c r="CK1376" s="7"/>
      <c r="CL1376" s="7"/>
      <c r="CM1376" s="7"/>
      <c r="CN1376" s="7"/>
      <c r="CO1376" s="7"/>
      <c r="CP1376" s="7"/>
      <c r="CQ1376" s="7"/>
      <c r="CR1376" s="7"/>
      <c r="CS1376" s="7"/>
      <c r="CT1376" s="7"/>
      <c r="CU1376" s="7"/>
      <c r="CV1376" s="7"/>
      <c r="CW1376" s="7"/>
      <c r="CX1376" s="7"/>
      <c r="CY1376" s="7"/>
      <c r="CZ1376" s="7"/>
      <c r="DA1376" s="7"/>
      <c r="DB1376" s="7"/>
      <c r="DC1376" s="7"/>
      <c r="DD1376" s="7"/>
      <c r="DE1376" s="7"/>
      <c r="DF1376" s="7"/>
      <c r="DG1376" s="7"/>
      <c r="DH1376" s="7"/>
      <c r="DI1376" s="7"/>
      <c r="DJ1376" s="7"/>
      <c r="DK1376" s="7"/>
      <c r="DL1376" s="7"/>
      <c r="DM1376" s="7"/>
      <c r="DN1376" s="7"/>
      <c r="DO1376" s="7"/>
      <c r="DP1376" s="7"/>
      <c r="DQ1376" s="7"/>
      <c r="DR1376" s="7"/>
      <c r="DS1376" s="7"/>
      <c r="DT1376" s="7"/>
      <c r="DU1376" s="7"/>
      <c r="DV1376" s="7"/>
      <c r="DW1376" s="7"/>
      <c r="DX1376" s="7"/>
      <c r="DY1376" s="7"/>
      <c r="DZ1376" s="7"/>
      <c r="EA1376" s="7"/>
      <c r="EB1376" s="7"/>
      <c r="EC1376" s="7"/>
      <c r="ED1376" s="7"/>
      <c r="EE1376" s="7"/>
      <c r="EF1376" s="7"/>
      <c r="EG1376" s="7"/>
      <c r="EH1376" s="7"/>
      <c r="EI1376" s="7"/>
      <c r="EJ1376" s="7"/>
      <c r="EK1376" s="7"/>
      <c r="EL1376" s="7"/>
      <c r="EM1376" s="7"/>
      <c r="EN1376" s="7"/>
      <c r="EO1376" s="7"/>
      <c r="EP1376" s="7"/>
      <c r="EQ1376" s="7"/>
      <c r="ER1376" s="7"/>
      <c r="ES1376" s="7"/>
      <c r="ET1376" s="7"/>
      <c r="EU1376" s="7"/>
      <c r="EV1376" s="7"/>
      <c r="EW1376" s="7"/>
      <c r="EX1376" s="7"/>
      <c r="EY1376" s="7"/>
      <c r="EZ1376" s="7"/>
      <c r="FA1376" s="7"/>
      <c r="FB1376" s="7"/>
      <c r="FC1376" s="7"/>
      <c r="FD1376" s="7"/>
      <c r="FE1376" s="7"/>
      <c r="FF1376" s="7"/>
      <c r="FG1376" s="7"/>
      <c r="FH1376" s="7"/>
      <c r="FI1376" s="7"/>
      <c r="FJ1376" s="7"/>
      <c r="FK1376" s="7"/>
      <c r="FL1376" s="34"/>
      <c r="FM1376" s="33"/>
      <c r="FN1376" s="34"/>
      <c r="FO1376" s="33"/>
      <c r="FP1376" s="33"/>
      <c r="FQ1376" s="33"/>
      <c r="FR1376" s="33"/>
      <c r="FS1376" s="33"/>
      <c r="FT1376" s="33"/>
      <c r="FU1376" s="33"/>
      <c r="FV1376" s="33"/>
      <c r="FW1376" s="33"/>
      <c r="FX1376" s="33"/>
      <c r="FY1376" s="33"/>
      <c r="FZ1376" s="33"/>
      <c r="GA1376" s="33"/>
      <c r="GB1376" s="33"/>
      <c r="GC1376" s="33"/>
      <c r="GD1376" s="33"/>
      <c r="GE1376" s="33"/>
      <c r="GF1376" s="33"/>
      <c r="GG1376" s="7"/>
      <c r="GH1376" s="7"/>
      <c r="GI1376" s="7"/>
      <c r="GJ1376" s="7"/>
      <c r="GK1376" s="7"/>
      <c r="GL1376" s="7"/>
      <c r="GM1376" s="7"/>
      <c r="GN1376" s="7"/>
      <c r="GO1376" s="7"/>
      <c r="GP1376" s="7"/>
      <c r="GQ1376" s="7"/>
      <c r="GR1376" s="7"/>
      <c r="GS1376" s="7"/>
      <c r="GT1376" s="7"/>
      <c r="GU1376" s="7"/>
      <c r="GV1376" s="7"/>
      <c r="GW1376" s="7"/>
      <c r="GX1376" s="7"/>
      <c r="GY1376" s="7"/>
    </row>
    <row r="1377" spans="1:207" ht="13.8">
      <c r="A1377" s="7"/>
      <c r="B1377" s="7"/>
      <c r="C1377" s="7"/>
      <c r="D1377" s="7"/>
      <c r="E1377" s="7"/>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c r="CG1377" s="7"/>
      <c r="CH1377" s="7"/>
      <c r="CI1377" s="7"/>
      <c r="CJ1377" s="7"/>
      <c r="CK1377" s="7"/>
      <c r="CL1377" s="7"/>
      <c r="CM1377" s="7"/>
      <c r="CN1377" s="7"/>
      <c r="CO1377" s="7"/>
      <c r="CP1377" s="7"/>
      <c r="CQ1377" s="7"/>
      <c r="CR1377" s="7"/>
      <c r="CS1377" s="7"/>
      <c r="CT1377" s="7"/>
      <c r="CU1377" s="7"/>
      <c r="CV1377" s="7"/>
      <c r="CW1377" s="7"/>
      <c r="CX1377" s="7"/>
      <c r="CY1377" s="7"/>
      <c r="CZ1377" s="7"/>
      <c r="DA1377" s="7"/>
      <c r="DB1377" s="7"/>
      <c r="DC1377" s="7"/>
      <c r="DD1377" s="7"/>
      <c r="DE1377" s="7"/>
      <c r="DF1377" s="7"/>
      <c r="DG1377" s="7"/>
      <c r="DH1377" s="7"/>
      <c r="DI1377" s="7"/>
      <c r="DJ1377" s="7"/>
      <c r="DK1377" s="7"/>
      <c r="DL1377" s="7"/>
      <c r="DM1377" s="7"/>
      <c r="DN1377" s="7"/>
      <c r="DO1377" s="7"/>
      <c r="DP1377" s="7"/>
      <c r="DQ1377" s="7"/>
      <c r="DR1377" s="7"/>
      <c r="DS1377" s="7"/>
      <c r="DT1377" s="7"/>
      <c r="DU1377" s="7"/>
      <c r="DV1377" s="7"/>
      <c r="DW1377" s="7"/>
      <c r="DX1377" s="7"/>
      <c r="DY1377" s="7"/>
      <c r="DZ1377" s="7"/>
      <c r="EA1377" s="7"/>
      <c r="EB1377" s="7"/>
      <c r="EC1377" s="7"/>
      <c r="ED1377" s="7"/>
      <c r="EE1377" s="7"/>
      <c r="EF1377" s="7"/>
      <c r="EG1377" s="7"/>
      <c r="EH1377" s="7"/>
      <c r="EI1377" s="7"/>
      <c r="EJ1377" s="7"/>
      <c r="EK1377" s="7"/>
      <c r="EL1377" s="7"/>
      <c r="EM1377" s="7"/>
      <c r="EN1377" s="7"/>
      <c r="EO1377" s="7"/>
      <c r="EP1377" s="7"/>
      <c r="EQ1377" s="7"/>
      <c r="ER1377" s="7"/>
      <c r="ES1377" s="7"/>
      <c r="ET1377" s="7"/>
      <c r="EU1377" s="7"/>
      <c r="EV1377" s="7"/>
      <c r="EW1377" s="7"/>
      <c r="EX1377" s="7"/>
      <c r="EY1377" s="7"/>
      <c r="EZ1377" s="7"/>
      <c r="FA1377" s="7"/>
      <c r="FB1377" s="7"/>
      <c r="FC1377" s="7"/>
      <c r="FD1377" s="7"/>
      <c r="FE1377" s="7"/>
      <c r="FF1377" s="7"/>
      <c r="FG1377" s="7"/>
      <c r="FH1377" s="7"/>
      <c r="FI1377" s="7"/>
      <c r="FJ1377" s="7"/>
      <c r="FK1377" s="7"/>
      <c r="FL1377" s="34"/>
      <c r="FM1377" s="33"/>
      <c r="FN1377" s="34"/>
      <c r="FO1377" s="33"/>
      <c r="FP1377" s="33"/>
      <c r="FQ1377" s="33"/>
      <c r="FR1377" s="33"/>
      <c r="FS1377" s="33"/>
      <c r="FT1377" s="33"/>
      <c r="FU1377" s="33"/>
      <c r="FV1377" s="33"/>
      <c r="FW1377" s="33"/>
      <c r="FX1377" s="33"/>
      <c r="FY1377" s="33"/>
      <c r="FZ1377" s="33"/>
      <c r="GA1377" s="33"/>
      <c r="GB1377" s="33"/>
      <c r="GC1377" s="33"/>
      <c r="GD1377" s="33"/>
      <c r="GE1377" s="33"/>
      <c r="GF1377" s="33"/>
      <c r="GG1377" s="7"/>
      <c r="GH1377" s="7"/>
      <c r="GI1377" s="7"/>
      <c r="GJ1377" s="7"/>
      <c r="GK1377" s="7"/>
      <c r="GL1377" s="7"/>
      <c r="GM1377" s="7"/>
      <c r="GN1377" s="7"/>
      <c r="GO1377" s="7"/>
      <c r="GP1377" s="7"/>
      <c r="GQ1377" s="7"/>
      <c r="GR1377" s="7"/>
      <c r="GS1377" s="7"/>
      <c r="GT1377" s="7"/>
      <c r="GU1377" s="7"/>
      <c r="GV1377" s="7"/>
      <c r="GW1377" s="7"/>
      <c r="GX1377" s="7"/>
      <c r="GY1377" s="7"/>
    </row>
    <row r="1378" spans="1:207" ht="13.8">
      <c r="A1378" s="7"/>
      <c r="B1378" s="7"/>
      <c r="C1378" s="7"/>
      <c r="D1378" s="7"/>
      <c r="E1378" s="7"/>
      <c r="F1378" s="7"/>
      <c r="G1378" s="7"/>
      <c r="H1378" s="7"/>
      <c r="I1378" s="7"/>
      <c r="J1378" s="7"/>
      <c r="K1378" s="7"/>
      <c r="L1378" s="7"/>
      <c r="M1378" s="7"/>
      <c r="N1378" s="7"/>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c r="CG1378" s="7"/>
      <c r="CH1378" s="7"/>
      <c r="CI1378" s="7"/>
      <c r="CJ1378" s="7"/>
      <c r="CK1378" s="7"/>
      <c r="CL1378" s="7"/>
      <c r="CM1378" s="7"/>
      <c r="CN1378" s="7"/>
      <c r="CO1378" s="7"/>
      <c r="CP1378" s="7"/>
      <c r="CQ1378" s="7"/>
      <c r="CR1378" s="7"/>
      <c r="CS1378" s="7"/>
      <c r="CT1378" s="7"/>
      <c r="CU1378" s="7"/>
      <c r="CV1378" s="7"/>
      <c r="CW1378" s="7"/>
      <c r="CX1378" s="7"/>
      <c r="CY1378" s="7"/>
      <c r="CZ1378" s="7"/>
      <c r="DA1378" s="7"/>
      <c r="DB1378" s="7"/>
      <c r="DC1378" s="7"/>
      <c r="DD1378" s="7"/>
      <c r="DE1378" s="7"/>
      <c r="DF1378" s="7"/>
      <c r="DG1378" s="7"/>
      <c r="DH1378" s="7"/>
      <c r="DI1378" s="7"/>
      <c r="DJ1378" s="7"/>
      <c r="DK1378" s="7"/>
      <c r="DL1378" s="7"/>
      <c r="DM1378" s="7"/>
      <c r="DN1378" s="7"/>
      <c r="DO1378" s="7"/>
      <c r="DP1378" s="7"/>
      <c r="DQ1378" s="7"/>
      <c r="DR1378" s="7"/>
      <c r="DS1378" s="7"/>
      <c r="DT1378" s="7"/>
      <c r="DU1378" s="7"/>
      <c r="DV1378" s="7"/>
      <c r="DW1378" s="7"/>
      <c r="DX1378" s="7"/>
      <c r="DY1378" s="7"/>
      <c r="DZ1378" s="7"/>
      <c r="EA1378" s="7"/>
      <c r="EB1378" s="7"/>
      <c r="EC1378" s="7"/>
      <c r="ED1378" s="7"/>
      <c r="EE1378" s="7"/>
      <c r="EF1378" s="7"/>
      <c r="EG1378" s="7"/>
      <c r="EH1378" s="7"/>
      <c r="EI1378" s="7"/>
      <c r="EJ1378" s="7"/>
      <c r="EK1378" s="7"/>
      <c r="EL1378" s="7"/>
      <c r="EM1378" s="7"/>
      <c r="EN1378" s="7"/>
      <c r="EO1378" s="7"/>
      <c r="EP1378" s="7"/>
      <c r="EQ1378" s="7"/>
      <c r="ER1378" s="7"/>
      <c r="ES1378" s="7"/>
      <c r="ET1378" s="7"/>
      <c r="EU1378" s="7"/>
      <c r="EV1378" s="7"/>
      <c r="EW1378" s="7"/>
      <c r="EX1378" s="7"/>
      <c r="EY1378" s="7"/>
      <c r="EZ1378" s="7"/>
      <c r="FA1378" s="7"/>
      <c r="FB1378" s="7"/>
      <c r="FC1378" s="7"/>
      <c r="FD1378" s="7"/>
      <c r="FE1378" s="7"/>
      <c r="FF1378" s="7"/>
      <c r="FG1378" s="7"/>
      <c r="FH1378" s="7"/>
      <c r="FI1378" s="7"/>
      <c r="FJ1378" s="7"/>
      <c r="FK1378" s="7"/>
      <c r="FL1378" s="34"/>
      <c r="FM1378" s="33"/>
      <c r="FN1378" s="34"/>
      <c r="FO1378" s="33"/>
      <c r="FP1378" s="33"/>
      <c r="FQ1378" s="33"/>
      <c r="FR1378" s="33"/>
      <c r="FS1378" s="33"/>
      <c r="FT1378" s="33"/>
      <c r="FU1378" s="33"/>
      <c r="FV1378" s="33"/>
      <c r="FW1378" s="33"/>
      <c r="FX1378" s="33"/>
      <c r="FY1378" s="33"/>
      <c r="FZ1378" s="33"/>
      <c r="GA1378" s="33"/>
      <c r="GB1378" s="33"/>
      <c r="GC1378" s="33"/>
      <c r="GD1378" s="33"/>
      <c r="GE1378" s="33"/>
      <c r="GF1378" s="33"/>
      <c r="GG1378" s="7"/>
      <c r="GH1378" s="7"/>
      <c r="GI1378" s="7"/>
      <c r="GJ1378" s="7"/>
      <c r="GK1378" s="7"/>
      <c r="GL1378" s="7"/>
      <c r="GM1378" s="7"/>
      <c r="GN1378" s="7"/>
      <c r="GO1378" s="7"/>
      <c r="GP1378" s="7"/>
      <c r="GQ1378" s="7"/>
      <c r="GR1378" s="7"/>
      <c r="GS1378" s="7"/>
      <c r="GT1378" s="7"/>
      <c r="GU1378" s="7"/>
      <c r="GV1378" s="7"/>
      <c r="GW1378" s="7"/>
      <c r="GX1378" s="7"/>
      <c r="GY1378" s="7"/>
    </row>
    <row r="1379" spans="1:207" ht="13.8">
      <c r="A1379" s="7"/>
      <c r="B1379" s="7"/>
      <c r="C1379" s="7"/>
      <c r="D1379" s="7"/>
      <c r="E1379" s="7"/>
      <c r="F1379" s="7"/>
      <c r="G1379" s="7"/>
      <c r="H1379" s="7"/>
      <c r="I1379" s="7"/>
      <c r="J1379" s="7"/>
      <c r="K1379" s="7"/>
      <c r="L1379" s="7"/>
      <c r="M1379" s="7"/>
      <c r="N1379" s="7"/>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c r="CG1379" s="7"/>
      <c r="CH1379" s="7"/>
      <c r="CI1379" s="7"/>
      <c r="CJ1379" s="7"/>
      <c r="CK1379" s="7"/>
      <c r="CL1379" s="7"/>
      <c r="CM1379" s="7"/>
      <c r="CN1379" s="7"/>
      <c r="CO1379" s="7"/>
      <c r="CP1379" s="7"/>
      <c r="CQ1379" s="7"/>
      <c r="CR1379" s="7"/>
      <c r="CS1379" s="7"/>
      <c r="CT1379" s="7"/>
      <c r="CU1379" s="7"/>
      <c r="CV1379" s="7"/>
      <c r="CW1379" s="7"/>
      <c r="CX1379" s="7"/>
      <c r="CY1379" s="7"/>
      <c r="CZ1379" s="7"/>
      <c r="DA1379" s="7"/>
      <c r="DB1379" s="7"/>
      <c r="DC1379" s="7"/>
      <c r="DD1379" s="7"/>
      <c r="DE1379" s="7"/>
      <c r="DF1379" s="7"/>
      <c r="DG1379" s="7"/>
      <c r="DH1379" s="7"/>
      <c r="DI1379" s="7"/>
      <c r="DJ1379" s="7"/>
      <c r="DK1379" s="7"/>
      <c r="DL1379" s="7"/>
      <c r="DM1379" s="7"/>
      <c r="DN1379" s="7"/>
      <c r="DO1379" s="7"/>
      <c r="DP1379" s="7"/>
      <c r="DQ1379" s="7"/>
      <c r="DR1379" s="7"/>
      <c r="DS1379" s="7"/>
      <c r="DT1379" s="7"/>
      <c r="DU1379" s="7"/>
      <c r="DV1379" s="7"/>
      <c r="DW1379" s="7"/>
      <c r="DX1379" s="7"/>
      <c r="DY1379" s="7"/>
      <c r="DZ1379" s="7"/>
      <c r="EA1379" s="7"/>
      <c r="EB1379" s="7"/>
      <c r="EC1379" s="7"/>
      <c r="ED1379" s="7"/>
      <c r="EE1379" s="7"/>
      <c r="EF1379" s="7"/>
      <c r="EG1379" s="7"/>
      <c r="EH1379" s="7"/>
      <c r="EI1379" s="7"/>
      <c r="EJ1379" s="7"/>
      <c r="EK1379" s="7"/>
      <c r="EL1379" s="7"/>
      <c r="EM1379" s="7"/>
      <c r="EN1379" s="7"/>
      <c r="EO1379" s="7"/>
      <c r="EP1379" s="7"/>
      <c r="EQ1379" s="7"/>
      <c r="ER1379" s="7"/>
      <c r="ES1379" s="7"/>
      <c r="ET1379" s="7"/>
      <c r="EU1379" s="7"/>
      <c r="EV1379" s="7"/>
      <c r="EW1379" s="7"/>
      <c r="EX1379" s="7"/>
      <c r="EY1379" s="7"/>
      <c r="EZ1379" s="7"/>
      <c r="FA1379" s="7"/>
      <c r="FB1379" s="7"/>
      <c r="FC1379" s="7"/>
      <c r="FD1379" s="7"/>
      <c r="FE1379" s="7"/>
      <c r="FF1379" s="7"/>
      <c r="FG1379" s="7"/>
      <c r="FH1379" s="7"/>
      <c r="FI1379" s="7"/>
      <c r="FJ1379" s="7"/>
      <c r="FK1379" s="7"/>
      <c r="FL1379" s="34"/>
      <c r="FM1379" s="33"/>
      <c r="FN1379" s="34"/>
      <c r="FO1379" s="33"/>
      <c r="FP1379" s="33"/>
      <c r="FQ1379" s="33"/>
      <c r="FR1379" s="33"/>
      <c r="FS1379" s="33"/>
      <c r="FT1379" s="33"/>
      <c r="FU1379" s="33"/>
      <c r="FV1379" s="33"/>
      <c r="FW1379" s="33"/>
      <c r="FX1379" s="33"/>
      <c r="FY1379" s="33"/>
      <c r="FZ1379" s="33"/>
      <c r="GA1379" s="33"/>
      <c r="GB1379" s="33"/>
      <c r="GC1379" s="33"/>
      <c r="GD1379" s="33"/>
      <c r="GE1379" s="33"/>
      <c r="GF1379" s="33"/>
      <c r="GG1379" s="7"/>
      <c r="GH1379" s="7"/>
      <c r="GI1379" s="7"/>
      <c r="GJ1379" s="7"/>
      <c r="GK1379" s="7"/>
      <c r="GL1379" s="7"/>
      <c r="GM1379" s="7"/>
      <c r="GN1379" s="7"/>
      <c r="GO1379" s="7"/>
      <c r="GP1379" s="7"/>
      <c r="GQ1379" s="7"/>
      <c r="GR1379" s="7"/>
      <c r="GS1379" s="7"/>
      <c r="GT1379" s="7"/>
      <c r="GU1379" s="7"/>
      <c r="GV1379" s="7"/>
      <c r="GW1379" s="7"/>
      <c r="GX1379" s="7"/>
      <c r="GY1379" s="7"/>
    </row>
    <row r="1380" spans="1:207" ht="13.8">
      <c r="A1380" s="7"/>
      <c r="B1380" s="7"/>
      <c r="C1380" s="7"/>
      <c r="D1380" s="7"/>
      <c r="E1380" s="7"/>
      <c r="F1380" s="7"/>
      <c r="G1380" s="7"/>
      <c r="H1380" s="7"/>
      <c r="I1380" s="7"/>
      <c r="J1380" s="7"/>
      <c r="K1380" s="7"/>
      <c r="L1380" s="7"/>
      <c r="M1380" s="7"/>
      <c r="N1380" s="7"/>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c r="CG1380" s="7"/>
      <c r="CH1380" s="7"/>
      <c r="CI1380" s="7"/>
      <c r="CJ1380" s="7"/>
      <c r="CK1380" s="7"/>
      <c r="CL1380" s="7"/>
      <c r="CM1380" s="7"/>
      <c r="CN1380" s="7"/>
      <c r="CO1380" s="7"/>
      <c r="CP1380" s="7"/>
      <c r="CQ1380" s="7"/>
      <c r="CR1380" s="7"/>
      <c r="CS1380" s="7"/>
      <c r="CT1380" s="7"/>
      <c r="CU1380" s="7"/>
      <c r="CV1380" s="7"/>
      <c r="CW1380" s="7"/>
      <c r="CX1380" s="7"/>
      <c r="CY1380" s="7"/>
      <c r="CZ1380" s="7"/>
      <c r="DA1380" s="7"/>
      <c r="DB1380" s="7"/>
      <c r="DC1380" s="7"/>
      <c r="DD1380" s="7"/>
      <c r="DE1380" s="7"/>
      <c r="DF1380" s="7"/>
      <c r="DG1380" s="7"/>
      <c r="DH1380" s="7"/>
      <c r="DI1380" s="7"/>
      <c r="DJ1380" s="7"/>
      <c r="DK1380" s="7"/>
      <c r="DL1380" s="7"/>
      <c r="DM1380" s="7"/>
      <c r="DN1380" s="7"/>
      <c r="DO1380" s="7"/>
      <c r="DP1380" s="7"/>
      <c r="DQ1380" s="7"/>
      <c r="DR1380" s="7"/>
      <c r="DS1380" s="7"/>
      <c r="DT1380" s="7"/>
      <c r="DU1380" s="7"/>
      <c r="DV1380" s="7"/>
      <c r="DW1380" s="7"/>
      <c r="DX1380" s="7"/>
      <c r="DY1380" s="7"/>
      <c r="DZ1380" s="7"/>
      <c r="EA1380" s="7"/>
      <c r="EB1380" s="7"/>
      <c r="EC1380" s="7"/>
      <c r="ED1380" s="7"/>
      <c r="EE1380" s="7"/>
      <c r="EF1380" s="7"/>
      <c r="EG1380" s="7"/>
      <c r="EH1380" s="7"/>
      <c r="EI1380" s="7"/>
      <c r="EJ1380" s="7"/>
      <c r="EK1380" s="7"/>
      <c r="EL1380" s="7"/>
      <c r="EM1380" s="7"/>
      <c r="EN1380" s="7"/>
      <c r="EO1380" s="7"/>
      <c r="EP1380" s="7"/>
      <c r="EQ1380" s="7"/>
      <c r="ER1380" s="7"/>
      <c r="ES1380" s="7"/>
      <c r="ET1380" s="7"/>
      <c r="EU1380" s="7"/>
      <c r="EV1380" s="7"/>
      <c r="EW1380" s="7"/>
      <c r="EX1380" s="7"/>
      <c r="EY1380" s="7"/>
      <c r="EZ1380" s="7"/>
      <c r="FA1380" s="7"/>
      <c r="FB1380" s="7"/>
      <c r="FC1380" s="7"/>
      <c r="FD1380" s="7"/>
      <c r="FE1380" s="7"/>
      <c r="FF1380" s="7"/>
      <c r="FG1380" s="7"/>
      <c r="FH1380" s="7"/>
      <c r="FI1380" s="7"/>
      <c r="FJ1380" s="7"/>
      <c r="FK1380" s="7"/>
      <c r="FL1380" s="34"/>
      <c r="FM1380" s="33"/>
      <c r="FN1380" s="34"/>
      <c r="FO1380" s="33"/>
      <c r="FP1380" s="33"/>
      <c r="FQ1380" s="33"/>
      <c r="FR1380" s="33"/>
      <c r="FS1380" s="33"/>
      <c r="FT1380" s="33"/>
      <c r="FU1380" s="33"/>
      <c r="FV1380" s="33"/>
      <c r="FW1380" s="33"/>
      <c r="FX1380" s="33"/>
      <c r="FY1380" s="33"/>
      <c r="FZ1380" s="33"/>
      <c r="GA1380" s="33"/>
      <c r="GB1380" s="33"/>
      <c r="GC1380" s="33"/>
      <c r="GD1380" s="33"/>
      <c r="GE1380" s="33"/>
      <c r="GF1380" s="33"/>
      <c r="GG1380" s="7"/>
      <c r="GH1380" s="7"/>
      <c r="GI1380" s="7"/>
      <c r="GJ1380" s="7"/>
      <c r="GK1380" s="7"/>
      <c r="GL1380" s="7"/>
      <c r="GM1380" s="7"/>
      <c r="GN1380" s="7"/>
      <c r="GO1380" s="7"/>
      <c r="GP1380" s="7"/>
      <c r="GQ1380" s="7"/>
      <c r="GR1380" s="7"/>
      <c r="GS1380" s="7"/>
      <c r="GT1380" s="7"/>
      <c r="GU1380" s="7"/>
      <c r="GV1380" s="7"/>
      <c r="GW1380" s="7"/>
      <c r="GX1380" s="7"/>
      <c r="GY1380" s="7"/>
    </row>
    <row r="1381" spans="1:207" ht="13.8">
      <c r="A1381" s="7"/>
      <c r="B1381" s="7"/>
      <c r="C1381" s="7"/>
      <c r="D1381" s="7"/>
      <c r="E1381" s="7"/>
      <c r="F1381" s="7"/>
      <c r="G1381" s="7"/>
      <c r="H1381" s="7"/>
      <c r="I1381" s="7"/>
      <c r="J1381" s="7"/>
      <c r="K1381" s="7"/>
      <c r="L1381" s="7"/>
      <c r="M1381" s="7"/>
      <c r="N1381" s="7"/>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c r="CG1381" s="7"/>
      <c r="CH1381" s="7"/>
      <c r="CI1381" s="7"/>
      <c r="CJ1381" s="7"/>
      <c r="CK1381" s="7"/>
      <c r="CL1381" s="7"/>
      <c r="CM1381" s="7"/>
      <c r="CN1381" s="7"/>
      <c r="CO1381" s="7"/>
      <c r="CP1381" s="7"/>
      <c r="CQ1381" s="7"/>
      <c r="CR1381" s="7"/>
      <c r="CS1381" s="7"/>
      <c r="CT1381" s="7"/>
      <c r="CU1381" s="7"/>
      <c r="CV1381" s="7"/>
      <c r="CW1381" s="7"/>
      <c r="CX1381" s="7"/>
      <c r="CY1381" s="7"/>
      <c r="CZ1381" s="7"/>
      <c r="DA1381" s="7"/>
      <c r="DB1381" s="7"/>
      <c r="DC1381" s="7"/>
      <c r="DD1381" s="7"/>
      <c r="DE1381" s="7"/>
      <c r="DF1381" s="7"/>
      <c r="DG1381" s="7"/>
      <c r="DH1381" s="7"/>
      <c r="DI1381" s="7"/>
      <c r="DJ1381" s="7"/>
      <c r="DK1381" s="7"/>
      <c r="DL1381" s="7"/>
      <c r="DM1381" s="7"/>
      <c r="DN1381" s="7"/>
      <c r="DO1381" s="7"/>
      <c r="DP1381" s="7"/>
      <c r="DQ1381" s="7"/>
      <c r="DR1381" s="7"/>
      <c r="DS1381" s="7"/>
      <c r="DT1381" s="7"/>
      <c r="DU1381" s="7"/>
      <c r="DV1381" s="7"/>
      <c r="DW1381" s="7"/>
      <c r="DX1381" s="7"/>
      <c r="DY1381" s="7"/>
      <c r="DZ1381" s="7"/>
      <c r="EA1381" s="7"/>
      <c r="EB1381" s="7"/>
      <c r="EC1381" s="7"/>
      <c r="ED1381" s="7"/>
      <c r="EE1381" s="7"/>
      <c r="EF1381" s="7"/>
      <c r="EG1381" s="7"/>
      <c r="EH1381" s="7"/>
      <c r="EI1381" s="7"/>
      <c r="EJ1381" s="7"/>
      <c r="EK1381" s="7"/>
      <c r="EL1381" s="7"/>
      <c r="EM1381" s="7"/>
      <c r="EN1381" s="7"/>
      <c r="EO1381" s="7"/>
      <c r="EP1381" s="7"/>
      <c r="EQ1381" s="7"/>
      <c r="ER1381" s="7"/>
      <c r="ES1381" s="7"/>
      <c r="ET1381" s="7"/>
      <c r="EU1381" s="7"/>
      <c r="EV1381" s="7"/>
      <c r="EW1381" s="7"/>
      <c r="EX1381" s="7"/>
      <c r="EY1381" s="7"/>
      <c r="EZ1381" s="7"/>
      <c r="FA1381" s="7"/>
      <c r="FB1381" s="7"/>
      <c r="FC1381" s="7"/>
      <c r="FD1381" s="7"/>
      <c r="FE1381" s="7"/>
      <c r="FF1381" s="7"/>
      <c r="FG1381" s="7"/>
      <c r="FH1381" s="7"/>
      <c r="FI1381" s="7"/>
      <c r="FJ1381" s="7"/>
      <c r="FK1381" s="7"/>
      <c r="FL1381" s="34"/>
      <c r="FM1381" s="33"/>
      <c r="FN1381" s="34"/>
      <c r="FO1381" s="33"/>
      <c r="FP1381" s="33"/>
      <c r="FQ1381" s="33"/>
      <c r="FR1381" s="33"/>
      <c r="FS1381" s="33"/>
      <c r="FT1381" s="33"/>
      <c r="FU1381" s="33"/>
      <c r="FV1381" s="33"/>
      <c r="FW1381" s="33"/>
      <c r="FX1381" s="33"/>
      <c r="FY1381" s="33"/>
      <c r="FZ1381" s="33"/>
      <c r="GA1381" s="33"/>
      <c r="GB1381" s="33"/>
      <c r="GC1381" s="33"/>
      <c r="GD1381" s="33"/>
      <c r="GE1381" s="33"/>
      <c r="GF1381" s="33"/>
      <c r="GG1381" s="7"/>
      <c r="GH1381" s="7"/>
      <c r="GI1381" s="7"/>
      <c r="GJ1381" s="7"/>
      <c r="GK1381" s="7"/>
      <c r="GL1381" s="7"/>
      <c r="GM1381" s="7"/>
      <c r="GN1381" s="7"/>
      <c r="GO1381" s="7"/>
      <c r="GP1381" s="7"/>
      <c r="GQ1381" s="7"/>
      <c r="GR1381" s="7"/>
      <c r="GS1381" s="7"/>
      <c r="GT1381" s="7"/>
      <c r="GU1381" s="7"/>
      <c r="GV1381" s="7"/>
      <c r="GW1381" s="7"/>
      <c r="GX1381" s="7"/>
      <c r="GY1381" s="7"/>
    </row>
    <row r="1382" spans="1:207" ht="13.8">
      <c r="A1382" s="7"/>
      <c r="B1382" s="7"/>
      <c r="C1382" s="7"/>
      <c r="D1382" s="7"/>
      <c r="E1382" s="7"/>
      <c r="F1382" s="7"/>
      <c r="G1382" s="7"/>
      <c r="H1382" s="7"/>
      <c r="I1382" s="7"/>
      <c r="J1382" s="7"/>
      <c r="K1382" s="7"/>
      <c r="L1382" s="7"/>
      <c r="M1382" s="7"/>
      <c r="N1382" s="7"/>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c r="CG1382" s="7"/>
      <c r="CH1382" s="7"/>
      <c r="CI1382" s="7"/>
      <c r="CJ1382" s="7"/>
      <c r="CK1382" s="7"/>
      <c r="CL1382" s="7"/>
      <c r="CM1382" s="7"/>
      <c r="CN1382" s="7"/>
      <c r="CO1382" s="7"/>
      <c r="CP1382" s="7"/>
      <c r="CQ1382" s="7"/>
      <c r="CR1382" s="7"/>
      <c r="CS1382" s="7"/>
      <c r="CT1382" s="7"/>
      <c r="CU1382" s="7"/>
      <c r="CV1382" s="7"/>
      <c r="CW1382" s="7"/>
      <c r="CX1382" s="7"/>
      <c r="CY1382" s="7"/>
      <c r="CZ1382" s="7"/>
      <c r="DA1382" s="7"/>
      <c r="DB1382" s="7"/>
      <c r="DC1382" s="7"/>
      <c r="DD1382" s="7"/>
      <c r="DE1382" s="7"/>
      <c r="DF1382" s="7"/>
      <c r="DG1382" s="7"/>
      <c r="DH1382" s="7"/>
      <c r="DI1382" s="7"/>
      <c r="DJ1382" s="7"/>
      <c r="DK1382" s="7"/>
      <c r="DL1382" s="7"/>
      <c r="DM1382" s="7"/>
      <c r="DN1382" s="7"/>
      <c r="DO1382" s="7"/>
      <c r="DP1382" s="7"/>
      <c r="DQ1382" s="7"/>
      <c r="DR1382" s="7"/>
      <c r="DS1382" s="7"/>
      <c r="DT1382" s="7"/>
      <c r="DU1382" s="7"/>
      <c r="DV1382" s="7"/>
      <c r="DW1382" s="7"/>
      <c r="DX1382" s="7"/>
      <c r="DY1382" s="7"/>
      <c r="DZ1382" s="7"/>
      <c r="EA1382" s="7"/>
      <c r="EB1382" s="7"/>
      <c r="EC1382" s="7"/>
      <c r="ED1382" s="7"/>
      <c r="EE1382" s="7"/>
      <c r="EF1382" s="7"/>
      <c r="EG1382" s="7"/>
      <c r="EH1382" s="7"/>
      <c r="EI1382" s="7"/>
      <c r="EJ1382" s="7"/>
      <c r="EK1382" s="7"/>
      <c r="EL1382" s="7"/>
      <c r="EM1382" s="7"/>
      <c r="EN1382" s="7"/>
      <c r="EO1382" s="7"/>
      <c r="EP1382" s="7"/>
      <c r="EQ1382" s="7"/>
      <c r="ER1382" s="7"/>
      <c r="ES1382" s="7"/>
      <c r="ET1382" s="7"/>
      <c r="EU1382" s="7"/>
      <c r="EV1382" s="7"/>
      <c r="EW1382" s="7"/>
      <c r="EX1382" s="7"/>
      <c r="EY1382" s="7"/>
      <c r="EZ1382" s="7"/>
      <c r="FA1382" s="7"/>
      <c r="FB1382" s="7"/>
      <c r="FC1382" s="7"/>
      <c r="FD1382" s="7"/>
      <c r="FE1382" s="7"/>
      <c r="FF1382" s="7"/>
      <c r="FG1382" s="7"/>
      <c r="FH1382" s="7"/>
      <c r="FI1382" s="7"/>
      <c r="FJ1382" s="7"/>
      <c r="FK1382" s="7"/>
      <c r="FL1382" s="34"/>
      <c r="FM1382" s="33"/>
      <c r="FN1382" s="34"/>
      <c r="FO1382" s="33"/>
      <c r="FP1382" s="33"/>
      <c r="FQ1382" s="33"/>
      <c r="FR1382" s="33"/>
      <c r="FS1382" s="33"/>
      <c r="FT1382" s="33"/>
      <c r="FU1382" s="33"/>
      <c r="FV1382" s="33"/>
      <c r="FW1382" s="33"/>
      <c r="FX1382" s="33"/>
      <c r="FY1382" s="33"/>
      <c r="FZ1382" s="33"/>
      <c r="GA1382" s="33"/>
      <c r="GB1382" s="33"/>
      <c r="GC1382" s="33"/>
      <c r="GD1382" s="33"/>
      <c r="GE1382" s="33"/>
      <c r="GF1382" s="33"/>
      <c r="GG1382" s="7"/>
      <c r="GH1382" s="7"/>
      <c r="GI1382" s="7"/>
      <c r="GJ1382" s="7"/>
      <c r="GK1382" s="7"/>
      <c r="GL1382" s="7"/>
      <c r="GM1382" s="7"/>
      <c r="GN1382" s="7"/>
      <c r="GO1382" s="7"/>
      <c r="GP1382" s="7"/>
      <c r="GQ1382" s="7"/>
      <c r="GR1382" s="7"/>
      <c r="GS1382" s="7"/>
      <c r="GT1382" s="7"/>
      <c r="GU1382" s="7"/>
      <c r="GV1382" s="7"/>
      <c r="GW1382" s="7"/>
      <c r="GX1382" s="7"/>
      <c r="GY1382" s="7"/>
    </row>
    <row r="1383" spans="1:207" ht="13.8">
      <c r="A1383" s="7"/>
      <c r="B1383" s="7"/>
      <c r="C1383" s="7"/>
      <c r="D1383" s="7"/>
      <c r="E1383" s="7"/>
      <c r="F1383" s="7"/>
      <c r="G1383" s="7"/>
      <c r="H1383" s="7"/>
      <c r="I1383" s="7"/>
      <c r="J1383" s="7"/>
      <c r="K1383" s="7"/>
      <c r="L1383" s="7"/>
      <c r="M1383" s="7"/>
      <c r="N1383" s="7"/>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c r="CG1383" s="7"/>
      <c r="CH1383" s="7"/>
      <c r="CI1383" s="7"/>
      <c r="CJ1383" s="7"/>
      <c r="CK1383" s="7"/>
      <c r="CL1383" s="7"/>
      <c r="CM1383" s="7"/>
      <c r="CN1383" s="7"/>
      <c r="CO1383" s="7"/>
      <c r="CP1383" s="7"/>
      <c r="CQ1383" s="7"/>
      <c r="CR1383" s="7"/>
      <c r="CS1383" s="7"/>
      <c r="CT1383" s="7"/>
      <c r="CU1383" s="7"/>
      <c r="CV1383" s="7"/>
      <c r="CW1383" s="7"/>
      <c r="CX1383" s="7"/>
      <c r="CY1383" s="7"/>
      <c r="CZ1383" s="7"/>
      <c r="DA1383" s="7"/>
      <c r="DB1383" s="7"/>
      <c r="DC1383" s="7"/>
      <c r="DD1383" s="7"/>
      <c r="DE1383" s="7"/>
      <c r="DF1383" s="7"/>
      <c r="DG1383" s="7"/>
      <c r="DH1383" s="7"/>
      <c r="DI1383" s="7"/>
      <c r="DJ1383" s="7"/>
      <c r="DK1383" s="7"/>
      <c r="DL1383" s="7"/>
      <c r="DM1383" s="7"/>
      <c r="DN1383" s="7"/>
      <c r="DO1383" s="7"/>
      <c r="DP1383" s="7"/>
      <c r="DQ1383" s="7"/>
      <c r="DR1383" s="7"/>
      <c r="DS1383" s="7"/>
      <c r="DT1383" s="7"/>
      <c r="DU1383" s="7"/>
      <c r="DV1383" s="7"/>
      <c r="DW1383" s="7"/>
      <c r="DX1383" s="7"/>
      <c r="DY1383" s="7"/>
      <c r="DZ1383" s="7"/>
      <c r="EA1383" s="7"/>
      <c r="EB1383" s="7"/>
      <c r="EC1383" s="7"/>
      <c r="ED1383" s="7"/>
      <c r="EE1383" s="7"/>
      <c r="EF1383" s="7"/>
      <c r="EG1383" s="7"/>
      <c r="EH1383" s="7"/>
      <c r="EI1383" s="7"/>
      <c r="EJ1383" s="7"/>
      <c r="EK1383" s="7"/>
      <c r="EL1383" s="7"/>
      <c r="EM1383" s="7"/>
      <c r="EN1383" s="7"/>
      <c r="EO1383" s="7"/>
      <c r="EP1383" s="7"/>
      <c r="EQ1383" s="7"/>
      <c r="ER1383" s="7"/>
      <c r="ES1383" s="7"/>
      <c r="ET1383" s="7"/>
      <c r="EU1383" s="7"/>
      <c r="EV1383" s="7"/>
      <c r="EW1383" s="7"/>
      <c r="EX1383" s="7"/>
      <c r="EY1383" s="7"/>
      <c r="EZ1383" s="7"/>
      <c r="FA1383" s="7"/>
      <c r="FB1383" s="7"/>
      <c r="FC1383" s="7"/>
      <c r="FD1383" s="7"/>
      <c r="FE1383" s="7"/>
      <c r="FF1383" s="7"/>
      <c r="FG1383" s="7"/>
      <c r="FH1383" s="7"/>
      <c r="FI1383" s="7"/>
      <c r="FJ1383" s="7"/>
      <c r="FK1383" s="7"/>
      <c r="FL1383" s="34"/>
      <c r="FM1383" s="33"/>
      <c r="FN1383" s="34"/>
      <c r="FO1383" s="33"/>
      <c r="FP1383" s="33"/>
      <c r="FQ1383" s="33"/>
      <c r="FR1383" s="33"/>
      <c r="FS1383" s="33"/>
      <c r="FT1383" s="33"/>
      <c r="FU1383" s="33"/>
      <c r="FV1383" s="33"/>
      <c r="FW1383" s="33"/>
      <c r="FX1383" s="33"/>
      <c r="FY1383" s="33"/>
      <c r="FZ1383" s="33"/>
      <c r="GA1383" s="33"/>
      <c r="GB1383" s="33"/>
      <c r="GC1383" s="33"/>
      <c r="GD1383" s="33"/>
      <c r="GE1383" s="33"/>
      <c r="GF1383" s="33"/>
      <c r="GG1383" s="7"/>
      <c r="GH1383" s="7"/>
      <c r="GI1383" s="7"/>
      <c r="GJ1383" s="7"/>
      <c r="GK1383" s="7"/>
      <c r="GL1383" s="7"/>
      <c r="GM1383" s="7"/>
      <c r="GN1383" s="7"/>
      <c r="GO1383" s="7"/>
      <c r="GP1383" s="7"/>
      <c r="GQ1383" s="7"/>
      <c r="GR1383" s="7"/>
      <c r="GS1383" s="7"/>
      <c r="GT1383" s="7"/>
      <c r="GU1383" s="7"/>
      <c r="GV1383" s="7"/>
      <c r="GW1383" s="7"/>
      <c r="GX1383" s="7"/>
      <c r="GY1383" s="7"/>
    </row>
    <row r="1384" spans="1:207" ht="13.8">
      <c r="A1384" s="7"/>
      <c r="B1384" s="7"/>
      <c r="C1384" s="7"/>
      <c r="D1384" s="7"/>
      <c r="E1384" s="7"/>
      <c r="F1384" s="7"/>
      <c r="G1384" s="7"/>
      <c r="H1384" s="7"/>
      <c r="I1384" s="7"/>
      <c r="J1384" s="7"/>
      <c r="K1384" s="7"/>
      <c r="L1384" s="7"/>
      <c r="M1384" s="7"/>
      <c r="N1384" s="7"/>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c r="CG1384" s="7"/>
      <c r="CH1384" s="7"/>
      <c r="CI1384" s="7"/>
      <c r="CJ1384" s="7"/>
      <c r="CK1384" s="7"/>
      <c r="CL1384" s="7"/>
      <c r="CM1384" s="7"/>
      <c r="CN1384" s="7"/>
      <c r="CO1384" s="7"/>
      <c r="CP1384" s="7"/>
      <c r="CQ1384" s="7"/>
      <c r="CR1384" s="7"/>
      <c r="CS1384" s="7"/>
      <c r="CT1384" s="7"/>
      <c r="CU1384" s="7"/>
      <c r="CV1384" s="7"/>
      <c r="CW1384" s="7"/>
      <c r="CX1384" s="7"/>
      <c r="CY1384" s="7"/>
      <c r="CZ1384" s="7"/>
      <c r="DA1384" s="7"/>
      <c r="DB1384" s="7"/>
      <c r="DC1384" s="7"/>
      <c r="DD1384" s="7"/>
      <c r="DE1384" s="7"/>
      <c r="DF1384" s="7"/>
      <c r="DG1384" s="7"/>
      <c r="DH1384" s="7"/>
      <c r="DI1384" s="7"/>
      <c r="DJ1384" s="7"/>
      <c r="DK1384" s="7"/>
      <c r="DL1384" s="7"/>
      <c r="DM1384" s="7"/>
      <c r="DN1384" s="7"/>
      <c r="DO1384" s="7"/>
      <c r="DP1384" s="7"/>
      <c r="DQ1384" s="7"/>
      <c r="DR1384" s="7"/>
      <c r="DS1384" s="7"/>
      <c r="DT1384" s="7"/>
      <c r="DU1384" s="7"/>
      <c r="DV1384" s="7"/>
      <c r="DW1384" s="7"/>
      <c r="DX1384" s="7"/>
      <c r="DY1384" s="7"/>
      <c r="DZ1384" s="7"/>
      <c r="EA1384" s="7"/>
      <c r="EB1384" s="7"/>
      <c r="EC1384" s="7"/>
      <c r="ED1384" s="7"/>
      <c r="EE1384" s="7"/>
      <c r="EF1384" s="7"/>
      <c r="EG1384" s="7"/>
      <c r="EH1384" s="7"/>
      <c r="EI1384" s="7"/>
      <c r="EJ1384" s="7"/>
      <c r="EK1384" s="7"/>
      <c r="EL1384" s="7"/>
      <c r="EM1384" s="7"/>
      <c r="EN1384" s="7"/>
      <c r="EO1384" s="7"/>
      <c r="EP1384" s="7"/>
      <c r="EQ1384" s="7"/>
      <c r="ER1384" s="7"/>
      <c r="ES1384" s="7"/>
      <c r="ET1384" s="7"/>
      <c r="EU1384" s="7"/>
      <c r="EV1384" s="7"/>
      <c r="EW1384" s="7"/>
      <c r="EX1384" s="7"/>
      <c r="EY1384" s="7"/>
      <c r="EZ1384" s="7"/>
      <c r="FA1384" s="7"/>
      <c r="FB1384" s="7"/>
      <c r="FC1384" s="7"/>
      <c r="FD1384" s="7"/>
      <c r="FE1384" s="7"/>
      <c r="FF1384" s="7"/>
      <c r="FG1384" s="7"/>
      <c r="FH1384" s="7"/>
      <c r="FI1384" s="7"/>
      <c r="FJ1384" s="7"/>
      <c r="FK1384" s="7"/>
      <c r="FL1384" s="34"/>
      <c r="FM1384" s="33"/>
      <c r="FN1384" s="34"/>
      <c r="FO1384" s="33"/>
      <c r="FP1384" s="33"/>
      <c r="FQ1384" s="33"/>
      <c r="FR1384" s="33"/>
      <c r="FS1384" s="33"/>
      <c r="FT1384" s="33"/>
      <c r="FU1384" s="33"/>
      <c r="FV1384" s="33"/>
      <c r="FW1384" s="33"/>
      <c r="FX1384" s="33"/>
      <c r="FY1384" s="33"/>
      <c r="FZ1384" s="33"/>
      <c r="GA1384" s="33"/>
      <c r="GB1384" s="33"/>
      <c r="GC1384" s="33"/>
      <c r="GD1384" s="33"/>
      <c r="GE1384" s="33"/>
      <c r="GF1384" s="33"/>
      <c r="GG1384" s="7"/>
      <c r="GH1384" s="7"/>
      <c r="GI1384" s="7"/>
      <c r="GJ1384" s="7"/>
      <c r="GK1384" s="7"/>
      <c r="GL1384" s="7"/>
      <c r="GM1384" s="7"/>
      <c r="GN1384" s="7"/>
      <c r="GO1384" s="7"/>
      <c r="GP1384" s="7"/>
      <c r="GQ1384" s="7"/>
      <c r="GR1384" s="7"/>
      <c r="GS1384" s="7"/>
      <c r="GT1384" s="7"/>
      <c r="GU1384" s="7"/>
      <c r="GV1384" s="7"/>
      <c r="GW1384" s="7"/>
      <c r="GX1384" s="7"/>
      <c r="GY1384" s="7"/>
    </row>
    <row r="1385" spans="1:207" ht="13.8">
      <c r="A1385" s="7"/>
      <c r="B1385" s="7"/>
      <c r="C1385" s="7"/>
      <c r="D1385" s="7"/>
      <c r="E1385" s="7"/>
      <c r="F1385" s="7"/>
      <c r="G1385" s="7"/>
      <c r="H1385" s="7"/>
      <c r="I1385" s="7"/>
      <c r="J1385" s="7"/>
      <c r="K1385" s="7"/>
      <c r="L1385" s="7"/>
      <c r="M1385" s="7"/>
      <c r="N1385" s="7"/>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c r="CG1385" s="7"/>
      <c r="CH1385" s="7"/>
      <c r="CI1385" s="7"/>
      <c r="CJ1385" s="7"/>
      <c r="CK1385" s="7"/>
      <c r="CL1385" s="7"/>
      <c r="CM1385" s="7"/>
      <c r="CN1385" s="7"/>
      <c r="CO1385" s="7"/>
      <c r="CP1385" s="7"/>
      <c r="CQ1385" s="7"/>
      <c r="CR1385" s="7"/>
      <c r="CS1385" s="7"/>
      <c r="CT1385" s="7"/>
      <c r="CU1385" s="7"/>
      <c r="CV1385" s="7"/>
      <c r="CW1385" s="7"/>
      <c r="CX1385" s="7"/>
      <c r="CY1385" s="7"/>
      <c r="CZ1385" s="7"/>
      <c r="DA1385" s="7"/>
      <c r="DB1385" s="7"/>
      <c r="DC1385" s="7"/>
      <c r="DD1385" s="7"/>
      <c r="DE1385" s="7"/>
      <c r="DF1385" s="7"/>
      <c r="DG1385" s="7"/>
      <c r="DH1385" s="7"/>
      <c r="DI1385" s="7"/>
      <c r="DJ1385" s="7"/>
      <c r="DK1385" s="7"/>
      <c r="DL1385" s="7"/>
      <c r="DM1385" s="7"/>
      <c r="DN1385" s="7"/>
      <c r="DO1385" s="7"/>
      <c r="DP1385" s="7"/>
      <c r="DQ1385" s="7"/>
      <c r="DR1385" s="7"/>
      <c r="DS1385" s="7"/>
      <c r="DT1385" s="7"/>
      <c r="DU1385" s="7"/>
      <c r="DV1385" s="7"/>
      <c r="DW1385" s="7"/>
      <c r="DX1385" s="7"/>
      <c r="DY1385" s="7"/>
      <c r="DZ1385" s="7"/>
      <c r="EA1385" s="7"/>
      <c r="EB1385" s="7"/>
      <c r="EC1385" s="7"/>
      <c r="ED1385" s="7"/>
      <c r="EE1385" s="7"/>
      <c r="EF1385" s="7"/>
      <c r="EG1385" s="7"/>
      <c r="EH1385" s="7"/>
      <c r="EI1385" s="7"/>
      <c r="EJ1385" s="7"/>
      <c r="EK1385" s="7"/>
      <c r="EL1385" s="7"/>
      <c r="EM1385" s="7"/>
      <c r="EN1385" s="7"/>
      <c r="EO1385" s="7"/>
      <c r="EP1385" s="7"/>
      <c r="EQ1385" s="7"/>
      <c r="ER1385" s="7"/>
      <c r="ES1385" s="7"/>
      <c r="ET1385" s="7"/>
      <c r="EU1385" s="7"/>
      <c r="EV1385" s="7"/>
      <c r="EW1385" s="7"/>
      <c r="EX1385" s="7"/>
      <c r="EY1385" s="7"/>
      <c r="EZ1385" s="7"/>
      <c r="FA1385" s="7"/>
      <c r="FB1385" s="7"/>
      <c r="FC1385" s="7"/>
      <c r="FD1385" s="7"/>
      <c r="FE1385" s="7"/>
      <c r="FF1385" s="7"/>
      <c r="FG1385" s="7"/>
      <c r="FH1385" s="7"/>
      <c r="FI1385" s="7"/>
      <c r="FJ1385" s="7"/>
      <c r="FK1385" s="7"/>
      <c r="FL1385" s="34"/>
      <c r="FM1385" s="33"/>
      <c r="FN1385" s="34"/>
      <c r="FO1385" s="33"/>
      <c r="FP1385" s="33"/>
      <c r="FQ1385" s="33"/>
      <c r="FR1385" s="33"/>
      <c r="FS1385" s="33"/>
      <c r="FT1385" s="33"/>
      <c r="FU1385" s="33"/>
      <c r="FV1385" s="33"/>
      <c r="FW1385" s="33"/>
      <c r="FX1385" s="33"/>
      <c r="FY1385" s="33"/>
      <c r="FZ1385" s="33"/>
      <c r="GA1385" s="33"/>
      <c r="GB1385" s="33"/>
      <c r="GC1385" s="33"/>
      <c r="GD1385" s="33"/>
      <c r="GE1385" s="33"/>
      <c r="GF1385" s="33"/>
      <c r="GG1385" s="7"/>
      <c r="GH1385" s="7"/>
      <c r="GI1385" s="7"/>
      <c r="GJ1385" s="7"/>
      <c r="GK1385" s="7"/>
      <c r="GL1385" s="7"/>
      <c r="GM1385" s="7"/>
      <c r="GN1385" s="7"/>
      <c r="GO1385" s="7"/>
      <c r="GP1385" s="7"/>
      <c r="GQ1385" s="7"/>
      <c r="GR1385" s="7"/>
      <c r="GS1385" s="7"/>
      <c r="GT1385" s="7"/>
      <c r="GU1385" s="7"/>
      <c r="GV1385" s="7"/>
      <c r="GW1385" s="7"/>
      <c r="GX1385" s="7"/>
      <c r="GY1385" s="7"/>
    </row>
    <row r="1386" spans="1:207" ht="13.8">
      <c r="A1386" s="7"/>
      <c r="B1386" s="7"/>
      <c r="C1386" s="7"/>
      <c r="D1386" s="7"/>
      <c r="E1386" s="7"/>
      <c r="F1386" s="7"/>
      <c r="G1386" s="7"/>
      <c r="H1386" s="7"/>
      <c r="I1386" s="7"/>
      <c r="J1386" s="7"/>
      <c r="K1386" s="7"/>
      <c r="L1386" s="7"/>
      <c r="M1386" s="7"/>
      <c r="N1386" s="7"/>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c r="CG1386" s="7"/>
      <c r="CH1386" s="7"/>
      <c r="CI1386" s="7"/>
      <c r="CJ1386" s="7"/>
      <c r="CK1386" s="7"/>
      <c r="CL1386" s="7"/>
      <c r="CM1386" s="7"/>
      <c r="CN1386" s="7"/>
      <c r="CO1386" s="7"/>
      <c r="CP1386" s="7"/>
      <c r="CQ1386" s="7"/>
      <c r="CR1386" s="7"/>
      <c r="CS1386" s="7"/>
      <c r="CT1386" s="7"/>
      <c r="CU1386" s="7"/>
      <c r="CV1386" s="7"/>
      <c r="CW1386" s="7"/>
      <c r="CX1386" s="7"/>
      <c r="CY1386" s="7"/>
      <c r="CZ1386" s="7"/>
      <c r="DA1386" s="7"/>
      <c r="DB1386" s="7"/>
      <c r="DC1386" s="7"/>
      <c r="DD1386" s="7"/>
      <c r="DE1386" s="7"/>
      <c r="DF1386" s="7"/>
      <c r="DG1386" s="7"/>
      <c r="DH1386" s="7"/>
      <c r="DI1386" s="7"/>
      <c r="DJ1386" s="7"/>
      <c r="DK1386" s="7"/>
      <c r="DL1386" s="7"/>
      <c r="DM1386" s="7"/>
      <c r="DN1386" s="7"/>
      <c r="DO1386" s="7"/>
      <c r="DP1386" s="7"/>
      <c r="DQ1386" s="7"/>
      <c r="DR1386" s="7"/>
      <c r="DS1386" s="7"/>
      <c r="DT1386" s="7"/>
      <c r="DU1386" s="7"/>
      <c r="DV1386" s="7"/>
      <c r="DW1386" s="7"/>
      <c r="DX1386" s="7"/>
      <c r="DY1386" s="7"/>
      <c r="DZ1386" s="7"/>
      <c r="EA1386" s="7"/>
      <c r="EB1386" s="7"/>
      <c r="EC1386" s="7"/>
      <c r="ED1386" s="7"/>
      <c r="EE1386" s="7"/>
      <c r="EF1386" s="7"/>
      <c r="EG1386" s="7"/>
      <c r="EH1386" s="7"/>
      <c r="EI1386" s="7"/>
      <c r="EJ1386" s="7"/>
      <c r="EK1386" s="7"/>
      <c r="EL1386" s="7"/>
      <c r="EM1386" s="7"/>
      <c r="EN1386" s="7"/>
      <c r="EO1386" s="7"/>
      <c r="EP1386" s="7"/>
      <c r="EQ1386" s="7"/>
      <c r="ER1386" s="7"/>
      <c r="ES1386" s="7"/>
      <c r="ET1386" s="7"/>
      <c r="EU1386" s="7"/>
      <c r="EV1386" s="7"/>
      <c r="EW1386" s="7"/>
      <c r="EX1386" s="7"/>
      <c r="EY1386" s="7"/>
      <c r="EZ1386" s="7"/>
      <c r="FA1386" s="7"/>
      <c r="FB1386" s="7"/>
      <c r="FC1386" s="7"/>
      <c r="FD1386" s="7"/>
      <c r="FE1386" s="7"/>
      <c r="FF1386" s="7"/>
      <c r="FG1386" s="7"/>
      <c r="FH1386" s="7"/>
      <c r="FI1386" s="7"/>
      <c r="FJ1386" s="7"/>
      <c r="FK1386" s="7"/>
      <c r="FL1386" s="34"/>
      <c r="FM1386" s="33"/>
      <c r="FN1386" s="34"/>
      <c r="FO1386" s="33"/>
      <c r="FP1386" s="33"/>
      <c r="FQ1386" s="33"/>
      <c r="FR1386" s="33"/>
      <c r="FS1386" s="33"/>
      <c r="FT1386" s="33"/>
      <c r="FU1386" s="33"/>
      <c r="FV1386" s="33"/>
      <c r="FW1386" s="33"/>
      <c r="FX1386" s="33"/>
      <c r="FY1386" s="33"/>
      <c r="FZ1386" s="33"/>
      <c r="GA1386" s="33"/>
      <c r="GB1386" s="33"/>
      <c r="GC1386" s="33"/>
      <c r="GD1386" s="33"/>
      <c r="GE1386" s="33"/>
      <c r="GF1386" s="33"/>
      <c r="GG1386" s="7"/>
      <c r="GH1386" s="7"/>
      <c r="GI1386" s="7"/>
      <c r="GJ1386" s="7"/>
      <c r="GK1386" s="7"/>
      <c r="GL1386" s="7"/>
      <c r="GM1386" s="7"/>
      <c r="GN1386" s="7"/>
      <c r="GO1386" s="7"/>
      <c r="GP1386" s="7"/>
      <c r="GQ1386" s="7"/>
      <c r="GR1386" s="7"/>
      <c r="GS1386" s="7"/>
      <c r="GT1386" s="7"/>
      <c r="GU1386" s="7"/>
      <c r="GV1386" s="7"/>
      <c r="GW1386" s="7"/>
      <c r="GX1386" s="7"/>
      <c r="GY1386" s="7"/>
    </row>
    <row r="1387" spans="1:207" ht="13.8">
      <c r="A1387" s="7"/>
      <c r="B1387" s="7"/>
      <c r="C1387" s="7"/>
      <c r="D1387" s="7"/>
      <c r="E1387" s="7"/>
      <c r="F1387" s="7"/>
      <c r="G1387" s="7"/>
      <c r="H1387" s="7"/>
      <c r="I1387" s="7"/>
      <c r="J1387" s="7"/>
      <c r="K1387" s="7"/>
      <c r="L1387" s="7"/>
      <c r="M1387" s="7"/>
      <c r="N1387" s="7"/>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c r="CG1387" s="7"/>
      <c r="CH1387" s="7"/>
      <c r="CI1387" s="7"/>
      <c r="CJ1387" s="7"/>
      <c r="CK1387" s="7"/>
      <c r="CL1387" s="7"/>
      <c r="CM1387" s="7"/>
      <c r="CN1387" s="7"/>
      <c r="CO1387" s="7"/>
      <c r="CP1387" s="7"/>
      <c r="CQ1387" s="7"/>
      <c r="CR1387" s="7"/>
      <c r="CS1387" s="7"/>
      <c r="CT1387" s="7"/>
      <c r="CU1387" s="7"/>
      <c r="CV1387" s="7"/>
      <c r="CW1387" s="7"/>
      <c r="CX1387" s="7"/>
      <c r="CY1387" s="7"/>
      <c r="CZ1387" s="7"/>
      <c r="DA1387" s="7"/>
      <c r="DB1387" s="7"/>
      <c r="DC1387" s="7"/>
      <c r="DD1387" s="7"/>
      <c r="DE1387" s="7"/>
      <c r="DF1387" s="7"/>
      <c r="DG1387" s="7"/>
      <c r="DH1387" s="7"/>
      <c r="DI1387" s="7"/>
      <c r="DJ1387" s="7"/>
      <c r="DK1387" s="7"/>
      <c r="DL1387" s="7"/>
      <c r="DM1387" s="7"/>
      <c r="DN1387" s="7"/>
      <c r="DO1387" s="7"/>
      <c r="DP1387" s="7"/>
      <c r="DQ1387" s="7"/>
      <c r="DR1387" s="7"/>
      <c r="DS1387" s="7"/>
      <c r="DT1387" s="7"/>
      <c r="DU1387" s="7"/>
      <c r="DV1387" s="7"/>
      <c r="DW1387" s="7"/>
      <c r="DX1387" s="7"/>
      <c r="DY1387" s="7"/>
      <c r="DZ1387" s="7"/>
      <c r="EA1387" s="7"/>
      <c r="EB1387" s="7"/>
      <c r="EC1387" s="7"/>
      <c r="ED1387" s="7"/>
      <c r="EE1387" s="7"/>
      <c r="EF1387" s="7"/>
      <c r="EG1387" s="7"/>
      <c r="EH1387" s="7"/>
      <c r="EI1387" s="7"/>
      <c r="EJ1387" s="7"/>
      <c r="EK1387" s="7"/>
      <c r="EL1387" s="7"/>
      <c r="EM1387" s="7"/>
      <c r="EN1387" s="7"/>
      <c r="EO1387" s="7"/>
      <c r="EP1387" s="7"/>
      <c r="EQ1387" s="7"/>
      <c r="ER1387" s="7"/>
      <c r="ES1387" s="7"/>
      <c r="ET1387" s="7"/>
      <c r="EU1387" s="7"/>
      <c r="EV1387" s="7"/>
      <c r="EW1387" s="7"/>
      <c r="EX1387" s="7"/>
      <c r="EY1387" s="7"/>
      <c r="EZ1387" s="7"/>
      <c r="FA1387" s="7"/>
      <c r="FB1387" s="7"/>
      <c r="FC1387" s="7"/>
      <c r="FD1387" s="7"/>
      <c r="FE1387" s="7"/>
      <c r="FF1387" s="7"/>
      <c r="FG1387" s="7"/>
      <c r="FH1387" s="7"/>
      <c r="FI1387" s="7"/>
      <c r="FJ1387" s="7"/>
      <c r="FK1387" s="7"/>
      <c r="FL1387" s="34"/>
      <c r="FM1387" s="33"/>
      <c r="FN1387" s="34"/>
      <c r="FO1387" s="33"/>
      <c r="FP1387" s="33"/>
      <c r="FQ1387" s="33"/>
      <c r="FR1387" s="33"/>
      <c r="FS1387" s="33"/>
      <c r="FT1387" s="33"/>
      <c r="FU1387" s="33"/>
      <c r="FV1387" s="33"/>
      <c r="FW1387" s="33"/>
      <c r="FX1387" s="33"/>
      <c r="FY1387" s="33"/>
      <c r="FZ1387" s="33"/>
      <c r="GA1387" s="33"/>
      <c r="GB1387" s="33"/>
      <c r="GC1387" s="33"/>
      <c r="GD1387" s="33"/>
      <c r="GE1387" s="33"/>
      <c r="GF1387" s="33"/>
      <c r="GG1387" s="7"/>
      <c r="GH1387" s="7"/>
      <c r="GI1387" s="7"/>
      <c r="GJ1387" s="7"/>
      <c r="GK1387" s="7"/>
      <c r="GL1387" s="7"/>
      <c r="GM1387" s="7"/>
      <c r="GN1387" s="7"/>
      <c r="GO1387" s="7"/>
      <c r="GP1387" s="7"/>
      <c r="GQ1387" s="7"/>
      <c r="GR1387" s="7"/>
      <c r="GS1387" s="7"/>
      <c r="GT1387" s="7"/>
      <c r="GU1387" s="7"/>
      <c r="GV1387" s="7"/>
      <c r="GW1387" s="7"/>
      <c r="GX1387" s="7"/>
      <c r="GY1387" s="7"/>
    </row>
    <row r="1388" spans="1:207" ht="13.8">
      <c r="A1388" s="7"/>
      <c r="B1388" s="7"/>
      <c r="C1388" s="7"/>
      <c r="D1388" s="7"/>
      <c r="E1388" s="7"/>
      <c r="F1388" s="7"/>
      <c r="G1388" s="7"/>
      <c r="H1388" s="7"/>
      <c r="I1388" s="7"/>
      <c r="J1388" s="7"/>
      <c r="K1388" s="7"/>
      <c r="L1388" s="7"/>
      <c r="M1388" s="7"/>
      <c r="N1388" s="7"/>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c r="CG1388" s="7"/>
      <c r="CH1388" s="7"/>
      <c r="CI1388" s="7"/>
      <c r="CJ1388" s="7"/>
      <c r="CK1388" s="7"/>
      <c r="CL1388" s="7"/>
      <c r="CM1388" s="7"/>
      <c r="CN1388" s="7"/>
      <c r="CO1388" s="7"/>
      <c r="CP1388" s="7"/>
      <c r="CQ1388" s="7"/>
      <c r="CR1388" s="7"/>
      <c r="CS1388" s="7"/>
      <c r="CT1388" s="7"/>
      <c r="CU1388" s="7"/>
      <c r="CV1388" s="7"/>
      <c r="CW1388" s="7"/>
      <c r="CX1388" s="7"/>
      <c r="CY1388" s="7"/>
      <c r="CZ1388" s="7"/>
      <c r="DA1388" s="7"/>
      <c r="DB1388" s="7"/>
      <c r="DC1388" s="7"/>
      <c r="DD1388" s="7"/>
      <c r="DE1388" s="7"/>
      <c r="DF1388" s="7"/>
      <c r="DG1388" s="7"/>
      <c r="DH1388" s="7"/>
      <c r="DI1388" s="7"/>
      <c r="DJ1388" s="7"/>
      <c r="DK1388" s="7"/>
      <c r="DL1388" s="7"/>
      <c r="DM1388" s="7"/>
      <c r="DN1388" s="7"/>
      <c r="DO1388" s="7"/>
      <c r="DP1388" s="7"/>
      <c r="DQ1388" s="7"/>
      <c r="DR1388" s="7"/>
      <c r="DS1388" s="7"/>
      <c r="DT1388" s="7"/>
      <c r="DU1388" s="7"/>
      <c r="DV1388" s="7"/>
      <c r="DW1388" s="7"/>
      <c r="DX1388" s="7"/>
      <c r="DY1388" s="7"/>
      <c r="DZ1388" s="7"/>
      <c r="EA1388" s="7"/>
      <c r="EB1388" s="7"/>
      <c r="EC1388" s="7"/>
      <c r="ED1388" s="7"/>
      <c r="EE1388" s="7"/>
      <c r="EF1388" s="7"/>
      <c r="EG1388" s="7"/>
      <c r="EH1388" s="7"/>
      <c r="EI1388" s="7"/>
      <c r="EJ1388" s="7"/>
      <c r="EK1388" s="7"/>
      <c r="EL1388" s="7"/>
      <c r="EM1388" s="7"/>
      <c r="EN1388" s="7"/>
      <c r="EO1388" s="7"/>
      <c r="EP1388" s="7"/>
      <c r="EQ1388" s="7"/>
      <c r="ER1388" s="7"/>
      <c r="ES1388" s="7"/>
      <c r="ET1388" s="7"/>
      <c r="EU1388" s="7"/>
      <c r="EV1388" s="7"/>
      <c r="EW1388" s="7"/>
      <c r="EX1388" s="7"/>
      <c r="EY1388" s="7"/>
      <c r="EZ1388" s="7"/>
      <c r="FA1388" s="7"/>
      <c r="FB1388" s="7"/>
      <c r="FC1388" s="7"/>
      <c r="FD1388" s="7"/>
      <c r="FE1388" s="7"/>
      <c r="FF1388" s="7"/>
      <c r="FG1388" s="7"/>
      <c r="FH1388" s="7"/>
      <c r="FI1388" s="7"/>
      <c r="FJ1388" s="7"/>
      <c r="FK1388" s="7"/>
      <c r="FL1388" s="34"/>
      <c r="FM1388" s="33"/>
      <c r="FN1388" s="34"/>
      <c r="FO1388" s="33"/>
      <c r="FP1388" s="33"/>
      <c r="FQ1388" s="33"/>
      <c r="FR1388" s="33"/>
      <c r="FS1388" s="33"/>
      <c r="FT1388" s="33"/>
      <c r="FU1388" s="33"/>
      <c r="FV1388" s="33"/>
      <c r="FW1388" s="33"/>
      <c r="FX1388" s="33"/>
      <c r="FY1388" s="33"/>
      <c r="FZ1388" s="33"/>
      <c r="GA1388" s="33"/>
      <c r="GB1388" s="33"/>
      <c r="GC1388" s="33"/>
      <c r="GD1388" s="33"/>
      <c r="GE1388" s="33"/>
      <c r="GF1388" s="33"/>
      <c r="GG1388" s="7"/>
      <c r="GH1388" s="7"/>
      <c r="GI1388" s="7"/>
      <c r="GJ1388" s="7"/>
      <c r="GK1388" s="7"/>
      <c r="GL1388" s="7"/>
      <c r="GM1388" s="7"/>
      <c r="GN1388" s="7"/>
      <c r="GO1388" s="7"/>
      <c r="GP1388" s="7"/>
      <c r="GQ1388" s="7"/>
      <c r="GR1388" s="7"/>
      <c r="GS1388" s="7"/>
      <c r="GT1388" s="7"/>
      <c r="GU1388" s="7"/>
      <c r="GV1388" s="7"/>
      <c r="GW1388" s="7"/>
      <c r="GX1388" s="7"/>
      <c r="GY1388" s="7"/>
    </row>
    <row r="1389" spans="1:207" ht="13.8">
      <c r="A1389" s="7"/>
      <c r="B1389" s="7"/>
      <c r="C1389" s="7"/>
      <c r="D1389" s="7"/>
      <c r="E1389" s="7"/>
      <c r="F1389" s="7"/>
      <c r="G1389" s="7"/>
      <c r="H1389" s="7"/>
      <c r="I1389" s="7"/>
      <c r="J1389" s="7"/>
      <c r="K1389" s="7"/>
      <c r="L1389" s="7"/>
      <c r="M1389" s="7"/>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c r="CG1389" s="7"/>
      <c r="CH1389" s="7"/>
      <c r="CI1389" s="7"/>
      <c r="CJ1389" s="7"/>
      <c r="CK1389" s="7"/>
      <c r="CL1389" s="7"/>
      <c r="CM1389" s="7"/>
      <c r="CN1389" s="7"/>
      <c r="CO1389" s="7"/>
      <c r="CP1389" s="7"/>
      <c r="CQ1389" s="7"/>
      <c r="CR1389" s="7"/>
      <c r="CS1389" s="7"/>
      <c r="CT1389" s="7"/>
      <c r="CU1389" s="7"/>
      <c r="CV1389" s="7"/>
      <c r="CW1389" s="7"/>
      <c r="CX1389" s="7"/>
      <c r="CY1389" s="7"/>
      <c r="CZ1389" s="7"/>
      <c r="DA1389" s="7"/>
      <c r="DB1389" s="7"/>
      <c r="DC1389" s="7"/>
      <c r="DD1389" s="7"/>
      <c r="DE1389" s="7"/>
      <c r="DF1389" s="7"/>
      <c r="DG1389" s="7"/>
      <c r="DH1389" s="7"/>
      <c r="DI1389" s="7"/>
      <c r="DJ1389" s="7"/>
      <c r="DK1389" s="7"/>
      <c r="DL1389" s="7"/>
      <c r="DM1389" s="7"/>
      <c r="DN1389" s="7"/>
      <c r="DO1389" s="7"/>
      <c r="DP1389" s="7"/>
      <c r="DQ1389" s="7"/>
      <c r="DR1389" s="7"/>
      <c r="DS1389" s="7"/>
      <c r="DT1389" s="7"/>
      <c r="DU1389" s="7"/>
      <c r="DV1389" s="7"/>
      <c r="DW1389" s="7"/>
      <c r="DX1389" s="7"/>
      <c r="DY1389" s="7"/>
      <c r="DZ1389" s="7"/>
      <c r="EA1389" s="7"/>
      <c r="EB1389" s="7"/>
      <c r="EC1389" s="7"/>
      <c r="ED1389" s="7"/>
      <c r="EE1389" s="7"/>
      <c r="EF1389" s="7"/>
      <c r="EG1389" s="7"/>
      <c r="EH1389" s="7"/>
      <c r="EI1389" s="7"/>
      <c r="EJ1389" s="7"/>
      <c r="EK1389" s="7"/>
      <c r="EL1389" s="7"/>
      <c r="EM1389" s="7"/>
      <c r="EN1389" s="7"/>
      <c r="EO1389" s="7"/>
      <c r="EP1389" s="7"/>
      <c r="EQ1389" s="7"/>
      <c r="ER1389" s="7"/>
      <c r="ES1389" s="7"/>
      <c r="ET1389" s="7"/>
      <c r="EU1389" s="7"/>
      <c r="EV1389" s="7"/>
      <c r="EW1389" s="7"/>
      <c r="EX1389" s="7"/>
      <c r="EY1389" s="7"/>
      <c r="EZ1389" s="7"/>
      <c r="FA1389" s="7"/>
      <c r="FB1389" s="7"/>
      <c r="FC1389" s="7"/>
      <c r="FD1389" s="7"/>
      <c r="FE1389" s="7"/>
      <c r="FF1389" s="7"/>
      <c r="FG1389" s="7"/>
      <c r="FH1389" s="7"/>
      <c r="FI1389" s="7"/>
      <c r="FJ1389" s="7"/>
      <c r="FK1389" s="7"/>
      <c r="FL1389" s="34"/>
      <c r="FM1389" s="33"/>
      <c r="FN1389" s="34"/>
      <c r="FO1389" s="33"/>
      <c r="FP1389" s="33"/>
      <c r="FQ1389" s="33"/>
      <c r="FR1389" s="33"/>
      <c r="FS1389" s="33"/>
      <c r="FT1389" s="33"/>
      <c r="FU1389" s="33"/>
      <c r="FV1389" s="33"/>
      <c r="FW1389" s="33"/>
      <c r="FX1389" s="33"/>
      <c r="FY1389" s="33"/>
      <c r="FZ1389" s="33"/>
      <c r="GA1389" s="33"/>
      <c r="GB1389" s="33"/>
      <c r="GC1389" s="33"/>
      <c r="GD1389" s="33"/>
      <c r="GE1389" s="33"/>
      <c r="GF1389" s="33"/>
      <c r="GG1389" s="7"/>
      <c r="GH1389" s="7"/>
      <c r="GI1389" s="7"/>
      <c r="GJ1389" s="7"/>
      <c r="GK1389" s="7"/>
      <c r="GL1389" s="7"/>
      <c r="GM1389" s="7"/>
      <c r="GN1389" s="7"/>
      <c r="GO1389" s="7"/>
      <c r="GP1389" s="7"/>
      <c r="GQ1389" s="7"/>
      <c r="GR1389" s="7"/>
      <c r="GS1389" s="7"/>
      <c r="GT1389" s="7"/>
      <c r="GU1389" s="7"/>
      <c r="GV1389" s="7"/>
      <c r="GW1389" s="7"/>
      <c r="GX1389" s="7"/>
      <c r="GY1389" s="7"/>
    </row>
    <row r="1390" spans="1:207" ht="13.8">
      <c r="A1390" s="7"/>
      <c r="B1390" s="7"/>
      <c r="C1390" s="7"/>
      <c r="D1390" s="7"/>
      <c r="E1390" s="7"/>
      <c r="F1390" s="7"/>
      <c r="G1390" s="7"/>
      <c r="H1390" s="7"/>
      <c r="I1390" s="7"/>
      <c r="J1390" s="7"/>
      <c r="K1390" s="7"/>
      <c r="L1390" s="7"/>
      <c r="M1390" s="7"/>
      <c r="N1390" s="7"/>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c r="CG1390" s="7"/>
      <c r="CH1390" s="7"/>
      <c r="CI1390" s="7"/>
      <c r="CJ1390" s="7"/>
      <c r="CK1390" s="7"/>
      <c r="CL1390" s="7"/>
      <c r="CM1390" s="7"/>
      <c r="CN1390" s="7"/>
      <c r="CO1390" s="7"/>
      <c r="CP1390" s="7"/>
      <c r="CQ1390" s="7"/>
      <c r="CR1390" s="7"/>
      <c r="CS1390" s="7"/>
      <c r="CT1390" s="7"/>
      <c r="CU1390" s="7"/>
      <c r="CV1390" s="7"/>
      <c r="CW1390" s="7"/>
      <c r="CX1390" s="7"/>
      <c r="CY1390" s="7"/>
      <c r="CZ1390" s="7"/>
      <c r="DA1390" s="7"/>
      <c r="DB1390" s="7"/>
      <c r="DC1390" s="7"/>
      <c r="DD1390" s="7"/>
      <c r="DE1390" s="7"/>
      <c r="DF1390" s="7"/>
      <c r="DG1390" s="7"/>
      <c r="DH1390" s="7"/>
      <c r="DI1390" s="7"/>
      <c r="DJ1390" s="7"/>
      <c r="DK1390" s="7"/>
      <c r="DL1390" s="7"/>
      <c r="DM1390" s="7"/>
      <c r="DN1390" s="7"/>
      <c r="DO1390" s="7"/>
      <c r="DP1390" s="7"/>
      <c r="DQ1390" s="7"/>
      <c r="DR1390" s="7"/>
      <c r="DS1390" s="7"/>
      <c r="DT1390" s="7"/>
      <c r="DU1390" s="7"/>
      <c r="DV1390" s="7"/>
      <c r="DW1390" s="7"/>
      <c r="DX1390" s="7"/>
      <c r="DY1390" s="7"/>
      <c r="DZ1390" s="7"/>
      <c r="EA1390" s="7"/>
      <c r="EB1390" s="7"/>
      <c r="EC1390" s="7"/>
      <c r="ED1390" s="7"/>
      <c r="EE1390" s="7"/>
      <c r="EF1390" s="7"/>
      <c r="EG1390" s="7"/>
      <c r="EH1390" s="7"/>
      <c r="EI1390" s="7"/>
      <c r="EJ1390" s="7"/>
      <c r="EK1390" s="7"/>
      <c r="EL1390" s="7"/>
      <c r="EM1390" s="7"/>
      <c r="EN1390" s="7"/>
      <c r="EO1390" s="7"/>
      <c r="EP1390" s="7"/>
      <c r="EQ1390" s="7"/>
      <c r="ER1390" s="7"/>
      <c r="ES1390" s="7"/>
      <c r="ET1390" s="7"/>
      <c r="EU1390" s="7"/>
      <c r="EV1390" s="7"/>
      <c r="EW1390" s="7"/>
      <c r="EX1390" s="7"/>
      <c r="EY1390" s="7"/>
      <c r="EZ1390" s="7"/>
      <c r="FA1390" s="7"/>
      <c r="FB1390" s="7"/>
      <c r="FC1390" s="7"/>
      <c r="FD1390" s="7"/>
      <c r="FE1390" s="7"/>
      <c r="FF1390" s="7"/>
      <c r="FG1390" s="7"/>
      <c r="FH1390" s="7"/>
      <c r="FI1390" s="7"/>
      <c r="FJ1390" s="7"/>
      <c r="FK1390" s="7"/>
      <c r="FL1390" s="34"/>
      <c r="FM1390" s="33"/>
      <c r="FN1390" s="34"/>
      <c r="FO1390" s="33"/>
      <c r="FP1390" s="33"/>
      <c r="FQ1390" s="33"/>
      <c r="FR1390" s="33"/>
      <c r="FS1390" s="33"/>
      <c r="FT1390" s="33"/>
      <c r="FU1390" s="33"/>
      <c r="FV1390" s="33"/>
      <c r="FW1390" s="33"/>
      <c r="FX1390" s="33"/>
      <c r="FY1390" s="33"/>
      <c r="FZ1390" s="33"/>
      <c r="GA1390" s="33"/>
      <c r="GB1390" s="33"/>
      <c r="GC1390" s="33"/>
      <c r="GD1390" s="33"/>
      <c r="GE1390" s="33"/>
      <c r="GF1390" s="33"/>
      <c r="GG1390" s="7"/>
      <c r="GH1390" s="7"/>
      <c r="GI1390" s="7"/>
      <c r="GJ1390" s="7"/>
      <c r="GK1390" s="7"/>
      <c r="GL1390" s="7"/>
      <c r="GM1390" s="7"/>
      <c r="GN1390" s="7"/>
      <c r="GO1390" s="7"/>
      <c r="GP1390" s="7"/>
      <c r="GQ1390" s="7"/>
      <c r="GR1390" s="7"/>
      <c r="GS1390" s="7"/>
      <c r="GT1390" s="7"/>
      <c r="GU1390" s="7"/>
      <c r="GV1390" s="7"/>
      <c r="GW1390" s="7"/>
      <c r="GX1390" s="7"/>
      <c r="GY1390" s="7"/>
    </row>
    <row r="1391" spans="1:207" ht="13.8">
      <c r="A1391" s="7"/>
      <c r="B1391" s="7"/>
      <c r="C1391" s="7"/>
      <c r="D1391" s="7"/>
      <c r="E1391" s="7"/>
      <c r="F1391" s="7"/>
      <c r="G1391" s="7"/>
      <c r="H1391" s="7"/>
      <c r="I1391" s="7"/>
      <c r="J1391" s="7"/>
      <c r="K1391" s="7"/>
      <c r="L1391" s="7"/>
      <c r="M1391" s="7"/>
      <c r="N1391" s="7"/>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c r="CG1391" s="7"/>
      <c r="CH1391" s="7"/>
      <c r="CI1391" s="7"/>
      <c r="CJ1391" s="7"/>
      <c r="CK1391" s="7"/>
      <c r="CL1391" s="7"/>
      <c r="CM1391" s="7"/>
      <c r="CN1391" s="7"/>
      <c r="CO1391" s="7"/>
      <c r="CP1391" s="7"/>
      <c r="CQ1391" s="7"/>
      <c r="CR1391" s="7"/>
      <c r="CS1391" s="7"/>
      <c r="CT1391" s="7"/>
      <c r="CU1391" s="7"/>
      <c r="CV1391" s="7"/>
      <c r="CW1391" s="7"/>
      <c r="CX1391" s="7"/>
      <c r="CY1391" s="7"/>
      <c r="CZ1391" s="7"/>
      <c r="DA1391" s="7"/>
      <c r="DB1391" s="7"/>
      <c r="DC1391" s="7"/>
      <c r="DD1391" s="7"/>
      <c r="DE1391" s="7"/>
      <c r="DF1391" s="7"/>
      <c r="DG1391" s="7"/>
      <c r="DH1391" s="7"/>
      <c r="DI1391" s="7"/>
      <c r="DJ1391" s="7"/>
      <c r="DK1391" s="7"/>
      <c r="DL1391" s="7"/>
      <c r="DM1391" s="7"/>
      <c r="DN1391" s="7"/>
      <c r="DO1391" s="7"/>
      <c r="DP1391" s="7"/>
      <c r="DQ1391" s="7"/>
      <c r="DR1391" s="7"/>
      <c r="DS1391" s="7"/>
      <c r="DT1391" s="7"/>
      <c r="DU1391" s="7"/>
      <c r="DV1391" s="7"/>
      <c r="DW1391" s="7"/>
      <c r="DX1391" s="7"/>
      <c r="DY1391" s="7"/>
      <c r="DZ1391" s="7"/>
      <c r="EA1391" s="7"/>
      <c r="EB1391" s="7"/>
      <c r="EC1391" s="7"/>
      <c r="ED1391" s="7"/>
      <c r="EE1391" s="7"/>
      <c r="EF1391" s="7"/>
      <c r="EG1391" s="7"/>
      <c r="EH1391" s="7"/>
      <c r="EI1391" s="7"/>
      <c r="EJ1391" s="7"/>
      <c r="EK1391" s="7"/>
      <c r="EL1391" s="7"/>
      <c r="EM1391" s="7"/>
      <c r="EN1391" s="7"/>
      <c r="EO1391" s="7"/>
      <c r="EP1391" s="7"/>
      <c r="EQ1391" s="7"/>
      <c r="ER1391" s="7"/>
      <c r="ES1391" s="7"/>
      <c r="ET1391" s="7"/>
      <c r="EU1391" s="7"/>
      <c r="EV1391" s="7"/>
      <c r="EW1391" s="7"/>
      <c r="EX1391" s="7"/>
      <c r="EY1391" s="7"/>
      <c r="EZ1391" s="7"/>
      <c r="FA1391" s="7"/>
      <c r="FB1391" s="7"/>
      <c r="FC1391" s="7"/>
      <c r="FD1391" s="7"/>
      <c r="FE1391" s="7"/>
      <c r="FF1391" s="7"/>
      <c r="FG1391" s="7"/>
      <c r="FH1391" s="7"/>
      <c r="FI1391" s="7"/>
      <c r="FJ1391" s="7"/>
      <c r="FK1391" s="7"/>
      <c r="FL1391" s="34"/>
      <c r="FM1391" s="33"/>
      <c r="FN1391" s="34"/>
      <c r="FO1391" s="33"/>
      <c r="FP1391" s="33"/>
      <c r="FQ1391" s="33"/>
      <c r="FR1391" s="33"/>
      <c r="FS1391" s="33"/>
      <c r="FT1391" s="33"/>
      <c r="FU1391" s="33"/>
      <c r="FV1391" s="33"/>
      <c r="FW1391" s="33"/>
      <c r="FX1391" s="33"/>
      <c r="FY1391" s="33"/>
      <c r="FZ1391" s="33"/>
      <c r="GA1391" s="33"/>
      <c r="GB1391" s="33"/>
      <c r="GC1391" s="33"/>
      <c r="GD1391" s="33"/>
      <c r="GE1391" s="33"/>
      <c r="GF1391" s="33"/>
      <c r="GG1391" s="7"/>
      <c r="GH1391" s="7"/>
      <c r="GI1391" s="7"/>
      <c r="GJ1391" s="7"/>
      <c r="GK1391" s="7"/>
      <c r="GL1391" s="7"/>
      <c r="GM1391" s="7"/>
      <c r="GN1391" s="7"/>
      <c r="GO1391" s="7"/>
      <c r="GP1391" s="7"/>
      <c r="GQ1391" s="7"/>
      <c r="GR1391" s="7"/>
      <c r="GS1391" s="7"/>
      <c r="GT1391" s="7"/>
      <c r="GU1391" s="7"/>
      <c r="GV1391" s="7"/>
      <c r="GW1391" s="7"/>
      <c r="GX1391" s="7"/>
      <c r="GY1391" s="7"/>
    </row>
    <row r="1392" spans="1:207" ht="13.8">
      <c r="A1392" s="7"/>
      <c r="B1392" s="7"/>
      <c r="C1392" s="7"/>
      <c r="D1392" s="7"/>
      <c r="E1392" s="7"/>
      <c r="F1392" s="7"/>
      <c r="G1392" s="7"/>
      <c r="H1392" s="7"/>
      <c r="I1392" s="7"/>
      <c r="J1392" s="7"/>
      <c r="K1392" s="7"/>
      <c r="L1392" s="7"/>
      <c r="M1392" s="7"/>
      <c r="N1392" s="7"/>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c r="CG1392" s="7"/>
      <c r="CH1392" s="7"/>
      <c r="CI1392" s="7"/>
      <c r="CJ1392" s="7"/>
      <c r="CK1392" s="7"/>
      <c r="CL1392" s="7"/>
      <c r="CM1392" s="7"/>
      <c r="CN1392" s="7"/>
      <c r="CO1392" s="7"/>
      <c r="CP1392" s="7"/>
      <c r="CQ1392" s="7"/>
      <c r="CR1392" s="7"/>
      <c r="CS1392" s="7"/>
      <c r="CT1392" s="7"/>
      <c r="CU1392" s="7"/>
      <c r="CV1392" s="7"/>
      <c r="CW1392" s="7"/>
      <c r="CX1392" s="7"/>
      <c r="CY1392" s="7"/>
      <c r="CZ1392" s="7"/>
      <c r="DA1392" s="7"/>
      <c r="DB1392" s="7"/>
      <c r="DC1392" s="7"/>
      <c r="DD1392" s="7"/>
      <c r="DE1392" s="7"/>
      <c r="DF1392" s="7"/>
      <c r="DG1392" s="7"/>
      <c r="DH1392" s="7"/>
      <c r="DI1392" s="7"/>
      <c r="DJ1392" s="7"/>
      <c r="DK1392" s="7"/>
      <c r="DL1392" s="7"/>
      <c r="DM1392" s="7"/>
      <c r="DN1392" s="7"/>
      <c r="DO1392" s="7"/>
      <c r="DP1392" s="7"/>
      <c r="DQ1392" s="7"/>
      <c r="DR1392" s="7"/>
      <c r="DS1392" s="7"/>
      <c r="DT1392" s="7"/>
      <c r="DU1392" s="7"/>
      <c r="DV1392" s="7"/>
      <c r="DW1392" s="7"/>
      <c r="DX1392" s="7"/>
      <c r="DY1392" s="7"/>
      <c r="DZ1392" s="7"/>
      <c r="EA1392" s="7"/>
      <c r="EB1392" s="7"/>
      <c r="EC1392" s="7"/>
      <c r="ED1392" s="7"/>
      <c r="EE1392" s="7"/>
      <c r="EF1392" s="7"/>
      <c r="EG1392" s="7"/>
      <c r="EH1392" s="7"/>
      <c r="EI1392" s="7"/>
      <c r="EJ1392" s="7"/>
      <c r="EK1392" s="7"/>
      <c r="EL1392" s="7"/>
      <c r="EM1392" s="7"/>
      <c r="EN1392" s="7"/>
      <c r="EO1392" s="7"/>
      <c r="EP1392" s="7"/>
      <c r="EQ1392" s="7"/>
      <c r="ER1392" s="7"/>
      <c r="ES1392" s="7"/>
      <c r="ET1392" s="7"/>
      <c r="EU1392" s="7"/>
      <c r="EV1392" s="7"/>
      <c r="EW1392" s="7"/>
      <c r="EX1392" s="7"/>
      <c r="EY1392" s="7"/>
      <c r="EZ1392" s="7"/>
      <c r="FA1392" s="7"/>
      <c r="FB1392" s="7"/>
      <c r="FC1392" s="7"/>
      <c r="FD1392" s="7"/>
      <c r="FE1392" s="7"/>
      <c r="FF1392" s="7"/>
      <c r="FG1392" s="7"/>
      <c r="FH1392" s="7"/>
      <c r="FI1392" s="7"/>
      <c r="FJ1392" s="7"/>
      <c r="FK1392" s="7"/>
      <c r="FL1392" s="34"/>
      <c r="FM1392" s="33"/>
      <c r="FN1392" s="34"/>
      <c r="FO1392" s="33"/>
      <c r="FP1392" s="33"/>
      <c r="FQ1392" s="33"/>
      <c r="FR1392" s="33"/>
      <c r="FS1392" s="33"/>
      <c r="FT1392" s="33"/>
      <c r="FU1392" s="33"/>
      <c r="FV1392" s="33"/>
      <c r="FW1392" s="33"/>
      <c r="FX1392" s="33"/>
      <c r="FY1392" s="33"/>
      <c r="FZ1392" s="33"/>
      <c r="GA1392" s="33"/>
      <c r="GB1392" s="33"/>
      <c r="GC1392" s="33"/>
      <c r="GD1392" s="33"/>
      <c r="GE1392" s="33"/>
      <c r="GF1392" s="33"/>
      <c r="GG1392" s="7"/>
      <c r="GH1392" s="7"/>
      <c r="GI1392" s="7"/>
      <c r="GJ1392" s="7"/>
      <c r="GK1392" s="7"/>
      <c r="GL1392" s="7"/>
      <c r="GM1392" s="7"/>
      <c r="GN1392" s="7"/>
      <c r="GO1392" s="7"/>
      <c r="GP1392" s="7"/>
      <c r="GQ1392" s="7"/>
      <c r="GR1392" s="7"/>
      <c r="GS1392" s="7"/>
      <c r="GT1392" s="7"/>
      <c r="GU1392" s="7"/>
      <c r="GV1392" s="7"/>
      <c r="GW1392" s="7"/>
      <c r="GX1392" s="7"/>
      <c r="GY1392" s="7"/>
    </row>
    <row r="1393" spans="1:207" ht="13.8">
      <c r="A1393" s="7"/>
      <c r="B1393" s="7"/>
      <c r="C1393" s="7"/>
      <c r="D1393" s="7"/>
      <c r="E1393" s="7"/>
      <c r="F1393" s="7"/>
      <c r="G1393" s="7"/>
      <c r="H1393" s="7"/>
      <c r="I1393" s="7"/>
      <c r="J1393" s="7"/>
      <c r="K1393" s="7"/>
      <c r="L1393" s="7"/>
      <c r="M1393" s="7"/>
      <c r="N1393" s="7"/>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c r="CG1393" s="7"/>
      <c r="CH1393" s="7"/>
      <c r="CI1393" s="7"/>
      <c r="CJ1393" s="7"/>
      <c r="CK1393" s="7"/>
      <c r="CL1393" s="7"/>
      <c r="CM1393" s="7"/>
      <c r="CN1393" s="7"/>
      <c r="CO1393" s="7"/>
      <c r="CP1393" s="7"/>
      <c r="CQ1393" s="7"/>
      <c r="CR1393" s="7"/>
      <c r="CS1393" s="7"/>
      <c r="CT1393" s="7"/>
      <c r="CU1393" s="7"/>
      <c r="CV1393" s="7"/>
      <c r="CW1393" s="7"/>
      <c r="CX1393" s="7"/>
      <c r="CY1393" s="7"/>
      <c r="CZ1393" s="7"/>
      <c r="DA1393" s="7"/>
      <c r="DB1393" s="7"/>
      <c r="DC1393" s="7"/>
      <c r="DD1393" s="7"/>
      <c r="DE1393" s="7"/>
      <c r="DF1393" s="7"/>
      <c r="DG1393" s="7"/>
      <c r="DH1393" s="7"/>
      <c r="DI1393" s="7"/>
      <c r="DJ1393" s="7"/>
      <c r="DK1393" s="7"/>
      <c r="DL1393" s="7"/>
      <c r="DM1393" s="7"/>
      <c r="DN1393" s="7"/>
      <c r="DO1393" s="7"/>
      <c r="DP1393" s="7"/>
      <c r="DQ1393" s="7"/>
      <c r="DR1393" s="7"/>
      <c r="DS1393" s="7"/>
      <c r="DT1393" s="7"/>
      <c r="DU1393" s="7"/>
      <c r="DV1393" s="7"/>
      <c r="DW1393" s="7"/>
      <c r="DX1393" s="7"/>
      <c r="DY1393" s="7"/>
      <c r="DZ1393" s="7"/>
      <c r="EA1393" s="7"/>
      <c r="EB1393" s="7"/>
      <c r="EC1393" s="7"/>
      <c r="ED1393" s="7"/>
      <c r="EE1393" s="7"/>
      <c r="EF1393" s="7"/>
      <c r="EG1393" s="7"/>
      <c r="EH1393" s="7"/>
      <c r="EI1393" s="7"/>
      <c r="EJ1393" s="7"/>
      <c r="EK1393" s="7"/>
      <c r="EL1393" s="7"/>
      <c r="EM1393" s="7"/>
      <c r="EN1393" s="7"/>
      <c r="EO1393" s="7"/>
      <c r="EP1393" s="7"/>
      <c r="EQ1393" s="7"/>
      <c r="ER1393" s="7"/>
      <c r="ES1393" s="7"/>
      <c r="ET1393" s="7"/>
      <c r="EU1393" s="7"/>
      <c r="EV1393" s="7"/>
      <c r="EW1393" s="7"/>
      <c r="EX1393" s="7"/>
      <c r="EY1393" s="7"/>
      <c r="EZ1393" s="7"/>
      <c r="FA1393" s="7"/>
      <c r="FB1393" s="7"/>
      <c r="FC1393" s="7"/>
      <c r="FD1393" s="7"/>
      <c r="FE1393" s="7"/>
      <c r="FF1393" s="7"/>
      <c r="FG1393" s="7"/>
      <c r="FH1393" s="7"/>
      <c r="FI1393" s="7"/>
      <c r="FJ1393" s="7"/>
      <c r="FK1393" s="7"/>
      <c r="FL1393" s="34"/>
      <c r="FM1393" s="33"/>
      <c r="FN1393" s="34"/>
      <c r="FO1393" s="33"/>
      <c r="FP1393" s="33"/>
      <c r="FQ1393" s="33"/>
      <c r="FR1393" s="33"/>
      <c r="FS1393" s="33"/>
      <c r="FT1393" s="33"/>
      <c r="FU1393" s="33"/>
      <c r="FV1393" s="33"/>
      <c r="FW1393" s="33"/>
      <c r="FX1393" s="33"/>
      <c r="FY1393" s="33"/>
      <c r="FZ1393" s="33"/>
      <c r="GA1393" s="33"/>
      <c r="GB1393" s="33"/>
      <c r="GC1393" s="33"/>
      <c r="GD1393" s="33"/>
      <c r="GE1393" s="33"/>
      <c r="GF1393" s="33"/>
      <c r="GG1393" s="7"/>
      <c r="GH1393" s="7"/>
      <c r="GI1393" s="7"/>
      <c r="GJ1393" s="7"/>
      <c r="GK1393" s="7"/>
      <c r="GL1393" s="7"/>
      <c r="GM1393" s="7"/>
      <c r="GN1393" s="7"/>
      <c r="GO1393" s="7"/>
      <c r="GP1393" s="7"/>
      <c r="GQ1393" s="7"/>
      <c r="GR1393" s="7"/>
      <c r="GS1393" s="7"/>
      <c r="GT1393" s="7"/>
      <c r="GU1393" s="7"/>
      <c r="GV1393" s="7"/>
      <c r="GW1393" s="7"/>
      <c r="GX1393" s="7"/>
      <c r="GY1393" s="7"/>
    </row>
    <row r="1394" spans="1:207" ht="13.8">
      <c r="A1394" s="7"/>
      <c r="B1394" s="7"/>
      <c r="C1394" s="7"/>
      <c r="D1394" s="7"/>
      <c r="E1394" s="7"/>
      <c r="F1394" s="7"/>
      <c r="G1394" s="7"/>
      <c r="H1394" s="7"/>
      <c r="I1394" s="7"/>
      <c r="J1394" s="7"/>
      <c r="K1394" s="7"/>
      <c r="L1394" s="7"/>
      <c r="M1394" s="7"/>
      <c r="N1394" s="7"/>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c r="CG1394" s="7"/>
      <c r="CH1394" s="7"/>
      <c r="CI1394" s="7"/>
      <c r="CJ1394" s="7"/>
      <c r="CK1394" s="7"/>
      <c r="CL1394" s="7"/>
      <c r="CM1394" s="7"/>
      <c r="CN1394" s="7"/>
      <c r="CO1394" s="7"/>
      <c r="CP1394" s="7"/>
      <c r="CQ1394" s="7"/>
      <c r="CR1394" s="7"/>
      <c r="CS1394" s="7"/>
      <c r="CT1394" s="7"/>
      <c r="CU1394" s="7"/>
      <c r="CV1394" s="7"/>
      <c r="CW1394" s="7"/>
      <c r="CX1394" s="7"/>
      <c r="CY1394" s="7"/>
      <c r="CZ1394" s="7"/>
      <c r="DA1394" s="7"/>
      <c r="DB1394" s="7"/>
      <c r="DC1394" s="7"/>
      <c r="DD1394" s="7"/>
      <c r="DE1394" s="7"/>
      <c r="DF1394" s="7"/>
      <c r="DG1394" s="7"/>
      <c r="DH1394" s="7"/>
      <c r="DI1394" s="7"/>
      <c r="DJ1394" s="7"/>
      <c r="DK1394" s="7"/>
      <c r="DL1394" s="7"/>
      <c r="DM1394" s="7"/>
      <c r="DN1394" s="7"/>
      <c r="DO1394" s="7"/>
      <c r="DP1394" s="7"/>
      <c r="DQ1394" s="7"/>
      <c r="DR1394" s="7"/>
      <c r="DS1394" s="7"/>
      <c r="DT1394" s="7"/>
      <c r="DU1394" s="7"/>
      <c r="DV1394" s="7"/>
      <c r="DW1394" s="7"/>
      <c r="DX1394" s="7"/>
      <c r="DY1394" s="7"/>
      <c r="DZ1394" s="7"/>
      <c r="EA1394" s="7"/>
      <c r="EB1394" s="7"/>
      <c r="EC1394" s="7"/>
      <c r="ED1394" s="7"/>
      <c r="EE1394" s="7"/>
      <c r="EF1394" s="7"/>
      <c r="EG1394" s="7"/>
      <c r="EH1394" s="7"/>
      <c r="EI1394" s="7"/>
      <c r="EJ1394" s="7"/>
      <c r="EK1394" s="7"/>
      <c r="EL1394" s="7"/>
      <c r="EM1394" s="7"/>
      <c r="EN1394" s="7"/>
      <c r="EO1394" s="7"/>
      <c r="EP1394" s="7"/>
      <c r="EQ1394" s="7"/>
      <c r="ER1394" s="7"/>
      <c r="ES1394" s="7"/>
      <c r="ET1394" s="7"/>
      <c r="EU1394" s="7"/>
      <c r="EV1394" s="7"/>
      <c r="EW1394" s="7"/>
      <c r="EX1394" s="7"/>
      <c r="EY1394" s="7"/>
      <c r="EZ1394" s="7"/>
      <c r="FA1394" s="7"/>
      <c r="FB1394" s="7"/>
      <c r="FC1394" s="7"/>
      <c r="FD1394" s="7"/>
      <c r="FE1394" s="7"/>
      <c r="FF1394" s="7"/>
      <c r="FG1394" s="7"/>
      <c r="FH1394" s="7"/>
      <c r="FI1394" s="7"/>
      <c r="FJ1394" s="7"/>
      <c r="FK1394" s="7"/>
      <c r="FL1394" s="34"/>
      <c r="FM1394" s="33"/>
      <c r="FN1394" s="34"/>
      <c r="FO1394" s="33"/>
      <c r="FP1394" s="33"/>
      <c r="FQ1394" s="33"/>
      <c r="FR1394" s="33"/>
      <c r="FS1394" s="33"/>
      <c r="FT1394" s="33"/>
      <c r="FU1394" s="33"/>
      <c r="FV1394" s="33"/>
      <c r="FW1394" s="33"/>
      <c r="FX1394" s="33"/>
      <c r="FY1394" s="33"/>
      <c r="FZ1394" s="33"/>
      <c r="GA1394" s="33"/>
      <c r="GB1394" s="33"/>
      <c r="GC1394" s="33"/>
      <c r="GD1394" s="33"/>
      <c r="GE1394" s="33"/>
      <c r="GF1394" s="33"/>
      <c r="GG1394" s="7"/>
      <c r="GH1394" s="7"/>
      <c r="GI1394" s="7"/>
      <c r="GJ1394" s="7"/>
      <c r="GK1394" s="7"/>
      <c r="GL1394" s="7"/>
      <c r="GM1394" s="7"/>
      <c r="GN1394" s="7"/>
      <c r="GO1394" s="7"/>
      <c r="GP1394" s="7"/>
      <c r="GQ1394" s="7"/>
      <c r="GR1394" s="7"/>
      <c r="GS1394" s="7"/>
      <c r="GT1394" s="7"/>
      <c r="GU1394" s="7"/>
      <c r="GV1394" s="7"/>
      <c r="GW1394" s="7"/>
      <c r="GX1394" s="7"/>
      <c r="GY1394" s="7"/>
    </row>
    <row r="1395" spans="1:207" ht="13.8">
      <c r="A1395" s="7"/>
      <c r="B1395" s="7"/>
      <c r="C1395" s="7"/>
      <c r="D1395" s="7"/>
      <c r="E1395" s="7"/>
      <c r="F1395" s="7"/>
      <c r="G1395" s="7"/>
      <c r="H1395" s="7"/>
      <c r="I1395" s="7"/>
      <c r="J1395" s="7"/>
      <c r="K1395" s="7"/>
      <c r="L1395" s="7"/>
      <c r="M1395" s="7"/>
      <c r="N1395" s="7"/>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c r="CG1395" s="7"/>
      <c r="CH1395" s="7"/>
      <c r="CI1395" s="7"/>
      <c r="CJ1395" s="7"/>
      <c r="CK1395" s="7"/>
      <c r="CL1395" s="7"/>
      <c r="CM1395" s="7"/>
      <c r="CN1395" s="7"/>
      <c r="CO1395" s="7"/>
      <c r="CP1395" s="7"/>
      <c r="CQ1395" s="7"/>
      <c r="CR1395" s="7"/>
      <c r="CS1395" s="7"/>
      <c r="CT1395" s="7"/>
      <c r="CU1395" s="7"/>
      <c r="CV1395" s="7"/>
      <c r="CW1395" s="7"/>
      <c r="CX1395" s="7"/>
      <c r="CY1395" s="7"/>
      <c r="CZ1395" s="7"/>
      <c r="DA1395" s="7"/>
      <c r="DB1395" s="7"/>
      <c r="DC1395" s="7"/>
      <c r="DD1395" s="7"/>
      <c r="DE1395" s="7"/>
      <c r="DF1395" s="7"/>
      <c r="DG1395" s="7"/>
      <c r="DH1395" s="7"/>
      <c r="DI1395" s="7"/>
      <c r="DJ1395" s="7"/>
      <c r="DK1395" s="7"/>
      <c r="DL1395" s="7"/>
      <c r="DM1395" s="7"/>
      <c r="DN1395" s="7"/>
      <c r="DO1395" s="7"/>
      <c r="DP1395" s="7"/>
      <c r="DQ1395" s="7"/>
      <c r="DR1395" s="7"/>
      <c r="DS1395" s="7"/>
      <c r="DT1395" s="7"/>
      <c r="DU1395" s="7"/>
      <c r="DV1395" s="7"/>
      <c r="DW1395" s="7"/>
      <c r="DX1395" s="7"/>
      <c r="DY1395" s="7"/>
      <c r="DZ1395" s="7"/>
      <c r="EA1395" s="7"/>
      <c r="EB1395" s="7"/>
      <c r="EC1395" s="7"/>
      <c r="ED1395" s="7"/>
      <c r="EE1395" s="7"/>
      <c r="EF1395" s="7"/>
      <c r="EG1395" s="7"/>
      <c r="EH1395" s="7"/>
      <c r="EI1395" s="7"/>
      <c r="EJ1395" s="7"/>
      <c r="EK1395" s="7"/>
      <c r="EL1395" s="7"/>
      <c r="EM1395" s="7"/>
      <c r="EN1395" s="7"/>
      <c r="EO1395" s="7"/>
      <c r="EP1395" s="7"/>
      <c r="EQ1395" s="7"/>
      <c r="ER1395" s="7"/>
      <c r="ES1395" s="7"/>
      <c r="ET1395" s="7"/>
      <c r="EU1395" s="7"/>
      <c r="EV1395" s="7"/>
      <c r="EW1395" s="7"/>
      <c r="EX1395" s="7"/>
      <c r="EY1395" s="7"/>
      <c r="EZ1395" s="7"/>
      <c r="FA1395" s="7"/>
      <c r="FB1395" s="7"/>
      <c r="FC1395" s="7"/>
      <c r="FD1395" s="7"/>
      <c r="FE1395" s="7"/>
      <c r="FF1395" s="7"/>
      <c r="FG1395" s="7"/>
      <c r="FH1395" s="7"/>
      <c r="FI1395" s="7"/>
      <c r="FJ1395" s="7"/>
      <c r="FK1395" s="7"/>
      <c r="FL1395" s="34"/>
      <c r="FM1395" s="33"/>
      <c r="FN1395" s="34"/>
      <c r="FO1395" s="33"/>
      <c r="FP1395" s="33"/>
      <c r="FQ1395" s="33"/>
      <c r="FR1395" s="33"/>
      <c r="FS1395" s="33"/>
      <c r="FT1395" s="33"/>
      <c r="FU1395" s="33"/>
      <c r="FV1395" s="33"/>
      <c r="FW1395" s="33"/>
      <c r="FX1395" s="33"/>
      <c r="FY1395" s="33"/>
      <c r="FZ1395" s="33"/>
      <c r="GA1395" s="33"/>
      <c r="GB1395" s="33"/>
      <c r="GC1395" s="33"/>
      <c r="GD1395" s="33"/>
      <c r="GE1395" s="33"/>
      <c r="GF1395" s="33"/>
      <c r="GG1395" s="7"/>
      <c r="GH1395" s="7"/>
      <c r="GI1395" s="7"/>
      <c r="GJ1395" s="7"/>
      <c r="GK1395" s="7"/>
      <c r="GL1395" s="7"/>
      <c r="GM1395" s="7"/>
      <c r="GN1395" s="7"/>
      <c r="GO1395" s="7"/>
      <c r="GP1395" s="7"/>
      <c r="GQ1395" s="7"/>
      <c r="GR1395" s="7"/>
      <c r="GS1395" s="7"/>
      <c r="GT1395" s="7"/>
      <c r="GU1395" s="7"/>
      <c r="GV1395" s="7"/>
      <c r="GW1395" s="7"/>
      <c r="GX1395" s="7"/>
      <c r="GY1395" s="7"/>
    </row>
    <row r="1396" spans="1:207" ht="13.8">
      <c r="A1396" s="7"/>
      <c r="B1396" s="7"/>
      <c r="C1396" s="7"/>
      <c r="D1396" s="7"/>
      <c r="E1396" s="7"/>
      <c r="F1396" s="7"/>
      <c r="G1396" s="7"/>
      <c r="H1396" s="7"/>
      <c r="I1396" s="7"/>
      <c r="J1396" s="7"/>
      <c r="K1396" s="7"/>
      <c r="L1396" s="7"/>
      <c r="M1396" s="7"/>
      <c r="N1396" s="7"/>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c r="CG1396" s="7"/>
      <c r="CH1396" s="7"/>
      <c r="CI1396" s="7"/>
      <c r="CJ1396" s="7"/>
      <c r="CK1396" s="7"/>
      <c r="CL1396" s="7"/>
      <c r="CM1396" s="7"/>
      <c r="CN1396" s="7"/>
      <c r="CO1396" s="7"/>
      <c r="CP1396" s="7"/>
      <c r="CQ1396" s="7"/>
      <c r="CR1396" s="7"/>
      <c r="CS1396" s="7"/>
      <c r="CT1396" s="7"/>
      <c r="CU1396" s="7"/>
      <c r="CV1396" s="7"/>
      <c r="CW1396" s="7"/>
      <c r="CX1396" s="7"/>
      <c r="CY1396" s="7"/>
      <c r="CZ1396" s="7"/>
      <c r="DA1396" s="7"/>
      <c r="DB1396" s="7"/>
      <c r="DC1396" s="7"/>
      <c r="DD1396" s="7"/>
      <c r="DE1396" s="7"/>
      <c r="DF1396" s="7"/>
      <c r="DG1396" s="7"/>
      <c r="DH1396" s="7"/>
      <c r="DI1396" s="7"/>
      <c r="DJ1396" s="7"/>
      <c r="DK1396" s="7"/>
      <c r="DL1396" s="7"/>
      <c r="DM1396" s="7"/>
      <c r="DN1396" s="7"/>
      <c r="DO1396" s="7"/>
      <c r="DP1396" s="7"/>
      <c r="DQ1396" s="7"/>
      <c r="DR1396" s="7"/>
      <c r="DS1396" s="7"/>
      <c r="DT1396" s="7"/>
      <c r="DU1396" s="7"/>
      <c r="DV1396" s="7"/>
      <c r="DW1396" s="7"/>
      <c r="DX1396" s="7"/>
      <c r="DY1396" s="7"/>
      <c r="DZ1396" s="7"/>
      <c r="EA1396" s="7"/>
      <c r="EB1396" s="7"/>
      <c r="EC1396" s="7"/>
      <c r="ED1396" s="7"/>
      <c r="EE1396" s="7"/>
      <c r="EF1396" s="7"/>
      <c r="EG1396" s="7"/>
      <c r="EH1396" s="7"/>
      <c r="EI1396" s="7"/>
      <c r="EJ1396" s="7"/>
      <c r="EK1396" s="7"/>
      <c r="EL1396" s="7"/>
      <c r="EM1396" s="7"/>
      <c r="EN1396" s="7"/>
      <c r="EO1396" s="7"/>
      <c r="EP1396" s="7"/>
      <c r="EQ1396" s="7"/>
      <c r="ER1396" s="7"/>
      <c r="ES1396" s="7"/>
      <c r="ET1396" s="7"/>
      <c r="EU1396" s="7"/>
      <c r="EV1396" s="7"/>
      <c r="EW1396" s="7"/>
      <c r="EX1396" s="7"/>
      <c r="EY1396" s="7"/>
      <c r="EZ1396" s="7"/>
      <c r="FA1396" s="7"/>
      <c r="FB1396" s="7"/>
      <c r="FC1396" s="7"/>
      <c r="FD1396" s="7"/>
      <c r="FE1396" s="7"/>
      <c r="FF1396" s="7"/>
      <c r="FG1396" s="7"/>
      <c r="FH1396" s="7"/>
      <c r="FI1396" s="7"/>
      <c r="FJ1396" s="7"/>
      <c r="FK1396" s="7"/>
      <c r="FL1396" s="34"/>
      <c r="FM1396" s="33"/>
      <c r="FN1396" s="34"/>
      <c r="FO1396" s="33"/>
      <c r="FP1396" s="33"/>
      <c r="FQ1396" s="33"/>
      <c r="FR1396" s="33"/>
      <c r="FS1396" s="33"/>
      <c r="FT1396" s="33"/>
      <c r="FU1396" s="33"/>
      <c r="FV1396" s="33"/>
      <c r="FW1396" s="33"/>
      <c r="FX1396" s="33"/>
      <c r="FY1396" s="33"/>
      <c r="FZ1396" s="33"/>
      <c r="GA1396" s="33"/>
      <c r="GB1396" s="33"/>
      <c r="GC1396" s="33"/>
      <c r="GD1396" s="33"/>
      <c r="GE1396" s="33"/>
      <c r="GF1396" s="33"/>
      <c r="GG1396" s="7"/>
      <c r="GH1396" s="7"/>
      <c r="GI1396" s="7"/>
      <c r="GJ1396" s="7"/>
      <c r="GK1396" s="7"/>
      <c r="GL1396" s="7"/>
      <c r="GM1396" s="7"/>
      <c r="GN1396" s="7"/>
      <c r="GO1396" s="7"/>
      <c r="GP1396" s="7"/>
      <c r="GQ1396" s="7"/>
      <c r="GR1396" s="7"/>
      <c r="GS1396" s="7"/>
      <c r="GT1396" s="7"/>
      <c r="GU1396" s="7"/>
      <c r="GV1396" s="7"/>
      <c r="GW1396" s="7"/>
      <c r="GX1396" s="7"/>
      <c r="GY1396" s="7"/>
    </row>
    <row r="1397" spans="1:207" ht="13.8">
      <c r="A1397" s="7"/>
      <c r="B1397" s="7"/>
      <c r="C1397" s="7"/>
      <c r="D1397" s="7"/>
      <c r="E1397" s="7"/>
      <c r="F1397" s="7"/>
      <c r="G1397" s="7"/>
      <c r="H1397" s="7"/>
      <c r="I1397" s="7"/>
      <c r="J1397" s="7"/>
      <c r="K1397" s="7"/>
      <c r="L1397" s="7"/>
      <c r="M1397" s="7"/>
      <c r="N1397" s="7"/>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c r="CG1397" s="7"/>
      <c r="CH1397" s="7"/>
      <c r="CI1397" s="7"/>
      <c r="CJ1397" s="7"/>
      <c r="CK1397" s="7"/>
      <c r="CL1397" s="7"/>
      <c r="CM1397" s="7"/>
      <c r="CN1397" s="7"/>
      <c r="CO1397" s="7"/>
      <c r="CP1397" s="7"/>
      <c r="CQ1397" s="7"/>
      <c r="CR1397" s="7"/>
      <c r="CS1397" s="7"/>
      <c r="CT1397" s="7"/>
      <c r="CU1397" s="7"/>
      <c r="CV1397" s="7"/>
      <c r="CW1397" s="7"/>
      <c r="CX1397" s="7"/>
      <c r="CY1397" s="7"/>
      <c r="CZ1397" s="7"/>
      <c r="DA1397" s="7"/>
      <c r="DB1397" s="7"/>
      <c r="DC1397" s="7"/>
      <c r="DD1397" s="7"/>
      <c r="DE1397" s="7"/>
      <c r="DF1397" s="7"/>
      <c r="DG1397" s="7"/>
      <c r="DH1397" s="7"/>
      <c r="DI1397" s="7"/>
      <c r="DJ1397" s="7"/>
      <c r="DK1397" s="7"/>
      <c r="DL1397" s="7"/>
      <c r="DM1397" s="7"/>
      <c r="DN1397" s="7"/>
      <c r="DO1397" s="7"/>
      <c r="DP1397" s="7"/>
      <c r="DQ1397" s="7"/>
      <c r="DR1397" s="7"/>
      <c r="DS1397" s="7"/>
      <c r="DT1397" s="7"/>
      <c r="DU1397" s="7"/>
      <c r="DV1397" s="7"/>
      <c r="DW1397" s="7"/>
      <c r="DX1397" s="7"/>
      <c r="DY1397" s="7"/>
      <c r="DZ1397" s="7"/>
      <c r="EA1397" s="7"/>
      <c r="EB1397" s="7"/>
      <c r="EC1397" s="7"/>
      <c r="ED1397" s="7"/>
      <c r="EE1397" s="7"/>
      <c r="EF1397" s="7"/>
      <c r="EG1397" s="7"/>
      <c r="EH1397" s="7"/>
      <c r="EI1397" s="7"/>
      <c r="EJ1397" s="7"/>
      <c r="EK1397" s="7"/>
      <c r="EL1397" s="7"/>
      <c r="EM1397" s="7"/>
      <c r="EN1397" s="7"/>
      <c r="EO1397" s="7"/>
      <c r="EP1397" s="7"/>
      <c r="EQ1397" s="7"/>
      <c r="ER1397" s="7"/>
      <c r="ES1397" s="7"/>
      <c r="ET1397" s="7"/>
      <c r="EU1397" s="7"/>
      <c r="EV1397" s="7"/>
      <c r="EW1397" s="7"/>
      <c r="EX1397" s="7"/>
      <c r="EY1397" s="7"/>
      <c r="EZ1397" s="7"/>
      <c r="FA1397" s="7"/>
      <c r="FB1397" s="7"/>
      <c r="FC1397" s="7"/>
      <c r="FD1397" s="7"/>
      <c r="FE1397" s="7"/>
      <c r="FF1397" s="7"/>
      <c r="FG1397" s="7"/>
      <c r="FH1397" s="7"/>
      <c r="FI1397" s="7"/>
      <c r="FJ1397" s="7"/>
      <c r="FK1397" s="7"/>
      <c r="FL1397" s="34"/>
      <c r="FM1397" s="33"/>
      <c r="FN1397" s="34"/>
      <c r="FO1397" s="33"/>
      <c r="FP1397" s="33"/>
      <c r="FQ1397" s="33"/>
      <c r="FR1397" s="33"/>
      <c r="FS1397" s="33"/>
      <c r="FT1397" s="33"/>
      <c r="FU1397" s="33"/>
      <c r="FV1397" s="33"/>
      <c r="FW1397" s="33"/>
      <c r="FX1397" s="33"/>
      <c r="FY1397" s="33"/>
      <c r="FZ1397" s="33"/>
      <c r="GA1397" s="33"/>
      <c r="GB1397" s="33"/>
      <c r="GC1397" s="33"/>
      <c r="GD1397" s="33"/>
      <c r="GE1397" s="33"/>
      <c r="GF1397" s="33"/>
      <c r="GG1397" s="7"/>
      <c r="GH1397" s="7"/>
      <c r="GI1397" s="7"/>
      <c r="GJ1397" s="7"/>
      <c r="GK1397" s="7"/>
      <c r="GL1397" s="7"/>
      <c r="GM1397" s="7"/>
      <c r="GN1397" s="7"/>
      <c r="GO1397" s="7"/>
      <c r="GP1397" s="7"/>
      <c r="GQ1397" s="7"/>
      <c r="GR1397" s="7"/>
      <c r="GS1397" s="7"/>
      <c r="GT1397" s="7"/>
      <c r="GU1397" s="7"/>
      <c r="GV1397" s="7"/>
      <c r="GW1397" s="7"/>
      <c r="GX1397" s="7"/>
      <c r="GY1397" s="7"/>
    </row>
    <row r="1398" spans="1:207" ht="13.8">
      <c r="A1398" s="7"/>
      <c r="B1398" s="7"/>
      <c r="C1398" s="7"/>
      <c r="D1398" s="7"/>
      <c r="E1398" s="7"/>
      <c r="F1398" s="7"/>
      <c r="G1398" s="7"/>
      <c r="H1398" s="7"/>
      <c r="I1398" s="7"/>
      <c r="J1398" s="7"/>
      <c r="K1398" s="7"/>
      <c r="L1398" s="7"/>
      <c r="M1398" s="7"/>
      <c r="N1398" s="7"/>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c r="CG1398" s="7"/>
      <c r="CH1398" s="7"/>
      <c r="CI1398" s="7"/>
      <c r="CJ1398" s="7"/>
      <c r="CK1398" s="7"/>
      <c r="CL1398" s="7"/>
      <c r="CM1398" s="7"/>
      <c r="CN1398" s="7"/>
      <c r="CO1398" s="7"/>
      <c r="CP1398" s="7"/>
      <c r="CQ1398" s="7"/>
      <c r="CR1398" s="7"/>
      <c r="CS1398" s="7"/>
      <c r="CT1398" s="7"/>
      <c r="CU1398" s="7"/>
      <c r="CV1398" s="7"/>
      <c r="CW1398" s="7"/>
      <c r="CX1398" s="7"/>
      <c r="CY1398" s="7"/>
      <c r="CZ1398" s="7"/>
      <c r="DA1398" s="7"/>
      <c r="DB1398" s="7"/>
      <c r="DC1398" s="7"/>
      <c r="DD1398" s="7"/>
      <c r="DE1398" s="7"/>
      <c r="DF1398" s="7"/>
      <c r="DG1398" s="7"/>
      <c r="DH1398" s="7"/>
      <c r="DI1398" s="7"/>
      <c r="DJ1398" s="7"/>
      <c r="DK1398" s="7"/>
      <c r="DL1398" s="7"/>
      <c r="DM1398" s="7"/>
      <c r="DN1398" s="7"/>
      <c r="DO1398" s="7"/>
      <c r="DP1398" s="7"/>
      <c r="DQ1398" s="7"/>
      <c r="DR1398" s="7"/>
      <c r="DS1398" s="7"/>
      <c r="DT1398" s="7"/>
      <c r="DU1398" s="7"/>
      <c r="DV1398" s="7"/>
      <c r="DW1398" s="7"/>
      <c r="DX1398" s="7"/>
      <c r="DY1398" s="7"/>
      <c r="DZ1398" s="7"/>
      <c r="EA1398" s="7"/>
      <c r="EB1398" s="7"/>
      <c r="EC1398" s="7"/>
      <c r="ED1398" s="7"/>
      <c r="EE1398" s="7"/>
      <c r="EF1398" s="7"/>
      <c r="EG1398" s="7"/>
      <c r="EH1398" s="7"/>
      <c r="EI1398" s="7"/>
      <c r="EJ1398" s="7"/>
      <c r="EK1398" s="7"/>
      <c r="EL1398" s="7"/>
      <c r="EM1398" s="7"/>
      <c r="EN1398" s="7"/>
      <c r="EO1398" s="7"/>
      <c r="EP1398" s="7"/>
      <c r="EQ1398" s="7"/>
      <c r="ER1398" s="7"/>
      <c r="ES1398" s="7"/>
      <c r="ET1398" s="7"/>
      <c r="EU1398" s="7"/>
      <c r="EV1398" s="7"/>
      <c r="EW1398" s="7"/>
      <c r="EX1398" s="7"/>
      <c r="EY1398" s="7"/>
      <c r="EZ1398" s="7"/>
      <c r="FA1398" s="7"/>
      <c r="FB1398" s="7"/>
      <c r="FC1398" s="7"/>
      <c r="FD1398" s="7"/>
      <c r="FE1398" s="7"/>
      <c r="FF1398" s="7"/>
      <c r="FG1398" s="7"/>
      <c r="FH1398" s="7"/>
      <c r="FI1398" s="7"/>
      <c r="FJ1398" s="7"/>
      <c r="FK1398" s="7"/>
      <c r="FL1398" s="34"/>
      <c r="FM1398" s="33"/>
      <c r="FN1398" s="34"/>
      <c r="FO1398" s="33"/>
      <c r="FP1398" s="33"/>
      <c r="FQ1398" s="33"/>
      <c r="FR1398" s="33"/>
      <c r="FS1398" s="33"/>
      <c r="FT1398" s="33"/>
      <c r="FU1398" s="33"/>
      <c r="FV1398" s="33"/>
      <c r="FW1398" s="33"/>
      <c r="FX1398" s="33"/>
      <c r="FY1398" s="33"/>
      <c r="FZ1398" s="33"/>
      <c r="GA1398" s="33"/>
      <c r="GB1398" s="33"/>
      <c r="GC1398" s="33"/>
      <c r="GD1398" s="33"/>
      <c r="GE1398" s="33"/>
      <c r="GF1398" s="33"/>
      <c r="GG1398" s="7"/>
      <c r="GH1398" s="7"/>
      <c r="GI1398" s="7"/>
      <c r="GJ1398" s="7"/>
      <c r="GK1398" s="7"/>
      <c r="GL1398" s="7"/>
      <c r="GM1398" s="7"/>
      <c r="GN1398" s="7"/>
      <c r="GO1398" s="7"/>
      <c r="GP1398" s="7"/>
      <c r="GQ1398" s="7"/>
      <c r="GR1398" s="7"/>
      <c r="GS1398" s="7"/>
      <c r="GT1398" s="7"/>
      <c r="GU1398" s="7"/>
      <c r="GV1398" s="7"/>
      <c r="GW1398" s="7"/>
      <c r="GX1398" s="7"/>
      <c r="GY1398" s="7"/>
    </row>
    <row r="1399" spans="1:207" ht="13.8">
      <c r="A1399" s="7"/>
      <c r="B1399" s="7"/>
      <c r="C1399" s="7"/>
      <c r="D1399" s="7"/>
      <c r="E1399" s="7"/>
      <c r="F1399" s="7"/>
      <c r="G1399" s="7"/>
      <c r="H1399" s="7"/>
      <c r="I1399" s="7"/>
      <c r="J1399" s="7"/>
      <c r="K1399" s="7"/>
      <c r="L1399" s="7"/>
      <c r="M1399" s="7"/>
      <c r="N1399" s="7"/>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c r="CG1399" s="7"/>
      <c r="CH1399" s="7"/>
      <c r="CI1399" s="7"/>
      <c r="CJ1399" s="7"/>
      <c r="CK1399" s="7"/>
      <c r="CL1399" s="7"/>
      <c r="CM1399" s="7"/>
      <c r="CN1399" s="7"/>
      <c r="CO1399" s="7"/>
      <c r="CP1399" s="7"/>
      <c r="CQ1399" s="7"/>
      <c r="CR1399" s="7"/>
      <c r="CS1399" s="7"/>
      <c r="CT1399" s="7"/>
      <c r="CU1399" s="7"/>
      <c r="CV1399" s="7"/>
      <c r="CW1399" s="7"/>
      <c r="CX1399" s="7"/>
      <c r="CY1399" s="7"/>
      <c r="CZ1399" s="7"/>
      <c r="DA1399" s="7"/>
      <c r="DB1399" s="7"/>
      <c r="DC1399" s="7"/>
      <c r="DD1399" s="7"/>
      <c r="DE1399" s="7"/>
      <c r="DF1399" s="7"/>
      <c r="DG1399" s="7"/>
      <c r="DH1399" s="7"/>
      <c r="DI1399" s="7"/>
      <c r="DJ1399" s="7"/>
      <c r="DK1399" s="7"/>
      <c r="DL1399" s="7"/>
      <c r="DM1399" s="7"/>
      <c r="DN1399" s="7"/>
      <c r="DO1399" s="7"/>
      <c r="DP1399" s="7"/>
      <c r="DQ1399" s="7"/>
      <c r="DR1399" s="7"/>
      <c r="DS1399" s="7"/>
      <c r="DT1399" s="7"/>
      <c r="DU1399" s="7"/>
      <c r="DV1399" s="7"/>
      <c r="DW1399" s="7"/>
      <c r="DX1399" s="7"/>
      <c r="DY1399" s="7"/>
      <c r="DZ1399" s="7"/>
      <c r="EA1399" s="7"/>
      <c r="EB1399" s="7"/>
      <c r="EC1399" s="7"/>
      <c r="ED1399" s="7"/>
      <c r="EE1399" s="7"/>
      <c r="EF1399" s="7"/>
      <c r="EG1399" s="7"/>
      <c r="EH1399" s="7"/>
      <c r="EI1399" s="7"/>
      <c r="EJ1399" s="7"/>
      <c r="EK1399" s="7"/>
      <c r="EL1399" s="7"/>
      <c r="EM1399" s="7"/>
      <c r="EN1399" s="7"/>
      <c r="EO1399" s="7"/>
      <c r="EP1399" s="7"/>
      <c r="EQ1399" s="7"/>
      <c r="ER1399" s="7"/>
      <c r="ES1399" s="7"/>
      <c r="ET1399" s="7"/>
      <c r="EU1399" s="7"/>
      <c r="EV1399" s="7"/>
      <c r="EW1399" s="7"/>
      <c r="EX1399" s="7"/>
      <c r="EY1399" s="7"/>
      <c r="EZ1399" s="7"/>
      <c r="FA1399" s="7"/>
      <c r="FB1399" s="7"/>
      <c r="FC1399" s="7"/>
      <c r="FD1399" s="7"/>
      <c r="FE1399" s="7"/>
      <c r="FF1399" s="7"/>
      <c r="FG1399" s="7"/>
      <c r="FH1399" s="7"/>
      <c r="FI1399" s="7"/>
      <c r="FJ1399" s="7"/>
      <c r="FK1399" s="7"/>
      <c r="FL1399" s="34"/>
      <c r="FM1399" s="33"/>
      <c r="FN1399" s="34"/>
      <c r="FO1399" s="33"/>
      <c r="FP1399" s="33"/>
      <c r="FQ1399" s="33"/>
      <c r="FR1399" s="33"/>
      <c r="FS1399" s="33"/>
      <c r="FT1399" s="33"/>
      <c r="FU1399" s="33"/>
      <c r="FV1399" s="33"/>
      <c r="FW1399" s="33"/>
      <c r="FX1399" s="33"/>
      <c r="FY1399" s="33"/>
      <c r="FZ1399" s="33"/>
      <c r="GA1399" s="33"/>
      <c r="GB1399" s="33"/>
      <c r="GC1399" s="33"/>
      <c r="GD1399" s="33"/>
      <c r="GE1399" s="33"/>
      <c r="GF1399" s="33"/>
      <c r="GG1399" s="7"/>
      <c r="GH1399" s="7"/>
      <c r="GI1399" s="7"/>
      <c r="GJ1399" s="7"/>
      <c r="GK1399" s="7"/>
      <c r="GL1399" s="7"/>
      <c r="GM1399" s="7"/>
      <c r="GN1399" s="7"/>
      <c r="GO1399" s="7"/>
      <c r="GP1399" s="7"/>
      <c r="GQ1399" s="7"/>
      <c r="GR1399" s="7"/>
      <c r="GS1399" s="7"/>
      <c r="GT1399" s="7"/>
      <c r="GU1399" s="7"/>
      <c r="GV1399" s="7"/>
      <c r="GW1399" s="7"/>
      <c r="GX1399" s="7"/>
      <c r="GY1399" s="7"/>
    </row>
    <row r="1400" spans="1:207" ht="13.8">
      <c r="A1400" s="7"/>
      <c r="B1400" s="7"/>
      <c r="C1400" s="7"/>
      <c r="D1400" s="7"/>
      <c r="E1400" s="7"/>
      <c r="F1400" s="7"/>
      <c r="G1400" s="7"/>
      <c r="H1400" s="7"/>
      <c r="I1400" s="7"/>
      <c r="J1400" s="7"/>
      <c r="K1400" s="7"/>
      <c r="L1400" s="7"/>
      <c r="M1400" s="7"/>
      <c r="N1400" s="7"/>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c r="CG1400" s="7"/>
      <c r="CH1400" s="7"/>
      <c r="CI1400" s="7"/>
      <c r="CJ1400" s="7"/>
      <c r="CK1400" s="7"/>
      <c r="CL1400" s="7"/>
      <c r="CM1400" s="7"/>
      <c r="CN1400" s="7"/>
      <c r="CO1400" s="7"/>
      <c r="CP1400" s="7"/>
      <c r="CQ1400" s="7"/>
      <c r="CR1400" s="7"/>
      <c r="CS1400" s="7"/>
      <c r="CT1400" s="7"/>
      <c r="CU1400" s="7"/>
      <c r="CV1400" s="7"/>
      <c r="CW1400" s="7"/>
      <c r="CX1400" s="7"/>
      <c r="CY1400" s="7"/>
      <c r="CZ1400" s="7"/>
      <c r="DA1400" s="7"/>
      <c r="DB1400" s="7"/>
      <c r="DC1400" s="7"/>
      <c r="DD1400" s="7"/>
      <c r="DE1400" s="7"/>
      <c r="DF1400" s="7"/>
      <c r="DG1400" s="7"/>
      <c r="DH1400" s="7"/>
      <c r="DI1400" s="7"/>
      <c r="DJ1400" s="7"/>
      <c r="DK1400" s="7"/>
      <c r="DL1400" s="7"/>
      <c r="DM1400" s="7"/>
      <c r="DN1400" s="7"/>
      <c r="DO1400" s="7"/>
      <c r="DP1400" s="7"/>
      <c r="DQ1400" s="7"/>
      <c r="DR1400" s="7"/>
      <c r="DS1400" s="7"/>
      <c r="DT1400" s="7"/>
      <c r="DU1400" s="7"/>
      <c r="DV1400" s="7"/>
      <c r="DW1400" s="7"/>
      <c r="DX1400" s="7"/>
      <c r="DY1400" s="7"/>
      <c r="DZ1400" s="7"/>
      <c r="EA1400" s="7"/>
      <c r="EB1400" s="7"/>
      <c r="EC1400" s="7"/>
      <c r="ED1400" s="7"/>
      <c r="EE1400" s="7"/>
      <c r="EF1400" s="7"/>
      <c r="EG1400" s="7"/>
      <c r="EH1400" s="7"/>
      <c r="EI1400" s="7"/>
      <c r="EJ1400" s="7"/>
      <c r="EK1400" s="7"/>
      <c r="EL1400" s="7"/>
      <c r="EM1400" s="7"/>
      <c r="EN1400" s="7"/>
      <c r="EO1400" s="7"/>
      <c r="EP1400" s="7"/>
      <c r="EQ1400" s="7"/>
      <c r="ER1400" s="7"/>
      <c r="ES1400" s="7"/>
      <c r="ET1400" s="7"/>
      <c r="EU1400" s="7"/>
      <c r="EV1400" s="7"/>
      <c r="EW1400" s="7"/>
      <c r="EX1400" s="7"/>
      <c r="EY1400" s="7"/>
      <c r="EZ1400" s="7"/>
      <c r="FA1400" s="7"/>
      <c r="FB1400" s="7"/>
      <c r="FC1400" s="7"/>
      <c r="FD1400" s="7"/>
      <c r="FE1400" s="7"/>
      <c r="FF1400" s="7"/>
      <c r="FG1400" s="7"/>
      <c r="FH1400" s="7"/>
      <c r="FI1400" s="7"/>
      <c r="FJ1400" s="7"/>
      <c r="FK1400" s="7"/>
      <c r="FL1400" s="34"/>
      <c r="FM1400" s="33"/>
      <c r="FN1400" s="34"/>
      <c r="FO1400" s="33"/>
      <c r="FP1400" s="33"/>
      <c r="FQ1400" s="33"/>
      <c r="FR1400" s="33"/>
      <c r="FS1400" s="33"/>
      <c r="FT1400" s="33"/>
      <c r="FU1400" s="33"/>
      <c r="FV1400" s="33"/>
      <c r="FW1400" s="33"/>
      <c r="FX1400" s="33"/>
      <c r="FY1400" s="33"/>
      <c r="FZ1400" s="33"/>
      <c r="GA1400" s="33"/>
      <c r="GB1400" s="33"/>
      <c r="GC1400" s="33"/>
      <c r="GD1400" s="33"/>
      <c r="GE1400" s="33"/>
      <c r="GF1400" s="33"/>
      <c r="GG1400" s="7"/>
      <c r="GH1400" s="7"/>
      <c r="GI1400" s="7"/>
      <c r="GJ1400" s="7"/>
      <c r="GK1400" s="7"/>
      <c r="GL1400" s="7"/>
      <c r="GM1400" s="7"/>
      <c r="GN1400" s="7"/>
      <c r="GO1400" s="7"/>
      <c r="GP1400" s="7"/>
      <c r="GQ1400" s="7"/>
      <c r="GR1400" s="7"/>
      <c r="GS1400" s="7"/>
      <c r="GT1400" s="7"/>
      <c r="GU1400" s="7"/>
      <c r="GV1400" s="7"/>
      <c r="GW1400" s="7"/>
      <c r="GX1400" s="7"/>
      <c r="GY1400" s="7"/>
    </row>
    <row r="1401" spans="1:207" ht="13.8">
      <c r="A1401" s="7"/>
      <c r="B1401" s="7"/>
      <c r="C1401" s="7"/>
      <c r="D1401" s="7"/>
      <c r="E1401" s="7"/>
      <c r="F1401" s="7"/>
      <c r="G1401" s="7"/>
      <c r="H1401" s="7"/>
      <c r="I1401" s="7"/>
      <c r="J1401" s="7"/>
      <c r="K1401" s="7"/>
      <c r="L1401" s="7"/>
      <c r="M1401" s="7"/>
      <c r="N1401" s="7"/>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c r="CG1401" s="7"/>
      <c r="CH1401" s="7"/>
      <c r="CI1401" s="7"/>
      <c r="CJ1401" s="7"/>
      <c r="CK1401" s="7"/>
      <c r="CL1401" s="7"/>
      <c r="CM1401" s="7"/>
      <c r="CN1401" s="7"/>
      <c r="CO1401" s="7"/>
      <c r="CP1401" s="7"/>
      <c r="CQ1401" s="7"/>
      <c r="CR1401" s="7"/>
      <c r="CS1401" s="7"/>
      <c r="CT1401" s="7"/>
      <c r="CU1401" s="7"/>
      <c r="CV1401" s="7"/>
      <c r="CW1401" s="7"/>
      <c r="CX1401" s="7"/>
      <c r="CY1401" s="7"/>
      <c r="CZ1401" s="7"/>
      <c r="DA1401" s="7"/>
      <c r="DB1401" s="7"/>
      <c r="DC1401" s="7"/>
      <c r="DD1401" s="7"/>
      <c r="DE1401" s="7"/>
      <c r="DF1401" s="7"/>
      <c r="DG1401" s="7"/>
      <c r="DH1401" s="7"/>
      <c r="DI1401" s="7"/>
      <c r="DJ1401" s="7"/>
      <c r="DK1401" s="7"/>
      <c r="DL1401" s="7"/>
      <c r="DM1401" s="7"/>
      <c r="DN1401" s="7"/>
      <c r="DO1401" s="7"/>
      <c r="DP1401" s="7"/>
      <c r="DQ1401" s="7"/>
      <c r="DR1401" s="7"/>
      <c r="DS1401" s="7"/>
      <c r="DT1401" s="7"/>
      <c r="DU1401" s="7"/>
      <c r="DV1401" s="7"/>
      <c r="DW1401" s="7"/>
      <c r="DX1401" s="7"/>
      <c r="DY1401" s="7"/>
      <c r="DZ1401" s="7"/>
      <c r="EA1401" s="7"/>
      <c r="EB1401" s="7"/>
      <c r="EC1401" s="7"/>
      <c r="ED1401" s="7"/>
      <c r="EE1401" s="7"/>
      <c r="EF1401" s="7"/>
      <c r="EG1401" s="7"/>
      <c r="EH1401" s="7"/>
      <c r="EI1401" s="7"/>
      <c r="EJ1401" s="7"/>
      <c r="EK1401" s="7"/>
      <c r="EL1401" s="7"/>
      <c r="EM1401" s="7"/>
      <c r="EN1401" s="7"/>
      <c r="EO1401" s="7"/>
      <c r="EP1401" s="7"/>
      <c r="EQ1401" s="7"/>
      <c r="ER1401" s="7"/>
      <c r="ES1401" s="7"/>
      <c r="ET1401" s="7"/>
      <c r="EU1401" s="7"/>
      <c r="EV1401" s="7"/>
      <c r="EW1401" s="7"/>
      <c r="EX1401" s="7"/>
      <c r="EY1401" s="7"/>
      <c r="EZ1401" s="7"/>
      <c r="FA1401" s="7"/>
      <c r="FB1401" s="7"/>
      <c r="FC1401" s="7"/>
      <c r="FD1401" s="7"/>
      <c r="FE1401" s="7"/>
      <c r="FF1401" s="7"/>
      <c r="FG1401" s="7"/>
      <c r="FH1401" s="7"/>
      <c r="FI1401" s="7"/>
      <c r="FJ1401" s="7"/>
      <c r="FK1401" s="7"/>
      <c r="FL1401" s="34"/>
      <c r="FM1401" s="33"/>
      <c r="FN1401" s="34"/>
      <c r="FO1401" s="33"/>
      <c r="FP1401" s="33"/>
      <c r="FQ1401" s="33"/>
      <c r="FR1401" s="33"/>
      <c r="FS1401" s="33"/>
      <c r="FT1401" s="33"/>
      <c r="FU1401" s="33"/>
      <c r="FV1401" s="33"/>
      <c r="FW1401" s="33"/>
      <c r="FX1401" s="33"/>
      <c r="FY1401" s="33"/>
      <c r="FZ1401" s="33"/>
      <c r="GA1401" s="33"/>
      <c r="GB1401" s="33"/>
      <c r="GC1401" s="33"/>
      <c r="GD1401" s="33"/>
      <c r="GE1401" s="33"/>
      <c r="GF1401" s="33"/>
      <c r="GG1401" s="7"/>
      <c r="GH1401" s="7"/>
      <c r="GI1401" s="7"/>
      <c r="GJ1401" s="7"/>
      <c r="GK1401" s="7"/>
      <c r="GL1401" s="7"/>
      <c r="GM1401" s="7"/>
      <c r="GN1401" s="7"/>
      <c r="GO1401" s="7"/>
      <c r="GP1401" s="7"/>
      <c r="GQ1401" s="7"/>
      <c r="GR1401" s="7"/>
      <c r="GS1401" s="7"/>
      <c r="GT1401" s="7"/>
      <c r="GU1401" s="7"/>
      <c r="GV1401" s="7"/>
      <c r="GW1401" s="7"/>
      <c r="GX1401" s="7"/>
      <c r="GY1401" s="7"/>
    </row>
    <row r="1402" spans="1:207" ht="13.8">
      <c r="A1402" s="7"/>
      <c r="B1402" s="7"/>
      <c r="C1402" s="7"/>
      <c r="D1402" s="7"/>
      <c r="E1402" s="7"/>
      <c r="F1402" s="7"/>
      <c r="G1402" s="7"/>
      <c r="H1402" s="7"/>
      <c r="I1402" s="7"/>
      <c r="J1402" s="7"/>
      <c r="K1402" s="7"/>
      <c r="L1402" s="7"/>
      <c r="M1402" s="7"/>
      <c r="N1402" s="7"/>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c r="CG1402" s="7"/>
      <c r="CH1402" s="7"/>
      <c r="CI1402" s="7"/>
      <c r="CJ1402" s="7"/>
      <c r="CK1402" s="7"/>
      <c r="CL1402" s="7"/>
      <c r="CM1402" s="7"/>
      <c r="CN1402" s="7"/>
      <c r="CO1402" s="7"/>
      <c r="CP1402" s="7"/>
      <c r="CQ1402" s="7"/>
      <c r="CR1402" s="7"/>
      <c r="CS1402" s="7"/>
      <c r="CT1402" s="7"/>
      <c r="CU1402" s="7"/>
      <c r="CV1402" s="7"/>
      <c r="CW1402" s="7"/>
      <c r="CX1402" s="7"/>
      <c r="CY1402" s="7"/>
      <c r="CZ1402" s="7"/>
      <c r="DA1402" s="7"/>
      <c r="DB1402" s="7"/>
      <c r="DC1402" s="7"/>
      <c r="DD1402" s="7"/>
      <c r="DE1402" s="7"/>
      <c r="DF1402" s="7"/>
      <c r="DG1402" s="7"/>
      <c r="DH1402" s="7"/>
      <c r="DI1402" s="7"/>
      <c r="DJ1402" s="7"/>
      <c r="DK1402" s="7"/>
      <c r="DL1402" s="7"/>
      <c r="DM1402" s="7"/>
      <c r="DN1402" s="7"/>
      <c r="DO1402" s="7"/>
      <c r="DP1402" s="7"/>
      <c r="DQ1402" s="7"/>
      <c r="DR1402" s="7"/>
      <c r="DS1402" s="7"/>
      <c r="DT1402" s="7"/>
      <c r="DU1402" s="7"/>
      <c r="DV1402" s="7"/>
      <c r="DW1402" s="7"/>
      <c r="DX1402" s="7"/>
      <c r="DY1402" s="7"/>
      <c r="DZ1402" s="7"/>
      <c r="EA1402" s="7"/>
      <c r="EB1402" s="7"/>
      <c r="EC1402" s="7"/>
      <c r="ED1402" s="7"/>
      <c r="EE1402" s="7"/>
      <c r="EF1402" s="7"/>
      <c r="EG1402" s="7"/>
      <c r="EH1402" s="7"/>
      <c r="EI1402" s="7"/>
      <c r="EJ1402" s="7"/>
      <c r="EK1402" s="7"/>
      <c r="EL1402" s="7"/>
      <c r="EM1402" s="7"/>
      <c r="EN1402" s="7"/>
      <c r="EO1402" s="7"/>
      <c r="EP1402" s="7"/>
      <c r="EQ1402" s="7"/>
      <c r="ER1402" s="7"/>
      <c r="ES1402" s="7"/>
      <c r="ET1402" s="7"/>
      <c r="EU1402" s="7"/>
      <c r="EV1402" s="7"/>
      <c r="EW1402" s="7"/>
      <c r="EX1402" s="7"/>
      <c r="EY1402" s="7"/>
      <c r="EZ1402" s="7"/>
      <c r="FA1402" s="7"/>
      <c r="FB1402" s="7"/>
      <c r="FC1402" s="7"/>
      <c r="FD1402" s="7"/>
      <c r="FE1402" s="7"/>
      <c r="FF1402" s="7"/>
      <c r="FG1402" s="7"/>
      <c r="FH1402" s="7"/>
      <c r="FI1402" s="7"/>
      <c r="FJ1402" s="7"/>
      <c r="FK1402" s="7"/>
      <c r="FL1402" s="34"/>
      <c r="FM1402" s="33"/>
      <c r="FN1402" s="34"/>
      <c r="FO1402" s="33"/>
      <c r="FP1402" s="33"/>
      <c r="FQ1402" s="33"/>
      <c r="FR1402" s="33"/>
      <c r="FS1402" s="33"/>
      <c r="FT1402" s="33"/>
      <c r="FU1402" s="33"/>
      <c r="FV1402" s="33"/>
      <c r="FW1402" s="33"/>
      <c r="FX1402" s="33"/>
      <c r="FY1402" s="33"/>
      <c r="FZ1402" s="33"/>
      <c r="GA1402" s="33"/>
      <c r="GB1402" s="33"/>
      <c r="GC1402" s="33"/>
      <c r="GD1402" s="33"/>
      <c r="GE1402" s="33"/>
      <c r="GF1402" s="33"/>
      <c r="GG1402" s="7"/>
      <c r="GH1402" s="7"/>
      <c r="GI1402" s="7"/>
      <c r="GJ1402" s="7"/>
      <c r="GK1402" s="7"/>
      <c r="GL1402" s="7"/>
      <c r="GM1402" s="7"/>
      <c r="GN1402" s="7"/>
      <c r="GO1402" s="7"/>
      <c r="GP1402" s="7"/>
      <c r="GQ1402" s="7"/>
      <c r="GR1402" s="7"/>
      <c r="GS1402" s="7"/>
      <c r="GT1402" s="7"/>
      <c r="GU1402" s="7"/>
      <c r="GV1402" s="7"/>
      <c r="GW1402" s="7"/>
      <c r="GX1402" s="7"/>
      <c r="GY1402" s="7"/>
    </row>
    <row r="1403" spans="1:207" ht="13.8">
      <c r="A1403" s="7"/>
      <c r="B1403" s="7"/>
      <c r="C1403" s="7"/>
      <c r="D1403" s="7"/>
      <c r="E1403" s="7"/>
      <c r="F1403" s="7"/>
      <c r="G1403" s="7"/>
      <c r="H1403" s="7"/>
      <c r="I1403" s="7"/>
      <c r="J1403" s="7"/>
      <c r="K1403" s="7"/>
      <c r="L1403" s="7"/>
      <c r="M1403" s="7"/>
      <c r="N1403" s="7"/>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c r="CG1403" s="7"/>
      <c r="CH1403" s="7"/>
      <c r="CI1403" s="7"/>
      <c r="CJ1403" s="7"/>
      <c r="CK1403" s="7"/>
      <c r="CL1403" s="7"/>
      <c r="CM1403" s="7"/>
      <c r="CN1403" s="7"/>
      <c r="CO1403" s="7"/>
      <c r="CP1403" s="7"/>
      <c r="CQ1403" s="7"/>
      <c r="CR1403" s="7"/>
      <c r="CS1403" s="7"/>
      <c r="CT1403" s="7"/>
      <c r="CU1403" s="7"/>
      <c r="CV1403" s="7"/>
      <c r="CW1403" s="7"/>
      <c r="CX1403" s="7"/>
      <c r="CY1403" s="7"/>
      <c r="CZ1403" s="7"/>
      <c r="DA1403" s="7"/>
      <c r="DB1403" s="7"/>
      <c r="DC1403" s="7"/>
      <c r="DD1403" s="7"/>
      <c r="DE1403" s="7"/>
      <c r="DF1403" s="7"/>
      <c r="DG1403" s="7"/>
      <c r="DH1403" s="7"/>
      <c r="DI1403" s="7"/>
      <c r="DJ1403" s="7"/>
      <c r="DK1403" s="7"/>
      <c r="DL1403" s="7"/>
      <c r="DM1403" s="7"/>
      <c r="DN1403" s="7"/>
      <c r="DO1403" s="7"/>
      <c r="DP1403" s="7"/>
      <c r="DQ1403" s="7"/>
      <c r="DR1403" s="7"/>
      <c r="DS1403" s="7"/>
      <c r="DT1403" s="7"/>
      <c r="DU1403" s="7"/>
      <c r="DV1403" s="7"/>
      <c r="DW1403" s="7"/>
      <c r="DX1403" s="7"/>
      <c r="DY1403" s="7"/>
      <c r="DZ1403" s="7"/>
      <c r="EA1403" s="7"/>
      <c r="EB1403" s="7"/>
      <c r="EC1403" s="7"/>
      <c r="ED1403" s="7"/>
      <c r="EE1403" s="7"/>
      <c r="EF1403" s="7"/>
      <c r="EG1403" s="7"/>
      <c r="EH1403" s="7"/>
      <c r="EI1403" s="7"/>
      <c r="EJ1403" s="7"/>
      <c r="EK1403" s="7"/>
      <c r="EL1403" s="7"/>
      <c r="EM1403" s="7"/>
      <c r="EN1403" s="7"/>
      <c r="EO1403" s="7"/>
      <c r="EP1403" s="7"/>
      <c r="EQ1403" s="7"/>
      <c r="ER1403" s="7"/>
      <c r="ES1403" s="7"/>
      <c r="ET1403" s="7"/>
      <c r="EU1403" s="7"/>
      <c r="EV1403" s="7"/>
      <c r="EW1403" s="7"/>
      <c r="EX1403" s="7"/>
      <c r="EY1403" s="7"/>
      <c r="EZ1403" s="7"/>
      <c r="FA1403" s="7"/>
      <c r="FB1403" s="7"/>
      <c r="FC1403" s="7"/>
      <c r="FD1403" s="7"/>
      <c r="FE1403" s="7"/>
      <c r="FF1403" s="7"/>
      <c r="FG1403" s="7"/>
      <c r="FH1403" s="7"/>
      <c r="FI1403" s="7"/>
      <c r="FJ1403" s="7"/>
      <c r="FK1403" s="7"/>
      <c r="FL1403" s="34"/>
      <c r="FM1403" s="33"/>
      <c r="FN1403" s="34"/>
      <c r="FO1403" s="33"/>
      <c r="FP1403" s="33"/>
      <c r="FQ1403" s="33"/>
      <c r="FR1403" s="33"/>
      <c r="FS1403" s="33"/>
      <c r="FT1403" s="33"/>
      <c r="FU1403" s="33"/>
      <c r="FV1403" s="33"/>
      <c r="FW1403" s="33"/>
      <c r="FX1403" s="33"/>
      <c r="FY1403" s="33"/>
      <c r="FZ1403" s="33"/>
      <c r="GA1403" s="33"/>
      <c r="GB1403" s="33"/>
      <c r="GC1403" s="33"/>
      <c r="GD1403" s="33"/>
      <c r="GE1403" s="33"/>
      <c r="GF1403" s="33"/>
      <c r="GG1403" s="7"/>
      <c r="GH1403" s="7"/>
      <c r="GI1403" s="7"/>
      <c r="GJ1403" s="7"/>
      <c r="GK1403" s="7"/>
      <c r="GL1403" s="7"/>
      <c r="GM1403" s="7"/>
      <c r="GN1403" s="7"/>
      <c r="GO1403" s="7"/>
      <c r="GP1403" s="7"/>
      <c r="GQ1403" s="7"/>
      <c r="GR1403" s="7"/>
      <c r="GS1403" s="7"/>
      <c r="GT1403" s="7"/>
      <c r="GU1403" s="7"/>
      <c r="GV1403" s="7"/>
      <c r="GW1403" s="7"/>
      <c r="GX1403" s="7"/>
      <c r="GY1403" s="7"/>
    </row>
    <row r="1404" spans="1:207" ht="13.8">
      <c r="A1404" s="7"/>
      <c r="B1404" s="7"/>
      <c r="C1404" s="7"/>
      <c r="D1404" s="7"/>
      <c r="E1404" s="7"/>
      <c r="F1404" s="7"/>
      <c r="G1404" s="7"/>
      <c r="H1404" s="7"/>
      <c r="I1404" s="7"/>
      <c r="J1404" s="7"/>
      <c r="K1404" s="7"/>
      <c r="L1404" s="7"/>
      <c r="M1404" s="7"/>
      <c r="N1404" s="7"/>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c r="CG1404" s="7"/>
      <c r="CH1404" s="7"/>
      <c r="CI1404" s="7"/>
      <c r="CJ1404" s="7"/>
      <c r="CK1404" s="7"/>
      <c r="CL1404" s="7"/>
      <c r="CM1404" s="7"/>
      <c r="CN1404" s="7"/>
      <c r="CO1404" s="7"/>
      <c r="CP1404" s="7"/>
      <c r="CQ1404" s="7"/>
      <c r="CR1404" s="7"/>
      <c r="CS1404" s="7"/>
      <c r="CT1404" s="7"/>
      <c r="CU1404" s="7"/>
      <c r="CV1404" s="7"/>
      <c r="CW1404" s="7"/>
      <c r="CX1404" s="7"/>
      <c r="CY1404" s="7"/>
      <c r="CZ1404" s="7"/>
      <c r="DA1404" s="7"/>
      <c r="DB1404" s="7"/>
      <c r="DC1404" s="7"/>
      <c r="DD1404" s="7"/>
      <c r="DE1404" s="7"/>
      <c r="DF1404" s="7"/>
      <c r="DG1404" s="7"/>
      <c r="DH1404" s="7"/>
      <c r="DI1404" s="7"/>
      <c r="DJ1404" s="7"/>
      <c r="DK1404" s="7"/>
      <c r="DL1404" s="7"/>
      <c r="DM1404" s="7"/>
      <c r="DN1404" s="7"/>
      <c r="DO1404" s="7"/>
      <c r="DP1404" s="7"/>
      <c r="DQ1404" s="7"/>
      <c r="DR1404" s="7"/>
      <c r="DS1404" s="7"/>
      <c r="DT1404" s="7"/>
      <c r="DU1404" s="7"/>
      <c r="DV1404" s="7"/>
      <c r="DW1404" s="7"/>
      <c r="DX1404" s="7"/>
      <c r="DY1404" s="7"/>
      <c r="DZ1404" s="7"/>
      <c r="EA1404" s="7"/>
      <c r="EB1404" s="7"/>
      <c r="EC1404" s="7"/>
      <c r="ED1404" s="7"/>
      <c r="EE1404" s="7"/>
      <c r="EF1404" s="7"/>
      <c r="EG1404" s="7"/>
      <c r="EH1404" s="7"/>
      <c r="EI1404" s="7"/>
      <c r="EJ1404" s="7"/>
      <c r="EK1404" s="7"/>
      <c r="EL1404" s="7"/>
      <c r="EM1404" s="7"/>
      <c r="EN1404" s="7"/>
      <c r="EO1404" s="7"/>
      <c r="EP1404" s="7"/>
      <c r="EQ1404" s="7"/>
      <c r="ER1404" s="7"/>
      <c r="ES1404" s="7"/>
      <c r="ET1404" s="7"/>
      <c r="EU1404" s="7"/>
      <c r="EV1404" s="7"/>
      <c r="EW1404" s="7"/>
      <c r="EX1404" s="7"/>
      <c r="EY1404" s="7"/>
      <c r="EZ1404" s="7"/>
      <c r="FA1404" s="7"/>
      <c r="FB1404" s="7"/>
      <c r="FC1404" s="7"/>
      <c r="FD1404" s="7"/>
      <c r="FE1404" s="7"/>
      <c r="FF1404" s="7"/>
      <c r="FG1404" s="7"/>
      <c r="FH1404" s="7"/>
      <c r="FI1404" s="7"/>
      <c r="FJ1404" s="7"/>
      <c r="FK1404" s="7"/>
      <c r="FL1404" s="34"/>
      <c r="FM1404" s="33"/>
      <c r="FN1404" s="34"/>
      <c r="FO1404" s="33"/>
      <c r="FP1404" s="33"/>
      <c r="FQ1404" s="33"/>
      <c r="FR1404" s="33"/>
      <c r="FS1404" s="33"/>
      <c r="FT1404" s="33"/>
      <c r="FU1404" s="33"/>
      <c r="FV1404" s="33"/>
      <c r="FW1404" s="33"/>
      <c r="FX1404" s="33"/>
      <c r="FY1404" s="33"/>
      <c r="FZ1404" s="33"/>
      <c r="GA1404" s="33"/>
      <c r="GB1404" s="33"/>
      <c r="GC1404" s="33"/>
      <c r="GD1404" s="33"/>
      <c r="GE1404" s="33"/>
      <c r="GF1404" s="33"/>
      <c r="GG1404" s="7"/>
      <c r="GH1404" s="7"/>
      <c r="GI1404" s="7"/>
      <c r="GJ1404" s="7"/>
      <c r="GK1404" s="7"/>
      <c r="GL1404" s="7"/>
      <c r="GM1404" s="7"/>
      <c r="GN1404" s="7"/>
      <c r="GO1404" s="7"/>
      <c r="GP1404" s="7"/>
      <c r="GQ1404" s="7"/>
      <c r="GR1404" s="7"/>
      <c r="GS1404" s="7"/>
      <c r="GT1404" s="7"/>
      <c r="GU1404" s="7"/>
      <c r="GV1404" s="7"/>
      <c r="GW1404" s="7"/>
      <c r="GX1404" s="7"/>
      <c r="GY1404" s="7"/>
    </row>
    <row r="1405" spans="1:207" ht="13.8">
      <c r="A1405" s="7"/>
      <c r="B1405" s="7"/>
      <c r="C1405" s="7"/>
      <c r="D1405" s="7"/>
      <c r="E1405" s="7"/>
      <c r="F1405" s="7"/>
      <c r="G1405" s="7"/>
      <c r="H1405" s="7"/>
      <c r="I1405" s="7"/>
      <c r="J1405" s="7"/>
      <c r="K1405" s="7"/>
      <c r="L1405" s="7"/>
      <c r="M1405" s="7"/>
      <c r="N1405" s="7"/>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c r="CG1405" s="7"/>
      <c r="CH1405" s="7"/>
      <c r="CI1405" s="7"/>
      <c r="CJ1405" s="7"/>
      <c r="CK1405" s="7"/>
      <c r="CL1405" s="7"/>
      <c r="CM1405" s="7"/>
      <c r="CN1405" s="7"/>
      <c r="CO1405" s="7"/>
      <c r="CP1405" s="7"/>
      <c r="CQ1405" s="7"/>
      <c r="CR1405" s="7"/>
      <c r="CS1405" s="7"/>
      <c r="CT1405" s="7"/>
      <c r="CU1405" s="7"/>
      <c r="CV1405" s="7"/>
      <c r="CW1405" s="7"/>
      <c r="CX1405" s="7"/>
      <c r="CY1405" s="7"/>
      <c r="CZ1405" s="7"/>
      <c r="DA1405" s="7"/>
      <c r="DB1405" s="7"/>
      <c r="DC1405" s="7"/>
      <c r="DD1405" s="7"/>
      <c r="DE1405" s="7"/>
      <c r="DF1405" s="7"/>
      <c r="DG1405" s="7"/>
      <c r="DH1405" s="7"/>
      <c r="DI1405" s="7"/>
      <c r="DJ1405" s="7"/>
      <c r="DK1405" s="7"/>
      <c r="DL1405" s="7"/>
      <c r="DM1405" s="7"/>
      <c r="DN1405" s="7"/>
      <c r="DO1405" s="7"/>
      <c r="DP1405" s="7"/>
      <c r="DQ1405" s="7"/>
      <c r="DR1405" s="7"/>
      <c r="DS1405" s="7"/>
      <c r="DT1405" s="7"/>
      <c r="DU1405" s="7"/>
      <c r="DV1405" s="7"/>
      <c r="DW1405" s="7"/>
      <c r="DX1405" s="7"/>
      <c r="DY1405" s="7"/>
      <c r="DZ1405" s="7"/>
      <c r="EA1405" s="7"/>
      <c r="EB1405" s="7"/>
      <c r="EC1405" s="7"/>
      <c r="ED1405" s="7"/>
      <c r="EE1405" s="7"/>
      <c r="EF1405" s="7"/>
      <c r="EG1405" s="7"/>
      <c r="EH1405" s="7"/>
      <c r="EI1405" s="7"/>
      <c r="EJ1405" s="7"/>
      <c r="EK1405" s="7"/>
      <c r="EL1405" s="7"/>
      <c r="EM1405" s="7"/>
      <c r="EN1405" s="7"/>
      <c r="EO1405" s="7"/>
      <c r="EP1405" s="7"/>
      <c r="EQ1405" s="7"/>
      <c r="ER1405" s="7"/>
      <c r="ES1405" s="7"/>
      <c r="ET1405" s="7"/>
      <c r="EU1405" s="7"/>
      <c r="EV1405" s="7"/>
      <c r="EW1405" s="7"/>
      <c r="EX1405" s="7"/>
      <c r="EY1405" s="7"/>
      <c r="EZ1405" s="7"/>
      <c r="FA1405" s="7"/>
      <c r="FB1405" s="7"/>
      <c r="FC1405" s="7"/>
      <c r="FD1405" s="7"/>
      <c r="FE1405" s="7"/>
      <c r="FF1405" s="7"/>
      <c r="FG1405" s="7"/>
      <c r="FH1405" s="7"/>
      <c r="FI1405" s="7"/>
      <c r="FJ1405" s="7"/>
      <c r="FK1405" s="7"/>
      <c r="FL1405" s="34"/>
      <c r="FM1405" s="33"/>
      <c r="FN1405" s="34"/>
      <c r="FO1405" s="33"/>
      <c r="FP1405" s="33"/>
      <c r="FQ1405" s="33"/>
      <c r="FR1405" s="33"/>
      <c r="FS1405" s="33"/>
      <c r="FT1405" s="33"/>
      <c r="FU1405" s="33"/>
      <c r="FV1405" s="33"/>
      <c r="FW1405" s="33"/>
      <c r="FX1405" s="33"/>
      <c r="FY1405" s="33"/>
      <c r="FZ1405" s="33"/>
      <c r="GA1405" s="33"/>
      <c r="GB1405" s="33"/>
      <c r="GC1405" s="33"/>
      <c r="GD1405" s="33"/>
      <c r="GE1405" s="33"/>
      <c r="GF1405" s="33"/>
      <c r="GG1405" s="7"/>
      <c r="GH1405" s="7"/>
      <c r="GI1405" s="7"/>
      <c r="GJ1405" s="7"/>
      <c r="GK1405" s="7"/>
      <c r="GL1405" s="7"/>
      <c r="GM1405" s="7"/>
      <c r="GN1405" s="7"/>
      <c r="GO1405" s="7"/>
      <c r="GP1405" s="7"/>
      <c r="GQ1405" s="7"/>
      <c r="GR1405" s="7"/>
      <c r="GS1405" s="7"/>
      <c r="GT1405" s="7"/>
      <c r="GU1405" s="7"/>
      <c r="GV1405" s="7"/>
      <c r="GW1405" s="7"/>
      <c r="GX1405" s="7"/>
      <c r="GY1405" s="7"/>
    </row>
    <row r="1406" spans="1:207" ht="13.8">
      <c r="A1406" s="7"/>
      <c r="B1406" s="7"/>
      <c r="C1406" s="7"/>
      <c r="D1406" s="7"/>
      <c r="E1406" s="7"/>
      <c r="F1406" s="7"/>
      <c r="G1406" s="7"/>
      <c r="H1406" s="7"/>
      <c r="I1406" s="7"/>
      <c r="J1406" s="7"/>
      <c r="K1406" s="7"/>
      <c r="L1406" s="7"/>
      <c r="M1406" s="7"/>
      <c r="N1406" s="7"/>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c r="CG1406" s="7"/>
      <c r="CH1406" s="7"/>
      <c r="CI1406" s="7"/>
      <c r="CJ1406" s="7"/>
      <c r="CK1406" s="7"/>
      <c r="CL1406" s="7"/>
      <c r="CM1406" s="7"/>
      <c r="CN1406" s="7"/>
      <c r="CO1406" s="7"/>
      <c r="CP1406" s="7"/>
      <c r="CQ1406" s="7"/>
      <c r="CR1406" s="7"/>
      <c r="CS1406" s="7"/>
      <c r="CT1406" s="7"/>
      <c r="CU1406" s="7"/>
      <c r="CV1406" s="7"/>
      <c r="CW1406" s="7"/>
      <c r="CX1406" s="7"/>
      <c r="CY1406" s="7"/>
      <c r="CZ1406" s="7"/>
      <c r="DA1406" s="7"/>
      <c r="DB1406" s="7"/>
      <c r="DC1406" s="7"/>
      <c r="DD1406" s="7"/>
      <c r="DE1406" s="7"/>
      <c r="DF1406" s="7"/>
      <c r="DG1406" s="7"/>
      <c r="DH1406" s="7"/>
      <c r="DI1406" s="7"/>
      <c r="DJ1406" s="7"/>
      <c r="DK1406" s="7"/>
      <c r="DL1406" s="7"/>
      <c r="DM1406" s="7"/>
      <c r="DN1406" s="7"/>
      <c r="DO1406" s="7"/>
      <c r="DP1406" s="7"/>
      <c r="DQ1406" s="7"/>
      <c r="DR1406" s="7"/>
      <c r="DS1406" s="7"/>
      <c r="DT1406" s="7"/>
      <c r="DU1406" s="7"/>
      <c r="DV1406" s="7"/>
      <c r="DW1406" s="7"/>
      <c r="DX1406" s="7"/>
      <c r="DY1406" s="7"/>
      <c r="DZ1406" s="7"/>
      <c r="EA1406" s="7"/>
      <c r="EB1406" s="7"/>
      <c r="EC1406" s="7"/>
      <c r="ED1406" s="7"/>
      <c r="EE1406" s="7"/>
      <c r="EF1406" s="7"/>
      <c r="EG1406" s="7"/>
      <c r="EH1406" s="7"/>
      <c r="EI1406" s="7"/>
      <c r="EJ1406" s="7"/>
      <c r="EK1406" s="7"/>
      <c r="EL1406" s="7"/>
      <c r="EM1406" s="7"/>
      <c r="EN1406" s="7"/>
      <c r="EO1406" s="7"/>
      <c r="EP1406" s="7"/>
      <c r="EQ1406" s="7"/>
      <c r="ER1406" s="7"/>
      <c r="ES1406" s="7"/>
      <c r="ET1406" s="7"/>
      <c r="EU1406" s="7"/>
      <c r="EV1406" s="7"/>
      <c r="EW1406" s="7"/>
      <c r="EX1406" s="7"/>
      <c r="EY1406" s="7"/>
      <c r="EZ1406" s="7"/>
      <c r="FA1406" s="7"/>
      <c r="FB1406" s="7"/>
      <c r="FC1406" s="7"/>
      <c r="FD1406" s="7"/>
      <c r="FE1406" s="7"/>
      <c r="FF1406" s="7"/>
      <c r="FG1406" s="7"/>
      <c r="FH1406" s="7"/>
      <c r="FI1406" s="7"/>
      <c r="FJ1406" s="7"/>
      <c r="FK1406" s="7"/>
      <c r="FL1406" s="34"/>
      <c r="FM1406" s="33"/>
      <c r="FN1406" s="34"/>
      <c r="FO1406" s="33"/>
      <c r="FP1406" s="33"/>
      <c r="FQ1406" s="33"/>
      <c r="FR1406" s="33"/>
      <c r="FS1406" s="33"/>
      <c r="FT1406" s="33"/>
      <c r="FU1406" s="33"/>
      <c r="FV1406" s="33"/>
      <c r="FW1406" s="33"/>
      <c r="FX1406" s="33"/>
      <c r="FY1406" s="33"/>
      <c r="FZ1406" s="33"/>
      <c r="GA1406" s="33"/>
      <c r="GB1406" s="33"/>
      <c r="GC1406" s="33"/>
      <c r="GD1406" s="33"/>
      <c r="GE1406" s="33"/>
      <c r="GF1406" s="33"/>
      <c r="GG1406" s="7"/>
      <c r="GH1406" s="7"/>
      <c r="GI1406" s="7"/>
      <c r="GJ1406" s="7"/>
      <c r="GK1406" s="7"/>
      <c r="GL1406" s="7"/>
      <c r="GM1406" s="7"/>
      <c r="GN1406" s="7"/>
      <c r="GO1406" s="7"/>
      <c r="GP1406" s="7"/>
      <c r="GQ1406" s="7"/>
      <c r="GR1406" s="7"/>
      <c r="GS1406" s="7"/>
      <c r="GT1406" s="7"/>
      <c r="GU1406" s="7"/>
      <c r="GV1406" s="7"/>
      <c r="GW1406" s="7"/>
      <c r="GX1406" s="7"/>
      <c r="GY1406" s="7"/>
    </row>
    <row r="1407" spans="1:207" ht="13.8">
      <c r="A1407" s="7"/>
      <c r="B1407" s="7"/>
      <c r="C1407" s="7"/>
      <c r="D1407" s="7"/>
      <c r="E1407" s="7"/>
      <c r="F1407" s="7"/>
      <c r="G1407" s="7"/>
      <c r="H1407" s="7"/>
      <c r="I1407" s="7"/>
      <c r="J1407" s="7"/>
      <c r="K1407" s="7"/>
      <c r="L1407" s="7"/>
      <c r="M1407" s="7"/>
      <c r="N1407" s="7"/>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c r="CG1407" s="7"/>
      <c r="CH1407" s="7"/>
      <c r="CI1407" s="7"/>
      <c r="CJ1407" s="7"/>
      <c r="CK1407" s="7"/>
      <c r="CL1407" s="7"/>
      <c r="CM1407" s="7"/>
      <c r="CN1407" s="7"/>
      <c r="CO1407" s="7"/>
      <c r="CP1407" s="7"/>
      <c r="CQ1407" s="7"/>
      <c r="CR1407" s="7"/>
      <c r="CS1407" s="7"/>
      <c r="CT1407" s="7"/>
      <c r="CU1407" s="7"/>
      <c r="CV1407" s="7"/>
      <c r="CW1407" s="7"/>
      <c r="CX1407" s="7"/>
      <c r="CY1407" s="7"/>
      <c r="CZ1407" s="7"/>
      <c r="DA1407" s="7"/>
      <c r="DB1407" s="7"/>
      <c r="DC1407" s="7"/>
      <c r="DD1407" s="7"/>
      <c r="DE1407" s="7"/>
      <c r="DF1407" s="7"/>
      <c r="DG1407" s="7"/>
      <c r="DH1407" s="7"/>
      <c r="DI1407" s="7"/>
      <c r="DJ1407" s="7"/>
      <c r="DK1407" s="7"/>
      <c r="DL1407" s="7"/>
      <c r="DM1407" s="7"/>
      <c r="DN1407" s="7"/>
      <c r="DO1407" s="7"/>
      <c r="DP1407" s="7"/>
      <c r="DQ1407" s="7"/>
      <c r="DR1407" s="7"/>
      <c r="DS1407" s="7"/>
      <c r="DT1407" s="7"/>
      <c r="DU1407" s="7"/>
      <c r="DV1407" s="7"/>
      <c r="DW1407" s="7"/>
      <c r="DX1407" s="7"/>
      <c r="DY1407" s="7"/>
      <c r="DZ1407" s="7"/>
      <c r="EA1407" s="7"/>
      <c r="EB1407" s="7"/>
      <c r="EC1407" s="7"/>
      <c r="ED1407" s="7"/>
      <c r="EE1407" s="7"/>
      <c r="EF1407" s="7"/>
      <c r="EG1407" s="7"/>
      <c r="EH1407" s="7"/>
      <c r="EI1407" s="7"/>
      <c r="EJ1407" s="7"/>
      <c r="EK1407" s="7"/>
      <c r="EL1407" s="7"/>
      <c r="EM1407" s="7"/>
      <c r="EN1407" s="7"/>
      <c r="EO1407" s="7"/>
      <c r="EP1407" s="7"/>
      <c r="EQ1407" s="7"/>
      <c r="ER1407" s="7"/>
      <c r="ES1407" s="7"/>
      <c r="ET1407" s="7"/>
      <c r="EU1407" s="7"/>
      <c r="EV1407" s="7"/>
      <c r="EW1407" s="7"/>
      <c r="EX1407" s="7"/>
      <c r="EY1407" s="7"/>
      <c r="EZ1407" s="7"/>
      <c r="FA1407" s="7"/>
      <c r="FB1407" s="7"/>
      <c r="FC1407" s="7"/>
      <c r="FD1407" s="7"/>
      <c r="FE1407" s="7"/>
      <c r="FF1407" s="7"/>
      <c r="FG1407" s="7"/>
      <c r="FH1407" s="7"/>
      <c r="FI1407" s="7"/>
      <c r="FJ1407" s="7"/>
      <c r="FK1407" s="7"/>
      <c r="FL1407" s="34"/>
      <c r="FM1407" s="33"/>
      <c r="FN1407" s="34"/>
      <c r="FO1407" s="33"/>
      <c r="FP1407" s="33"/>
      <c r="FQ1407" s="33"/>
      <c r="FR1407" s="33"/>
      <c r="FS1407" s="33"/>
      <c r="FT1407" s="33"/>
      <c r="FU1407" s="33"/>
      <c r="FV1407" s="33"/>
      <c r="FW1407" s="33"/>
      <c r="FX1407" s="33"/>
      <c r="FY1407" s="33"/>
      <c r="FZ1407" s="33"/>
      <c r="GA1407" s="33"/>
      <c r="GB1407" s="33"/>
      <c r="GC1407" s="33"/>
      <c r="GD1407" s="33"/>
      <c r="GE1407" s="33"/>
      <c r="GF1407" s="33"/>
      <c r="GG1407" s="7"/>
      <c r="GH1407" s="7"/>
      <c r="GI1407" s="7"/>
      <c r="GJ1407" s="7"/>
      <c r="GK1407" s="7"/>
      <c r="GL1407" s="7"/>
      <c r="GM1407" s="7"/>
      <c r="GN1407" s="7"/>
      <c r="GO1407" s="7"/>
      <c r="GP1407" s="7"/>
      <c r="GQ1407" s="7"/>
      <c r="GR1407" s="7"/>
      <c r="GS1407" s="7"/>
      <c r="GT1407" s="7"/>
      <c r="GU1407" s="7"/>
      <c r="GV1407" s="7"/>
      <c r="GW1407" s="7"/>
      <c r="GX1407" s="7"/>
      <c r="GY1407" s="7"/>
    </row>
    <row r="1408" spans="1:207" ht="13.8">
      <c r="A1408" s="7"/>
      <c r="B1408" s="7"/>
      <c r="C1408" s="7"/>
      <c r="D1408" s="7"/>
      <c r="E1408" s="7"/>
      <c r="F1408" s="7"/>
      <c r="G1408" s="7"/>
      <c r="H1408" s="7"/>
      <c r="I1408" s="7"/>
      <c r="J1408" s="7"/>
      <c r="K1408" s="7"/>
      <c r="L1408" s="7"/>
      <c r="M1408" s="7"/>
      <c r="N1408" s="7"/>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c r="CG1408" s="7"/>
      <c r="CH1408" s="7"/>
      <c r="CI1408" s="7"/>
      <c r="CJ1408" s="7"/>
      <c r="CK1408" s="7"/>
      <c r="CL1408" s="7"/>
      <c r="CM1408" s="7"/>
      <c r="CN1408" s="7"/>
      <c r="CO1408" s="7"/>
      <c r="CP1408" s="7"/>
      <c r="CQ1408" s="7"/>
      <c r="CR1408" s="7"/>
      <c r="CS1408" s="7"/>
      <c r="CT1408" s="7"/>
      <c r="CU1408" s="7"/>
      <c r="CV1408" s="7"/>
      <c r="CW1408" s="7"/>
      <c r="CX1408" s="7"/>
      <c r="CY1408" s="7"/>
      <c r="CZ1408" s="7"/>
      <c r="DA1408" s="7"/>
      <c r="DB1408" s="7"/>
      <c r="DC1408" s="7"/>
      <c r="DD1408" s="7"/>
      <c r="DE1408" s="7"/>
      <c r="DF1408" s="7"/>
      <c r="DG1408" s="7"/>
      <c r="DH1408" s="7"/>
      <c r="DI1408" s="7"/>
      <c r="DJ1408" s="7"/>
      <c r="DK1408" s="7"/>
      <c r="DL1408" s="7"/>
      <c r="DM1408" s="7"/>
      <c r="DN1408" s="7"/>
      <c r="DO1408" s="7"/>
      <c r="DP1408" s="7"/>
      <c r="DQ1408" s="7"/>
      <c r="DR1408" s="7"/>
      <c r="DS1408" s="7"/>
      <c r="DT1408" s="7"/>
      <c r="DU1408" s="7"/>
      <c r="DV1408" s="7"/>
      <c r="DW1408" s="7"/>
      <c r="DX1408" s="7"/>
      <c r="DY1408" s="7"/>
      <c r="DZ1408" s="7"/>
      <c r="EA1408" s="7"/>
      <c r="EB1408" s="7"/>
      <c r="EC1408" s="7"/>
      <c r="ED1408" s="7"/>
      <c r="EE1408" s="7"/>
      <c r="EF1408" s="7"/>
      <c r="EG1408" s="7"/>
      <c r="EH1408" s="7"/>
      <c r="EI1408" s="7"/>
      <c r="EJ1408" s="7"/>
      <c r="EK1408" s="7"/>
      <c r="EL1408" s="7"/>
      <c r="EM1408" s="7"/>
      <c r="EN1408" s="7"/>
      <c r="EO1408" s="7"/>
      <c r="EP1408" s="7"/>
      <c r="EQ1408" s="7"/>
      <c r="ER1408" s="7"/>
      <c r="ES1408" s="7"/>
      <c r="ET1408" s="7"/>
      <c r="EU1408" s="7"/>
      <c r="EV1408" s="7"/>
      <c r="EW1408" s="7"/>
      <c r="EX1408" s="7"/>
      <c r="EY1408" s="7"/>
      <c r="EZ1408" s="7"/>
      <c r="FA1408" s="7"/>
      <c r="FB1408" s="7"/>
      <c r="FC1408" s="7"/>
      <c r="FD1408" s="7"/>
      <c r="FE1408" s="7"/>
      <c r="FF1408" s="7"/>
      <c r="FG1408" s="7"/>
      <c r="FH1408" s="7"/>
      <c r="FI1408" s="7"/>
      <c r="FJ1408" s="7"/>
      <c r="FK1408" s="7"/>
      <c r="FL1408" s="34"/>
      <c r="FM1408" s="33"/>
      <c r="FN1408" s="34"/>
      <c r="FO1408" s="33"/>
      <c r="FP1408" s="33"/>
      <c r="FQ1408" s="33"/>
      <c r="FR1408" s="33"/>
      <c r="FS1408" s="33"/>
      <c r="FT1408" s="33"/>
      <c r="FU1408" s="33"/>
      <c r="FV1408" s="33"/>
      <c r="FW1408" s="33"/>
      <c r="FX1408" s="33"/>
      <c r="FY1408" s="33"/>
      <c r="FZ1408" s="33"/>
      <c r="GA1408" s="33"/>
      <c r="GB1408" s="33"/>
      <c r="GC1408" s="33"/>
      <c r="GD1408" s="33"/>
      <c r="GE1408" s="33"/>
      <c r="GF1408" s="33"/>
      <c r="GG1408" s="7"/>
      <c r="GH1408" s="7"/>
      <c r="GI1408" s="7"/>
      <c r="GJ1408" s="7"/>
      <c r="GK1408" s="7"/>
      <c r="GL1408" s="7"/>
      <c r="GM1408" s="7"/>
      <c r="GN1408" s="7"/>
      <c r="GO1408" s="7"/>
      <c r="GP1408" s="7"/>
      <c r="GQ1408" s="7"/>
      <c r="GR1408" s="7"/>
      <c r="GS1408" s="7"/>
      <c r="GT1408" s="7"/>
      <c r="GU1408" s="7"/>
      <c r="GV1408" s="7"/>
      <c r="GW1408" s="7"/>
      <c r="GX1408" s="7"/>
      <c r="GY1408" s="7"/>
    </row>
    <row r="1409" spans="1:207" ht="13.8">
      <c r="A1409" s="7"/>
      <c r="B1409" s="7"/>
      <c r="C1409" s="7"/>
      <c r="D1409" s="7"/>
      <c r="E1409" s="7"/>
      <c r="F1409" s="7"/>
      <c r="G1409" s="7"/>
      <c r="H1409" s="7"/>
      <c r="I1409" s="7"/>
      <c r="J1409" s="7"/>
      <c r="K1409" s="7"/>
      <c r="L1409" s="7"/>
      <c r="M1409" s="7"/>
      <c r="N1409" s="7"/>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c r="CG1409" s="7"/>
      <c r="CH1409" s="7"/>
      <c r="CI1409" s="7"/>
      <c r="CJ1409" s="7"/>
      <c r="CK1409" s="7"/>
      <c r="CL1409" s="7"/>
      <c r="CM1409" s="7"/>
      <c r="CN1409" s="7"/>
      <c r="CO1409" s="7"/>
      <c r="CP1409" s="7"/>
      <c r="CQ1409" s="7"/>
      <c r="CR1409" s="7"/>
      <c r="CS1409" s="7"/>
      <c r="CT1409" s="7"/>
      <c r="CU1409" s="7"/>
      <c r="CV1409" s="7"/>
      <c r="CW1409" s="7"/>
      <c r="CX1409" s="7"/>
      <c r="CY1409" s="7"/>
      <c r="CZ1409" s="7"/>
      <c r="DA1409" s="7"/>
      <c r="DB1409" s="7"/>
      <c r="DC1409" s="7"/>
      <c r="DD1409" s="7"/>
      <c r="DE1409" s="7"/>
      <c r="DF1409" s="7"/>
      <c r="DG1409" s="7"/>
      <c r="DH1409" s="7"/>
      <c r="DI1409" s="7"/>
      <c r="DJ1409" s="7"/>
      <c r="DK1409" s="7"/>
      <c r="DL1409" s="7"/>
      <c r="DM1409" s="7"/>
      <c r="DN1409" s="7"/>
      <c r="DO1409" s="7"/>
      <c r="DP1409" s="7"/>
      <c r="DQ1409" s="7"/>
      <c r="DR1409" s="7"/>
      <c r="DS1409" s="7"/>
      <c r="DT1409" s="7"/>
      <c r="DU1409" s="7"/>
      <c r="DV1409" s="7"/>
      <c r="DW1409" s="7"/>
      <c r="DX1409" s="7"/>
      <c r="DY1409" s="7"/>
      <c r="DZ1409" s="7"/>
      <c r="EA1409" s="7"/>
      <c r="EB1409" s="7"/>
      <c r="EC1409" s="7"/>
      <c r="ED1409" s="7"/>
      <c r="EE1409" s="7"/>
      <c r="EF1409" s="7"/>
      <c r="EG1409" s="7"/>
      <c r="EH1409" s="7"/>
      <c r="EI1409" s="7"/>
      <c r="EJ1409" s="7"/>
      <c r="EK1409" s="7"/>
      <c r="EL1409" s="7"/>
      <c r="EM1409" s="7"/>
      <c r="EN1409" s="7"/>
      <c r="EO1409" s="7"/>
      <c r="EP1409" s="7"/>
      <c r="EQ1409" s="7"/>
      <c r="ER1409" s="7"/>
      <c r="ES1409" s="7"/>
      <c r="ET1409" s="7"/>
      <c r="EU1409" s="7"/>
      <c r="EV1409" s="7"/>
      <c r="EW1409" s="7"/>
      <c r="EX1409" s="7"/>
      <c r="EY1409" s="7"/>
      <c r="EZ1409" s="7"/>
      <c r="FA1409" s="7"/>
      <c r="FB1409" s="7"/>
      <c r="FC1409" s="7"/>
      <c r="FD1409" s="7"/>
      <c r="FE1409" s="7"/>
      <c r="FF1409" s="7"/>
      <c r="FG1409" s="7"/>
      <c r="FH1409" s="7"/>
      <c r="FI1409" s="7"/>
      <c r="FJ1409" s="7"/>
      <c r="FK1409" s="7"/>
      <c r="FL1409" s="34"/>
      <c r="FM1409" s="33"/>
      <c r="FN1409" s="34"/>
      <c r="FO1409" s="33"/>
      <c r="FP1409" s="33"/>
      <c r="FQ1409" s="33"/>
      <c r="FR1409" s="33"/>
      <c r="FS1409" s="33"/>
      <c r="FT1409" s="33"/>
      <c r="FU1409" s="33"/>
      <c r="FV1409" s="33"/>
      <c r="FW1409" s="33"/>
      <c r="FX1409" s="33"/>
      <c r="FY1409" s="33"/>
      <c r="FZ1409" s="33"/>
      <c r="GA1409" s="33"/>
      <c r="GB1409" s="33"/>
      <c r="GC1409" s="33"/>
      <c r="GD1409" s="33"/>
      <c r="GE1409" s="33"/>
      <c r="GF1409" s="33"/>
      <c r="GG1409" s="7"/>
      <c r="GH1409" s="7"/>
      <c r="GI1409" s="7"/>
      <c r="GJ1409" s="7"/>
      <c r="GK1409" s="7"/>
      <c r="GL1409" s="7"/>
      <c r="GM1409" s="7"/>
      <c r="GN1409" s="7"/>
      <c r="GO1409" s="7"/>
      <c r="GP1409" s="7"/>
      <c r="GQ1409" s="7"/>
      <c r="GR1409" s="7"/>
      <c r="GS1409" s="7"/>
      <c r="GT1409" s="7"/>
      <c r="GU1409" s="7"/>
      <c r="GV1409" s="7"/>
      <c r="GW1409" s="7"/>
      <c r="GX1409" s="7"/>
      <c r="GY1409" s="7"/>
    </row>
    <row r="1410" spans="1:207" ht="13.8">
      <c r="A1410" s="7"/>
      <c r="B1410" s="7"/>
      <c r="C1410" s="7"/>
      <c r="D1410" s="7"/>
      <c r="E1410" s="7"/>
      <c r="F1410" s="7"/>
      <c r="G1410" s="7"/>
      <c r="H1410" s="7"/>
      <c r="I1410" s="7"/>
      <c r="J1410" s="7"/>
      <c r="K1410" s="7"/>
      <c r="L1410" s="7"/>
      <c r="M1410" s="7"/>
      <c r="N1410" s="7"/>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c r="CG1410" s="7"/>
      <c r="CH1410" s="7"/>
      <c r="CI1410" s="7"/>
      <c r="CJ1410" s="7"/>
      <c r="CK1410" s="7"/>
      <c r="CL1410" s="7"/>
      <c r="CM1410" s="7"/>
      <c r="CN1410" s="7"/>
      <c r="CO1410" s="7"/>
      <c r="CP1410" s="7"/>
      <c r="CQ1410" s="7"/>
      <c r="CR1410" s="7"/>
      <c r="CS1410" s="7"/>
      <c r="CT1410" s="7"/>
      <c r="CU1410" s="7"/>
      <c r="CV1410" s="7"/>
      <c r="CW1410" s="7"/>
      <c r="CX1410" s="7"/>
      <c r="CY1410" s="7"/>
      <c r="CZ1410" s="7"/>
      <c r="DA1410" s="7"/>
      <c r="DB1410" s="7"/>
      <c r="DC1410" s="7"/>
      <c r="DD1410" s="7"/>
      <c r="DE1410" s="7"/>
      <c r="DF1410" s="7"/>
      <c r="DG1410" s="7"/>
      <c r="DH1410" s="7"/>
      <c r="DI1410" s="7"/>
      <c r="DJ1410" s="7"/>
      <c r="DK1410" s="7"/>
      <c r="DL1410" s="7"/>
      <c r="DM1410" s="7"/>
      <c r="DN1410" s="7"/>
      <c r="DO1410" s="7"/>
      <c r="DP1410" s="7"/>
      <c r="DQ1410" s="7"/>
      <c r="DR1410" s="7"/>
      <c r="DS1410" s="7"/>
      <c r="DT1410" s="7"/>
      <c r="DU1410" s="7"/>
      <c r="DV1410" s="7"/>
      <c r="DW1410" s="7"/>
      <c r="DX1410" s="7"/>
      <c r="DY1410" s="7"/>
      <c r="DZ1410" s="7"/>
      <c r="EA1410" s="7"/>
      <c r="EB1410" s="7"/>
      <c r="EC1410" s="7"/>
      <c r="ED1410" s="7"/>
      <c r="EE1410" s="7"/>
      <c r="EF1410" s="7"/>
      <c r="EG1410" s="7"/>
      <c r="EH1410" s="7"/>
      <c r="EI1410" s="7"/>
      <c r="EJ1410" s="7"/>
      <c r="EK1410" s="7"/>
      <c r="EL1410" s="7"/>
      <c r="EM1410" s="7"/>
      <c r="EN1410" s="7"/>
      <c r="EO1410" s="7"/>
      <c r="EP1410" s="7"/>
      <c r="EQ1410" s="7"/>
      <c r="ER1410" s="7"/>
      <c r="ES1410" s="7"/>
      <c r="ET1410" s="7"/>
      <c r="EU1410" s="7"/>
      <c r="EV1410" s="7"/>
      <c r="EW1410" s="7"/>
      <c r="EX1410" s="7"/>
      <c r="EY1410" s="7"/>
      <c r="EZ1410" s="7"/>
      <c r="FA1410" s="7"/>
      <c r="FB1410" s="7"/>
      <c r="FC1410" s="7"/>
      <c r="FD1410" s="7"/>
      <c r="FE1410" s="7"/>
      <c r="FF1410" s="7"/>
      <c r="FG1410" s="7"/>
      <c r="FH1410" s="7"/>
      <c r="FI1410" s="7"/>
      <c r="FJ1410" s="7"/>
      <c r="FK1410" s="7"/>
      <c r="FL1410" s="34"/>
      <c r="FM1410" s="33"/>
      <c r="FN1410" s="34"/>
      <c r="FO1410" s="33"/>
      <c r="FP1410" s="33"/>
      <c r="FQ1410" s="33"/>
      <c r="FR1410" s="33"/>
      <c r="FS1410" s="33"/>
      <c r="FT1410" s="33"/>
      <c r="FU1410" s="33"/>
      <c r="FV1410" s="33"/>
      <c r="FW1410" s="33"/>
      <c r="FX1410" s="33"/>
      <c r="FY1410" s="33"/>
      <c r="FZ1410" s="33"/>
      <c r="GA1410" s="33"/>
      <c r="GB1410" s="33"/>
      <c r="GC1410" s="33"/>
      <c r="GD1410" s="33"/>
      <c r="GE1410" s="33"/>
      <c r="GF1410" s="33"/>
      <c r="GG1410" s="7"/>
      <c r="GH1410" s="7"/>
      <c r="GI1410" s="7"/>
      <c r="GJ1410" s="7"/>
      <c r="GK1410" s="7"/>
      <c r="GL1410" s="7"/>
      <c r="GM1410" s="7"/>
      <c r="GN1410" s="7"/>
      <c r="GO1410" s="7"/>
      <c r="GP1410" s="7"/>
      <c r="GQ1410" s="7"/>
      <c r="GR1410" s="7"/>
      <c r="GS1410" s="7"/>
      <c r="GT1410" s="7"/>
      <c r="GU1410" s="7"/>
      <c r="GV1410" s="7"/>
      <c r="GW1410" s="7"/>
      <c r="GX1410" s="7"/>
      <c r="GY1410" s="7"/>
    </row>
    <row r="1411" spans="1:207" ht="13.8">
      <c r="A1411" s="7"/>
      <c r="B1411" s="7"/>
      <c r="C1411" s="7"/>
      <c r="D1411" s="7"/>
      <c r="E1411" s="7"/>
      <c r="F1411" s="7"/>
      <c r="G1411" s="7"/>
      <c r="H1411" s="7"/>
      <c r="I1411" s="7"/>
      <c r="J1411" s="7"/>
      <c r="K1411" s="7"/>
      <c r="L1411" s="7"/>
      <c r="M1411" s="7"/>
      <c r="N1411" s="7"/>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c r="CG1411" s="7"/>
      <c r="CH1411" s="7"/>
      <c r="CI1411" s="7"/>
      <c r="CJ1411" s="7"/>
      <c r="CK1411" s="7"/>
      <c r="CL1411" s="7"/>
      <c r="CM1411" s="7"/>
      <c r="CN1411" s="7"/>
      <c r="CO1411" s="7"/>
      <c r="CP1411" s="7"/>
      <c r="CQ1411" s="7"/>
      <c r="CR1411" s="7"/>
      <c r="CS1411" s="7"/>
      <c r="CT1411" s="7"/>
      <c r="CU1411" s="7"/>
      <c r="CV1411" s="7"/>
      <c r="CW1411" s="7"/>
      <c r="CX1411" s="7"/>
      <c r="CY1411" s="7"/>
      <c r="CZ1411" s="7"/>
      <c r="DA1411" s="7"/>
      <c r="DB1411" s="7"/>
      <c r="DC1411" s="7"/>
      <c r="DD1411" s="7"/>
      <c r="DE1411" s="7"/>
      <c r="DF1411" s="7"/>
      <c r="DG1411" s="7"/>
      <c r="DH1411" s="7"/>
      <c r="DI1411" s="7"/>
      <c r="DJ1411" s="7"/>
      <c r="DK1411" s="7"/>
      <c r="DL1411" s="7"/>
      <c r="DM1411" s="7"/>
      <c r="DN1411" s="7"/>
      <c r="DO1411" s="7"/>
      <c r="DP1411" s="7"/>
      <c r="DQ1411" s="7"/>
      <c r="DR1411" s="7"/>
      <c r="DS1411" s="7"/>
      <c r="DT1411" s="7"/>
      <c r="DU1411" s="7"/>
      <c r="DV1411" s="7"/>
      <c r="DW1411" s="7"/>
      <c r="DX1411" s="7"/>
      <c r="DY1411" s="7"/>
      <c r="DZ1411" s="7"/>
      <c r="EA1411" s="7"/>
      <c r="EB1411" s="7"/>
      <c r="EC1411" s="7"/>
      <c r="ED1411" s="7"/>
      <c r="EE1411" s="7"/>
      <c r="EF1411" s="7"/>
      <c r="EG1411" s="7"/>
      <c r="EH1411" s="7"/>
      <c r="EI1411" s="7"/>
      <c r="EJ1411" s="7"/>
      <c r="EK1411" s="7"/>
      <c r="EL1411" s="7"/>
      <c r="EM1411" s="7"/>
      <c r="EN1411" s="7"/>
      <c r="EO1411" s="7"/>
      <c r="EP1411" s="7"/>
      <c r="EQ1411" s="7"/>
      <c r="ER1411" s="7"/>
      <c r="ES1411" s="7"/>
      <c r="ET1411" s="7"/>
      <c r="EU1411" s="7"/>
      <c r="EV1411" s="7"/>
      <c r="EW1411" s="7"/>
      <c r="EX1411" s="7"/>
      <c r="EY1411" s="7"/>
      <c r="EZ1411" s="7"/>
      <c r="FA1411" s="7"/>
      <c r="FB1411" s="7"/>
      <c r="FC1411" s="7"/>
      <c r="FD1411" s="7"/>
      <c r="FE1411" s="7"/>
      <c r="FF1411" s="7"/>
      <c r="FG1411" s="7"/>
      <c r="FH1411" s="7"/>
      <c r="FI1411" s="7"/>
      <c r="FJ1411" s="7"/>
      <c r="FK1411" s="7"/>
      <c r="FL1411" s="34"/>
      <c r="FM1411" s="33"/>
      <c r="FN1411" s="34"/>
      <c r="FO1411" s="33"/>
      <c r="FP1411" s="33"/>
      <c r="FQ1411" s="33"/>
      <c r="FR1411" s="33"/>
      <c r="FS1411" s="33"/>
      <c r="FT1411" s="33"/>
      <c r="FU1411" s="33"/>
      <c r="FV1411" s="33"/>
      <c r="FW1411" s="33"/>
      <c r="FX1411" s="33"/>
      <c r="FY1411" s="33"/>
      <c r="FZ1411" s="33"/>
      <c r="GA1411" s="33"/>
      <c r="GB1411" s="33"/>
      <c r="GC1411" s="33"/>
      <c r="GD1411" s="33"/>
      <c r="GE1411" s="33"/>
      <c r="GF1411" s="33"/>
      <c r="GG1411" s="7"/>
      <c r="GH1411" s="7"/>
      <c r="GI1411" s="7"/>
      <c r="GJ1411" s="7"/>
      <c r="GK1411" s="7"/>
      <c r="GL1411" s="7"/>
      <c r="GM1411" s="7"/>
      <c r="GN1411" s="7"/>
      <c r="GO1411" s="7"/>
      <c r="GP1411" s="7"/>
      <c r="GQ1411" s="7"/>
      <c r="GR1411" s="7"/>
      <c r="GS1411" s="7"/>
      <c r="GT1411" s="7"/>
      <c r="GU1411" s="7"/>
      <c r="GV1411" s="7"/>
      <c r="GW1411" s="7"/>
      <c r="GX1411" s="7"/>
      <c r="GY1411" s="7"/>
    </row>
    <row r="1412" spans="1:207" ht="13.8">
      <c r="A1412" s="7"/>
      <c r="B1412" s="7"/>
      <c r="C1412" s="7"/>
      <c r="D1412" s="7"/>
      <c r="E1412" s="7"/>
      <c r="F1412" s="7"/>
      <c r="G1412" s="7"/>
      <c r="H1412" s="7"/>
      <c r="I1412" s="7"/>
      <c r="J1412" s="7"/>
      <c r="K1412" s="7"/>
      <c r="L1412" s="7"/>
      <c r="M1412" s="7"/>
      <c r="N1412" s="7"/>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c r="CG1412" s="7"/>
      <c r="CH1412" s="7"/>
      <c r="CI1412" s="7"/>
      <c r="CJ1412" s="7"/>
      <c r="CK1412" s="7"/>
      <c r="CL1412" s="7"/>
      <c r="CM1412" s="7"/>
      <c r="CN1412" s="7"/>
      <c r="CO1412" s="7"/>
      <c r="CP1412" s="7"/>
      <c r="CQ1412" s="7"/>
      <c r="CR1412" s="7"/>
      <c r="CS1412" s="7"/>
      <c r="CT1412" s="7"/>
      <c r="CU1412" s="7"/>
      <c r="CV1412" s="7"/>
      <c r="CW1412" s="7"/>
      <c r="CX1412" s="7"/>
      <c r="CY1412" s="7"/>
      <c r="CZ1412" s="7"/>
      <c r="DA1412" s="7"/>
      <c r="DB1412" s="7"/>
      <c r="DC1412" s="7"/>
      <c r="DD1412" s="7"/>
      <c r="DE1412" s="7"/>
      <c r="DF1412" s="7"/>
      <c r="DG1412" s="7"/>
      <c r="DH1412" s="7"/>
      <c r="DI1412" s="7"/>
      <c r="DJ1412" s="7"/>
      <c r="DK1412" s="7"/>
      <c r="DL1412" s="7"/>
      <c r="DM1412" s="7"/>
      <c r="DN1412" s="7"/>
      <c r="DO1412" s="7"/>
      <c r="DP1412" s="7"/>
      <c r="DQ1412" s="7"/>
      <c r="DR1412" s="7"/>
      <c r="DS1412" s="7"/>
      <c r="DT1412" s="7"/>
      <c r="DU1412" s="7"/>
      <c r="DV1412" s="7"/>
      <c r="DW1412" s="7"/>
      <c r="DX1412" s="7"/>
      <c r="DY1412" s="7"/>
      <c r="DZ1412" s="7"/>
      <c r="EA1412" s="7"/>
      <c r="EB1412" s="7"/>
      <c r="EC1412" s="7"/>
      <c r="ED1412" s="7"/>
      <c r="EE1412" s="7"/>
      <c r="EF1412" s="7"/>
      <c r="EG1412" s="7"/>
      <c r="EH1412" s="7"/>
      <c r="EI1412" s="7"/>
      <c r="EJ1412" s="7"/>
      <c r="EK1412" s="7"/>
      <c r="EL1412" s="7"/>
      <c r="EM1412" s="7"/>
      <c r="EN1412" s="7"/>
      <c r="EO1412" s="7"/>
      <c r="EP1412" s="7"/>
      <c r="EQ1412" s="7"/>
      <c r="ER1412" s="7"/>
      <c r="ES1412" s="7"/>
      <c r="ET1412" s="7"/>
      <c r="EU1412" s="7"/>
      <c r="EV1412" s="7"/>
      <c r="EW1412" s="7"/>
      <c r="EX1412" s="7"/>
      <c r="EY1412" s="7"/>
      <c r="EZ1412" s="7"/>
      <c r="FA1412" s="7"/>
      <c r="FB1412" s="7"/>
      <c r="FC1412" s="7"/>
      <c r="FD1412" s="7"/>
      <c r="FE1412" s="7"/>
      <c r="FF1412" s="7"/>
      <c r="FG1412" s="7"/>
      <c r="FH1412" s="7"/>
      <c r="FI1412" s="7"/>
      <c r="FJ1412" s="7"/>
      <c r="FK1412" s="7"/>
      <c r="FL1412" s="34"/>
      <c r="FM1412" s="33"/>
      <c r="FN1412" s="34"/>
      <c r="FO1412" s="33"/>
      <c r="FP1412" s="33"/>
      <c r="FQ1412" s="33"/>
      <c r="FR1412" s="33"/>
      <c r="FS1412" s="33"/>
      <c r="FT1412" s="33"/>
      <c r="FU1412" s="33"/>
      <c r="FV1412" s="33"/>
      <c r="FW1412" s="33"/>
      <c r="FX1412" s="33"/>
      <c r="FY1412" s="33"/>
      <c r="FZ1412" s="33"/>
      <c r="GA1412" s="33"/>
      <c r="GB1412" s="33"/>
      <c r="GC1412" s="33"/>
      <c r="GD1412" s="33"/>
      <c r="GE1412" s="33"/>
      <c r="GF1412" s="33"/>
      <c r="GG1412" s="7"/>
      <c r="GH1412" s="7"/>
      <c r="GI1412" s="7"/>
      <c r="GJ1412" s="7"/>
      <c r="GK1412" s="7"/>
      <c r="GL1412" s="7"/>
      <c r="GM1412" s="7"/>
      <c r="GN1412" s="7"/>
      <c r="GO1412" s="7"/>
      <c r="GP1412" s="7"/>
      <c r="GQ1412" s="7"/>
      <c r="GR1412" s="7"/>
      <c r="GS1412" s="7"/>
      <c r="GT1412" s="7"/>
      <c r="GU1412" s="7"/>
      <c r="GV1412" s="7"/>
      <c r="GW1412" s="7"/>
      <c r="GX1412" s="7"/>
      <c r="GY1412" s="7"/>
    </row>
    <row r="1413" spans="1:207" ht="13.8">
      <c r="A1413" s="7"/>
      <c r="B1413" s="7"/>
      <c r="C1413" s="7"/>
      <c r="D1413" s="7"/>
      <c r="E1413" s="7"/>
      <c r="F1413" s="7"/>
      <c r="G1413" s="7"/>
      <c r="H1413" s="7"/>
      <c r="I1413" s="7"/>
      <c r="J1413" s="7"/>
      <c r="K1413" s="7"/>
      <c r="L1413" s="7"/>
      <c r="M1413" s="7"/>
      <c r="N1413" s="7"/>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c r="CG1413" s="7"/>
      <c r="CH1413" s="7"/>
      <c r="CI1413" s="7"/>
      <c r="CJ1413" s="7"/>
      <c r="CK1413" s="7"/>
      <c r="CL1413" s="7"/>
      <c r="CM1413" s="7"/>
      <c r="CN1413" s="7"/>
      <c r="CO1413" s="7"/>
      <c r="CP1413" s="7"/>
      <c r="CQ1413" s="7"/>
      <c r="CR1413" s="7"/>
      <c r="CS1413" s="7"/>
      <c r="CT1413" s="7"/>
      <c r="CU1413" s="7"/>
      <c r="CV1413" s="7"/>
      <c r="CW1413" s="7"/>
      <c r="CX1413" s="7"/>
      <c r="CY1413" s="7"/>
      <c r="CZ1413" s="7"/>
      <c r="DA1413" s="7"/>
      <c r="DB1413" s="7"/>
      <c r="DC1413" s="7"/>
      <c r="DD1413" s="7"/>
      <c r="DE1413" s="7"/>
      <c r="DF1413" s="7"/>
      <c r="DG1413" s="7"/>
      <c r="DH1413" s="7"/>
      <c r="DI1413" s="7"/>
      <c r="DJ1413" s="7"/>
      <c r="DK1413" s="7"/>
      <c r="DL1413" s="7"/>
      <c r="DM1413" s="7"/>
      <c r="DN1413" s="7"/>
      <c r="DO1413" s="7"/>
      <c r="DP1413" s="7"/>
      <c r="DQ1413" s="7"/>
      <c r="DR1413" s="7"/>
      <c r="DS1413" s="7"/>
      <c r="DT1413" s="7"/>
      <c r="DU1413" s="7"/>
      <c r="DV1413" s="7"/>
      <c r="DW1413" s="7"/>
      <c r="DX1413" s="7"/>
      <c r="DY1413" s="7"/>
      <c r="DZ1413" s="7"/>
      <c r="EA1413" s="7"/>
      <c r="EB1413" s="7"/>
      <c r="EC1413" s="7"/>
      <c r="ED1413" s="7"/>
      <c r="EE1413" s="7"/>
      <c r="EF1413" s="7"/>
      <c r="EG1413" s="7"/>
      <c r="EH1413" s="7"/>
      <c r="EI1413" s="7"/>
      <c r="EJ1413" s="7"/>
      <c r="EK1413" s="7"/>
      <c r="EL1413" s="7"/>
      <c r="EM1413" s="7"/>
      <c r="EN1413" s="7"/>
      <c r="EO1413" s="7"/>
      <c r="EP1413" s="7"/>
      <c r="EQ1413" s="7"/>
      <c r="ER1413" s="7"/>
      <c r="ES1413" s="7"/>
      <c r="ET1413" s="7"/>
      <c r="EU1413" s="7"/>
      <c r="EV1413" s="7"/>
      <c r="EW1413" s="7"/>
      <c r="EX1413" s="7"/>
      <c r="EY1413" s="7"/>
      <c r="EZ1413" s="7"/>
      <c r="FA1413" s="7"/>
      <c r="FB1413" s="7"/>
      <c r="FC1413" s="7"/>
      <c r="FD1413" s="7"/>
      <c r="FE1413" s="7"/>
      <c r="FF1413" s="7"/>
      <c r="FG1413" s="7"/>
      <c r="FH1413" s="7"/>
      <c r="FI1413" s="7"/>
      <c r="FJ1413" s="7"/>
      <c r="FK1413" s="7"/>
      <c r="FL1413" s="34"/>
      <c r="FM1413" s="33"/>
      <c r="FN1413" s="34"/>
      <c r="FO1413" s="33"/>
      <c r="FP1413" s="33"/>
      <c r="FQ1413" s="33"/>
      <c r="FR1413" s="33"/>
      <c r="FS1413" s="33"/>
      <c r="FT1413" s="33"/>
      <c r="FU1413" s="33"/>
      <c r="FV1413" s="33"/>
      <c r="FW1413" s="33"/>
      <c r="FX1413" s="33"/>
      <c r="FY1413" s="33"/>
      <c r="FZ1413" s="33"/>
      <c r="GA1413" s="33"/>
      <c r="GB1413" s="33"/>
      <c r="GC1413" s="33"/>
      <c r="GD1413" s="33"/>
      <c r="GE1413" s="33"/>
      <c r="GF1413" s="33"/>
      <c r="GG1413" s="7"/>
      <c r="GH1413" s="7"/>
      <c r="GI1413" s="7"/>
      <c r="GJ1413" s="7"/>
      <c r="GK1413" s="7"/>
      <c r="GL1413" s="7"/>
      <c r="GM1413" s="7"/>
      <c r="GN1413" s="7"/>
      <c r="GO1413" s="7"/>
      <c r="GP1413" s="7"/>
      <c r="GQ1413" s="7"/>
      <c r="GR1413" s="7"/>
      <c r="GS1413" s="7"/>
      <c r="GT1413" s="7"/>
      <c r="GU1413" s="7"/>
      <c r="GV1413" s="7"/>
      <c r="GW1413" s="7"/>
      <c r="GX1413" s="7"/>
      <c r="GY1413" s="7"/>
    </row>
    <row r="1414" spans="1:207" ht="13.8">
      <c r="A1414" s="7"/>
      <c r="B1414" s="7"/>
      <c r="C1414" s="7"/>
      <c r="D1414" s="7"/>
      <c r="E1414" s="7"/>
      <c r="F1414" s="7"/>
      <c r="G1414" s="7"/>
      <c r="H1414" s="7"/>
      <c r="I1414" s="7"/>
      <c r="J1414" s="7"/>
      <c r="K1414" s="7"/>
      <c r="L1414" s="7"/>
      <c r="M1414" s="7"/>
      <c r="N1414" s="7"/>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c r="CG1414" s="7"/>
      <c r="CH1414" s="7"/>
      <c r="CI1414" s="7"/>
      <c r="CJ1414" s="7"/>
      <c r="CK1414" s="7"/>
      <c r="CL1414" s="7"/>
      <c r="CM1414" s="7"/>
      <c r="CN1414" s="7"/>
      <c r="CO1414" s="7"/>
      <c r="CP1414" s="7"/>
      <c r="CQ1414" s="7"/>
      <c r="CR1414" s="7"/>
      <c r="CS1414" s="7"/>
      <c r="CT1414" s="7"/>
      <c r="CU1414" s="7"/>
      <c r="CV1414" s="7"/>
      <c r="CW1414" s="7"/>
      <c r="CX1414" s="7"/>
      <c r="CY1414" s="7"/>
      <c r="CZ1414" s="7"/>
      <c r="DA1414" s="7"/>
      <c r="DB1414" s="7"/>
      <c r="DC1414" s="7"/>
      <c r="DD1414" s="7"/>
      <c r="DE1414" s="7"/>
      <c r="DF1414" s="7"/>
      <c r="DG1414" s="7"/>
      <c r="DH1414" s="7"/>
      <c r="DI1414" s="7"/>
      <c r="DJ1414" s="7"/>
      <c r="DK1414" s="7"/>
      <c r="DL1414" s="7"/>
      <c r="DM1414" s="7"/>
      <c r="DN1414" s="7"/>
      <c r="DO1414" s="7"/>
      <c r="DP1414" s="7"/>
      <c r="DQ1414" s="7"/>
      <c r="DR1414" s="7"/>
      <c r="DS1414" s="7"/>
      <c r="DT1414" s="7"/>
      <c r="DU1414" s="7"/>
      <c r="DV1414" s="7"/>
      <c r="DW1414" s="7"/>
      <c r="DX1414" s="7"/>
      <c r="DY1414" s="7"/>
      <c r="DZ1414" s="7"/>
      <c r="EA1414" s="7"/>
      <c r="EB1414" s="7"/>
      <c r="EC1414" s="7"/>
      <c r="ED1414" s="7"/>
      <c r="EE1414" s="7"/>
      <c r="EF1414" s="7"/>
      <c r="EG1414" s="7"/>
      <c r="EH1414" s="7"/>
      <c r="EI1414" s="7"/>
      <c r="EJ1414" s="7"/>
      <c r="EK1414" s="7"/>
      <c r="EL1414" s="7"/>
      <c r="EM1414" s="7"/>
      <c r="EN1414" s="7"/>
      <c r="EO1414" s="7"/>
      <c r="EP1414" s="7"/>
      <c r="EQ1414" s="7"/>
      <c r="ER1414" s="7"/>
      <c r="ES1414" s="7"/>
      <c r="ET1414" s="7"/>
      <c r="EU1414" s="7"/>
      <c r="EV1414" s="7"/>
      <c r="EW1414" s="7"/>
      <c r="EX1414" s="7"/>
      <c r="EY1414" s="7"/>
      <c r="EZ1414" s="7"/>
      <c r="FA1414" s="7"/>
      <c r="FB1414" s="7"/>
      <c r="FC1414" s="7"/>
      <c r="FD1414" s="7"/>
      <c r="FE1414" s="7"/>
      <c r="FF1414" s="7"/>
      <c r="FG1414" s="7"/>
      <c r="FH1414" s="7"/>
      <c r="FI1414" s="7"/>
      <c r="FJ1414" s="7"/>
      <c r="FK1414" s="7"/>
      <c r="FL1414" s="34"/>
      <c r="FM1414" s="33"/>
      <c r="FN1414" s="34"/>
      <c r="FO1414" s="33"/>
      <c r="FP1414" s="33"/>
      <c r="FQ1414" s="33"/>
      <c r="FR1414" s="33"/>
      <c r="FS1414" s="33"/>
      <c r="FT1414" s="33"/>
      <c r="FU1414" s="33"/>
      <c r="FV1414" s="33"/>
      <c r="FW1414" s="33"/>
      <c r="FX1414" s="33"/>
      <c r="FY1414" s="33"/>
      <c r="FZ1414" s="33"/>
      <c r="GA1414" s="33"/>
      <c r="GB1414" s="33"/>
      <c r="GC1414" s="33"/>
      <c r="GD1414" s="33"/>
      <c r="GE1414" s="33"/>
      <c r="GF1414" s="33"/>
      <c r="GG1414" s="7"/>
      <c r="GH1414" s="7"/>
      <c r="GI1414" s="7"/>
      <c r="GJ1414" s="7"/>
      <c r="GK1414" s="7"/>
      <c r="GL1414" s="7"/>
      <c r="GM1414" s="7"/>
      <c r="GN1414" s="7"/>
      <c r="GO1414" s="7"/>
      <c r="GP1414" s="7"/>
      <c r="GQ1414" s="7"/>
      <c r="GR1414" s="7"/>
      <c r="GS1414" s="7"/>
      <c r="GT1414" s="7"/>
      <c r="GU1414" s="7"/>
      <c r="GV1414" s="7"/>
      <c r="GW1414" s="7"/>
      <c r="GX1414" s="7"/>
      <c r="GY1414" s="7"/>
    </row>
    <row r="1415" spans="1:207" ht="13.8">
      <c r="A1415" s="7"/>
      <c r="B1415" s="7"/>
      <c r="C1415" s="7"/>
      <c r="D1415" s="7"/>
      <c r="E1415" s="7"/>
      <c r="F1415" s="7"/>
      <c r="G1415" s="7"/>
      <c r="H1415" s="7"/>
      <c r="I1415" s="7"/>
      <c r="J1415" s="7"/>
      <c r="K1415" s="7"/>
      <c r="L1415" s="7"/>
      <c r="M1415" s="7"/>
      <c r="N1415" s="7"/>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c r="CG1415" s="7"/>
      <c r="CH1415" s="7"/>
      <c r="CI1415" s="7"/>
      <c r="CJ1415" s="7"/>
      <c r="CK1415" s="7"/>
      <c r="CL1415" s="7"/>
      <c r="CM1415" s="7"/>
      <c r="CN1415" s="7"/>
      <c r="CO1415" s="7"/>
      <c r="CP1415" s="7"/>
      <c r="CQ1415" s="7"/>
      <c r="CR1415" s="7"/>
      <c r="CS1415" s="7"/>
      <c r="CT1415" s="7"/>
      <c r="CU1415" s="7"/>
      <c r="CV1415" s="7"/>
      <c r="CW1415" s="7"/>
      <c r="CX1415" s="7"/>
      <c r="CY1415" s="7"/>
      <c r="CZ1415" s="7"/>
      <c r="DA1415" s="7"/>
      <c r="DB1415" s="7"/>
      <c r="DC1415" s="7"/>
      <c r="DD1415" s="7"/>
      <c r="DE1415" s="7"/>
      <c r="DF1415" s="7"/>
      <c r="DG1415" s="7"/>
      <c r="DH1415" s="7"/>
      <c r="DI1415" s="7"/>
      <c r="DJ1415" s="7"/>
      <c r="DK1415" s="7"/>
      <c r="DL1415" s="7"/>
      <c r="DM1415" s="7"/>
      <c r="DN1415" s="7"/>
      <c r="DO1415" s="7"/>
      <c r="DP1415" s="7"/>
      <c r="DQ1415" s="7"/>
      <c r="DR1415" s="7"/>
      <c r="DS1415" s="7"/>
      <c r="DT1415" s="7"/>
      <c r="DU1415" s="7"/>
      <c r="DV1415" s="7"/>
      <c r="DW1415" s="7"/>
      <c r="DX1415" s="7"/>
      <c r="DY1415" s="7"/>
      <c r="DZ1415" s="7"/>
      <c r="EA1415" s="7"/>
      <c r="EB1415" s="7"/>
      <c r="EC1415" s="7"/>
      <c r="ED1415" s="7"/>
      <c r="EE1415" s="7"/>
      <c r="EF1415" s="7"/>
      <c r="EG1415" s="7"/>
      <c r="EH1415" s="7"/>
      <c r="EI1415" s="7"/>
      <c r="EJ1415" s="7"/>
      <c r="EK1415" s="7"/>
      <c r="EL1415" s="7"/>
      <c r="EM1415" s="7"/>
      <c r="EN1415" s="7"/>
      <c r="EO1415" s="7"/>
      <c r="EP1415" s="7"/>
      <c r="EQ1415" s="7"/>
      <c r="ER1415" s="7"/>
      <c r="ES1415" s="7"/>
      <c r="ET1415" s="7"/>
      <c r="EU1415" s="7"/>
      <c r="EV1415" s="7"/>
      <c r="EW1415" s="7"/>
      <c r="EX1415" s="7"/>
      <c r="EY1415" s="7"/>
      <c r="EZ1415" s="7"/>
      <c r="FA1415" s="7"/>
      <c r="FB1415" s="7"/>
      <c r="FC1415" s="7"/>
      <c r="FD1415" s="7"/>
      <c r="FE1415" s="7"/>
      <c r="FF1415" s="7"/>
      <c r="FG1415" s="7"/>
      <c r="FH1415" s="7"/>
      <c r="FI1415" s="7"/>
      <c r="FJ1415" s="7"/>
      <c r="FK1415" s="7"/>
      <c r="FL1415" s="34"/>
      <c r="FM1415" s="33"/>
      <c r="FN1415" s="34"/>
      <c r="FO1415" s="33"/>
      <c r="FP1415" s="33"/>
      <c r="FQ1415" s="33"/>
      <c r="FR1415" s="33"/>
      <c r="FS1415" s="33"/>
      <c r="FT1415" s="33"/>
      <c r="FU1415" s="33"/>
      <c r="FV1415" s="33"/>
      <c r="FW1415" s="33"/>
      <c r="FX1415" s="33"/>
      <c r="FY1415" s="33"/>
      <c r="FZ1415" s="33"/>
      <c r="GA1415" s="33"/>
      <c r="GB1415" s="33"/>
      <c r="GC1415" s="33"/>
      <c r="GD1415" s="33"/>
      <c r="GE1415" s="33"/>
      <c r="GF1415" s="33"/>
      <c r="GG1415" s="7"/>
      <c r="GH1415" s="7"/>
      <c r="GI1415" s="7"/>
      <c r="GJ1415" s="7"/>
      <c r="GK1415" s="7"/>
      <c r="GL1415" s="7"/>
      <c r="GM1415" s="7"/>
      <c r="GN1415" s="7"/>
      <c r="GO1415" s="7"/>
      <c r="GP1415" s="7"/>
      <c r="GQ1415" s="7"/>
      <c r="GR1415" s="7"/>
      <c r="GS1415" s="7"/>
      <c r="GT1415" s="7"/>
      <c r="GU1415" s="7"/>
      <c r="GV1415" s="7"/>
      <c r="GW1415" s="7"/>
      <c r="GX1415" s="7"/>
      <c r="GY1415" s="7"/>
    </row>
    <row r="1416" spans="1:207" ht="13.8">
      <c r="A1416" s="7"/>
      <c r="B1416" s="7"/>
      <c r="C1416" s="7"/>
      <c r="D1416" s="7"/>
      <c r="E1416" s="7"/>
      <c r="F1416" s="7"/>
      <c r="G1416" s="7"/>
      <c r="H1416" s="7"/>
      <c r="I1416" s="7"/>
      <c r="J1416" s="7"/>
      <c r="K1416" s="7"/>
      <c r="L1416" s="7"/>
      <c r="M1416" s="7"/>
      <c r="N1416" s="7"/>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c r="CG1416" s="7"/>
      <c r="CH1416" s="7"/>
      <c r="CI1416" s="7"/>
      <c r="CJ1416" s="7"/>
      <c r="CK1416" s="7"/>
      <c r="CL1416" s="7"/>
      <c r="CM1416" s="7"/>
      <c r="CN1416" s="7"/>
      <c r="CO1416" s="7"/>
      <c r="CP1416" s="7"/>
      <c r="CQ1416" s="7"/>
      <c r="CR1416" s="7"/>
      <c r="CS1416" s="7"/>
      <c r="CT1416" s="7"/>
      <c r="CU1416" s="7"/>
      <c r="CV1416" s="7"/>
      <c r="CW1416" s="7"/>
      <c r="CX1416" s="7"/>
      <c r="CY1416" s="7"/>
      <c r="CZ1416" s="7"/>
      <c r="DA1416" s="7"/>
      <c r="DB1416" s="7"/>
      <c r="DC1416" s="7"/>
      <c r="DD1416" s="7"/>
      <c r="DE1416" s="7"/>
      <c r="DF1416" s="7"/>
      <c r="DG1416" s="7"/>
      <c r="DH1416" s="7"/>
      <c r="DI1416" s="7"/>
      <c r="DJ1416" s="7"/>
      <c r="DK1416" s="7"/>
      <c r="DL1416" s="7"/>
      <c r="DM1416" s="7"/>
      <c r="DN1416" s="7"/>
      <c r="DO1416" s="7"/>
      <c r="DP1416" s="7"/>
      <c r="DQ1416" s="7"/>
      <c r="DR1416" s="7"/>
      <c r="DS1416" s="7"/>
      <c r="DT1416" s="7"/>
      <c r="DU1416" s="7"/>
      <c r="DV1416" s="7"/>
      <c r="DW1416" s="7"/>
      <c r="DX1416" s="7"/>
      <c r="DY1416" s="7"/>
      <c r="DZ1416" s="7"/>
      <c r="EA1416" s="7"/>
      <c r="EB1416" s="7"/>
      <c r="EC1416" s="7"/>
      <c r="ED1416" s="7"/>
      <c r="EE1416" s="7"/>
      <c r="EF1416" s="7"/>
      <c r="EG1416" s="7"/>
      <c r="EH1416" s="7"/>
      <c r="EI1416" s="7"/>
      <c r="EJ1416" s="7"/>
      <c r="EK1416" s="7"/>
      <c r="EL1416" s="7"/>
      <c r="EM1416" s="7"/>
      <c r="EN1416" s="7"/>
      <c r="EO1416" s="7"/>
      <c r="EP1416" s="7"/>
      <c r="EQ1416" s="7"/>
      <c r="ER1416" s="7"/>
      <c r="ES1416" s="7"/>
      <c r="ET1416" s="7"/>
      <c r="EU1416" s="7"/>
      <c r="EV1416" s="7"/>
      <c r="EW1416" s="7"/>
      <c r="EX1416" s="7"/>
      <c r="EY1416" s="7"/>
      <c r="EZ1416" s="7"/>
      <c r="FA1416" s="7"/>
      <c r="FB1416" s="7"/>
      <c r="FC1416" s="7"/>
      <c r="FD1416" s="7"/>
      <c r="FE1416" s="7"/>
      <c r="FF1416" s="7"/>
      <c r="FG1416" s="7"/>
      <c r="FH1416" s="7"/>
      <c r="FI1416" s="7"/>
      <c r="FJ1416" s="7"/>
      <c r="FK1416" s="7"/>
      <c r="FL1416" s="34"/>
      <c r="FM1416" s="33"/>
      <c r="FN1416" s="34"/>
      <c r="FO1416" s="33"/>
      <c r="FP1416" s="33"/>
      <c r="FQ1416" s="33"/>
      <c r="FR1416" s="33"/>
      <c r="FS1416" s="33"/>
      <c r="FT1416" s="33"/>
      <c r="FU1416" s="33"/>
      <c r="FV1416" s="33"/>
      <c r="FW1416" s="33"/>
      <c r="FX1416" s="33"/>
      <c r="FY1416" s="33"/>
      <c r="FZ1416" s="33"/>
      <c r="GA1416" s="33"/>
      <c r="GB1416" s="33"/>
      <c r="GC1416" s="33"/>
      <c r="GD1416" s="33"/>
      <c r="GE1416" s="33"/>
      <c r="GF1416" s="33"/>
      <c r="GG1416" s="7"/>
      <c r="GH1416" s="7"/>
      <c r="GI1416" s="7"/>
      <c r="GJ1416" s="7"/>
      <c r="GK1416" s="7"/>
      <c r="GL1416" s="7"/>
      <c r="GM1416" s="7"/>
      <c r="GN1416" s="7"/>
      <c r="GO1416" s="7"/>
      <c r="GP1416" s="7"/>
      <c r="GQ1416" s="7"/>
      <c r="GR1416" s="7"/>
      <c r="GS1416" s="7"/>
      <c r="GT1416" s="7"/>
      <c r="GU1416" s="7"/>
      <c r="GV1416" s="7"/>
      <c r="GW1416" s="7"/>
      <c r="GX1416" s="7"/>
      <c r="GY1416" s="7"/>
    </row>
    <row r="1417" spans="1:207" ht="13.8">
      <c r="A1417" s="7"/>
      <c r="B1417" s="7"/>
      <c r="C1417" s="7"/>
      <c r="D1417" s="7"/>
      <c r="E1417" s="7"/>
      <c r="F1417" s="7"/>
      <c r="G1417" s="7"/>
      <c r="H1417" s="7"/>
      <c r="I1417" s="7"/>
      <c r="J1417" s="7"/>
      <c r="K1417" s="7"/>
      <c r="L1417" s="7"/>
      <c r="M1417" s="7"/>
      <c r="N1417" s="7"/>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c r="CG1417" s="7"/>
      <c r="CH1417" s="7"/>
      <c r="CI1417" s="7"/>
      <c r="CJ1417" s="7"/>
      <c r="CK1417" s="7"/>
      <c r="CL1417" s="7"/>
      <c r="CM1417" s="7"/>
      <c r="CN1417" s="7"/>
      <c r="CO1417" s="7"/>
      <c r="CP1417" s="7"/>
      <c r="CQ1417" s="7"/>
      <c r="CR1417" s="7"/>
      <c r="CS1417" s="7"/>
      <c r="CT1417" s="7"/>
      <c r="CU1417" s="7"/>
      <c r="CV1417" s="7"/>
      <c r="CW1417" s="7"/>
      <c r="CX1417" s="7"/>
      <c r="CY1417" s="7"/>
      <c r="CZ1417" s="7"/>
      <c r="DA1417" s="7"/>
      <c r="DB1417" s="7"/>
      <c r="DC1417" s="7"/>
      <c r="DD1417" s="7"/>
      <c r="DE1417" s="7"/>
      <c r="DF1417" s="7"/>
      <c r="DG1417" s="7"/>
      <c r="DH1417" s="7"/>
      <c r="DI1417" s="7"/>
      <c r="DJ1417" s="7"/>
      <c r="DK1417" s="7"/>
      <c r="DL1417" s="7"/>
      <c r="DM1417" s="7"/>
      <c r="DN1417" s="7"/>
      <c r="DO1417" s="7"/>
      <c r="DP1417" s="7"/>
      <c r="DQ1417" s="7"/>
      <c r="DR1417" s="7"/>
      <c r="DS1417" s="7"/>
      <c r="DT1417" s="7"/>
      <c r="DU1417" s="7"/>
      <c r="DV1417" s="7"/>
      <c r="DW1417" s="7"/>
      <c r="DX1417" s="7"/>
      <c r="DY1417" s="7"/>
      <c r="DZ1417" s="7"/>
      <c r="EA1417" s="7"/>
      <c r="EB1417" s="7"/>
      <c r="EC1417" s="7"/>
      <c r="ED1417" s="7"/>
      <c r="EE1417" s="7"/>
      <c r="EF1417" s="7"/>
      <c r="EG1417" s="7"/>
      <c r="EH1417" s="7"/>
      <c r="EI1417" s="7"/>
      <c r="EJ1417" s="7"/>
      <c r="EK1417" s="7"/>
      <c r="EL1417" s="7"/>
      <c r="EM1417" s="7"/>
      <c r="EN1417" s="7"/>
      <c r="EO1417" s="7"/>
      <c r="EP1417" s="7"/>
      <c r="EQ1417" s="7"/>
      <c r="ER1417" s="7"/>
      <c r="ES1417" s="7"/>
      <c r="ET1417" s="7"/>
      <c r="EU1417" s="7"/>
      <c r="EV1417" s="7"/>
      <c r="EW1417" s="7"/>
      <c r="EX1417" s="7"/>
      <c r="EY1417" s="7"/>
      <c r="EZ1417" s="7"/>
      <c r="FA1417" s="7"/>
      <c r="FB1417" s="7"/>
      <c r="FC1417" s="7"/>
      <c r="FD1417" s="7"/>
      <c r="FE1417" s="7"/>
      <c r="FF1417" s="7"/>
      <c r="FG1417" s="7"/>
      <c r="FH1417" s="7"/>
      <c r="FI1417" s="7"/>
      <c r="FJ1417" s="7"/>
      <c r="FK1417" s="7"/>
      <c r="FL1417" s="34"/>
      <c r="FM1417" s="33"/>
      <c r="FN1417" s="34"/>
      <c r="FO1417" s="33"/>
      <c r="FP1417" s="33"/>
      <c r="FQ1417" s="33"/>
      <c r="FR1417" s="33"/>
      <c r="FS1417" s="33"/>
      <c r="FT1417" s="33"/>
      <c r="FU1417" s="33"/>
      <c r="FV1417" s="33"/>
      <c r="FW1417" s="33"/>
      <c r="FX1417" s="33"/>
      <c r="FY1417" s="33"/>
      <c r="FZ1417" s="33"/>
      <c r="GA1417" s="33"/>
      <c r="GB1417" s="33"/>
      <c r="GC1417" s="33"/>
      <c r="GD1417" s="33"/>
      <c r="GE1417" s="33"/>
      <c r="GF1417" s="33"/>
      <c r="GG1417" s="7"/>
      <c r="GH1417" s="7"/>
      <c r="GI1417" s="7"/>
      <c r="GJ1417" s="7"/>
      <c r="GK1417" s="7"/>
      <c r="GL1417" s="7"/>
      <c r="GM1417" s="7"/>
      <c r="GN1417" s="7"/>
      <c r="GO1417" s="7"/>
      <c r="GP1417" s="7"/>
      <c r="GQ1417" s="7"/>
      <c r="GR1417" s="7"/>
      <c r="GS1417" s="7"/>
      <c r="GT1417" s="7"/>
      <c r="GU1417" s="7"/>
      <c r="GV1417" s="7"/>
      <c r="GW1417" s="7"/>
      <c r="GX1417" s="7"/>
      <c r="GY1417" s="7"/>
    </row>
    <row r="1418" spans="1:207" ht="13.8">
      <c r="A1418" s="7"/>
      <c r="B1418" s="7"/>
      <c r="C1418" s="7"/>
      <c r="D1418" s="7"/>
      <c r="E1418" s="7"/>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c r="CG1418" s="7"/>
      <c r="CH1418" s="7"/>
      <c r="CI1418" s="7"/>
      <c r="CJ1418" s="7"/>
      <c r="CK1418" s="7"/>
      <c r="CL1418" s="7"/>
      <c r="CM1418" s="7"/>
      <c r="CN1418" s="7"/>
      <c r="CO1418" s="7"/>
      <c r="CP1418" s="7"/>
      <c r="CQ1418" s="7"/>
      <c r="CR1418" s="7"/>
      <c r="CS1418" s="7"/>
      <c r="CT1418" s="7"/>
      <c r="CU1418" s="7"/>
      <c r="CV1418" s="7"/>
      <c r="CW1418" s="7"/>
      <c r="CX1418" s="7"/>
      <c r="CY1418" s="7"/>
      <c r="CZ1418" s="7"/>
      <c r="DA1418" s="7"/>
      <c r="DB1418" s="7"/>
      <c r="DC1418" s="7"/>
      <c r="DD1418" s="7"/>
      <c r="DE1418" s="7"/>
      <c r="DF1418" s="7"/>
      <c r="DG1418" s="7"/>
      <c r="DH1418" s="7"/>
      <c r="DI1418" s="7"/>
      <c r="DJ1418" s="7"/>
      <c r="DK1418" s="7"/>
      <c r="DL1418" s="7"/>
      <c r="DM1418" s="7"/>
      <c r="DN1418" s="7"/>
      <c r="DO1418" s="7"/>
      <c r="DP1418" s="7"/>
      <c r="DQ1418" s="7"/>
      <c r="DR1418" s="7"/>
      <c r="DS1418" s="7"/>
      <c r="DT1418" s="7"/>
      <c r="DU1418" s="7"/>
      <c r="DV1418" s="7"/>
      <c r="DW1418" s="7"/>
      <c r="DX1418" s="7"/>
      <c r="DY1418" s="7"/>
      <c r="DZ1418" s="7"/>
      <c r="EA1418" s="7"/>
      <c r="EB1418" s="7"/>
      <c r="EC1418" s="7"/>
      <c r="ED1418" s="7"/>
      <c r="EE1418" s="7"/>
      <c r="EF1418" s="7"/>
      <c r="EG1418" s="7"/>
      <c r="EH1418" s="7"/>
      <c r="EI1418" s="7"/>
      <c r="EJ1418" s="7"/>
      <c r="EK1418" s="7"/>
      <c r="EL1418" s="7"/>
      <c r="EM1418" s="7"/>
      <c r="EN1418" s="7"/>
      <c r="EO1418" s="7"/>
      <c r="EP1418" s="7"/>
      <c r="EQ1418" s="7"/>
      <c r="ER1418" s="7"/>
      <c r="ES1418" s="7"/>
      <c r="ET1418" s="7"/>
      <c r="EU1418" s="7"/>
      <c r="EV1418" s="7"/>
      <c r="EW1418" s="7"/>
      <c r="EX1418" s="7"/>
      <c r="EY1418" s="7"/>
      <c r="EZ1418" s="7"/>
      <c r="FA1418" s="7"/>
      <c r="FB1418" s="7"/>
      <c r="FC1418" s="7"/>
      <c r="FD1418" s="7"/>
      <c r="FE1418" s="7"/>
      <c r="FF1418" s="7"/>
      <c r="FG1418" s="7"/>
      <c r="FH1418" s="7"/>
      <c r="FI1418" s="7"/>
      <c r="FJ1418" s="7"/>
      <c r="FK1418" s="7"/>
      <c r="FL1418" s="34"/>
      <c r="FM1418" s="33"/>
      <c r="FN1418" s="34"/>
      <c r="FO1418" s="33"/>
      <c r="FP1418" s="33"/>
      <c r="FQ1418" s="33"/>
      <c r="FR1418" s="33"/>
      <c r="FS1418" s="33"/>
      <c r="FT1418" s="33"/>
      <c r="FU1418" s="33"/>
      <c r="FV1418" s="33"/>
      <c r="FW1418" s="33"/>
      <c r="FX1418" s="33"/>
      <c r="FY1418" s="33"/>
      <c r="FZ1418" s="33"/>
      <c r="GA1418" s="33"/>
      <c r="GB1418" s="33"/>
      <c r="GC1418" s="33"/>
      <c r="GD1418" s="33"/>
      <c r="GE1418" s="33"/>
      <c r="GF1418" s="33"/>
      <c r="GG1418" s="7"/>
      <c r="GH1418" s="7"/>
      <c r="GI1418" s="7"/>
      <c r="GJ1418" s="7"/>
      <c r="GK1418" s="7"/>
      <c r="GL1418" s="7"/>
      <c r="GM1418" s="7"/>
      <c r="GN1418" s="7"/>
      <c r="GO1418" s="7"/>
      <c r="GP1418" s="7"/>
      <c r="GQ1418" s="7"/>
      <c r="GR1418" s="7"/>
      <c r="GS1418" s="7"/>
      <c r="GT1418" s="7"/>
      <c r="GU1418" s="7"/>
      <c r="GV1418" s="7"/>
      <c r="GW1418" s="7"/>
      <c r="GX1418" s="7"/>
      <c r="GY1418" s="7"/>
    </row>
    <row r="1419" spans="1:207" ht="13.8">
      <c r="A1419" s="7"/>
      <c r="B1419" s="7"/>
      <c r="C1419" s="7"/>
      <c r="D1419" s="7"/>
      <c r="E1419" s="7"/>
      <c r="F1419" s="7"/>
      <c r="G1419" s="7"/>
      <c r="H1419" s="7"/>
      <c r="I1419" s="7"/>
      <c r="J1419" s="7"/>
      <c r="K1419" s="7"/>
      <c r="L1419" s="7"/>
      <c r="M1419" s="7"/>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c r="CG1419" s="7"/>
      <c r="CH1419" s="7"/>
      <c r="CI1419" s="7"/>
      <c r="CJ1419" s="7"/>
      <c r="CK1419" s="7"/>
      <c r="CL1419" s="7"/>
      <c r="CM1419" s="7"/>
      <c r="CN1419" s="7"/>
      <c r="CO1419" s="7"/>
      <c r="CP1419" s="7"/>
      <c r="CQ1419" s="7"/>
      <c r="CR1419" s="7"/>
      <c r="CS1419" s="7"/>
      <c r="CT1419" s="7"/>
      <c r="CU1419" s="7"/>
      <c r="CV1419" s="7"/>
      <c r="CW1419" s="7"/>
      <c r="CX1419" s="7"/>
      <c r="CY1419" s="7"/>
      <c r="CZ1419" s="7"/>
      <c r="DA1419" s="7"/>
      <c r="DB1419" s="7"/>
      <c r="DC1419" s="7"/>
      <c r="DD1419" s="7"/>
      <c r="DE1419" s="7"/>
      <c r="DF1419" s="7"/>
      <c r="DG1419" s="7"/>
      <c r="DH1419" s="7"/>
      <c r="DI1419" s="7"/>
      <c r="DJ1419" s="7"/>
      <c r="DK1419" s="7"/>
      <c r="DL1419" s="7"/>
      <c r="DM1419" s="7"/>
      <c r="DN1419" s="7"/>
      <c r="DO1419" s="7"/>
      <c r="DP1419" s="7"/>
      <c r="DQ1419" s="7"/>
      <c r="DR1419" s="7"/>
      <c r="DS1419" s="7"/>
      <c r="DT1419" s="7"/>
      <c r="DU1419" s="7"/>
      <c r="DV1419" s="7"/>
      <c r="DW1419" s="7"/>
      <c r="DX1419" s="7"/>
      <c r="DY1419" s="7"/>
      <c r="DZ1419" s="7"/>
      <c r="EA1419" s="7"/>
      <c r="EB1419" s="7"/>
      <c r="EC1419" s="7"/>
      <c r="ED1419" s="7"/>
      <c r="EE1419" s="7"/>
      <c r="EF1419" s="7"/>
      <c r="EG1419" s="7"/>
      <c r="EH1419" s="7"/>
      <c r="EI1419" s="7"/>
      <c r="EJ1419" s="7"/>
      <c r="EK1419" s="7"/>
      <c r="EL1419" s="7"/>
      <c r="EM1419" s="7"/>
      <c r="EN1419" s="7"/>
      <c r="EO1419" s="7"/>
      <c r="EP1419" s="7"/>
      <c r="EQ1419" s="7"/>
      <c r="ER1419" s="7"/>
      <c r="ES1419" s="7"/>
      <c r="ET1419" s="7"/>
      <c r="EU1419" s="7"/>
      <c r="EV1419" s="7"/>
      <c r="EW1419" s="7"/>
      <c r="EX1419" s="7"/>
      <c r="EY1419" s="7"/>
      <c r="EZ1419" s="7"/>
      <c r="FA1419" s="7"/>
      <c r="FB1419" s="7"/>
      <c r="FC1419" s="7"/>
      <c r="FD1419" s="7"/>
      <c r="FE1419" s="7"/>
      <c r="FF1419" s="7"/>
      <c r="FG1419" s="7"/>
      <c r="FH1419" s="7"/>
      <c r="FI1419" s="7"/>
      <c r="FJ1419" s="7"/>
      <c r="FK1419" s="7"/>
      <c r="FL1419" s="34"/>
      <c r="FM1419" s="33"/>
      <c r="FN1419" s="34"/>
      <c r="FO1419" s="33"/>
      <c r="FP1419" s="33"/>
      <c r="FQ1419" s="33"/>
      <c r="FR1419" s="33"/>
      <c r="FS1419" s="33"/>
      <c r="FT1419" s="33"/>
      <c r="FU1419" s="33"/>
      <c r="FV1419" s="33"/>
      <c r="FW1419" s="33"/>
      <c r="FX1419" s="33"/>
      <c r="FY1419" s="33"/>
      <c r="FZ1419" s="33"/>
      <c r="GA1419" s="33"/>
      <c r="GB1419" s="33"/>
      <c r="GC1419" s="33"/>
      <c r="GD1419" s="33"/>
      <c r="GE1419" s="33"/>
      <c r="GF1419" s="33"/>
      <c r="GG1419" s="7"/>
      <c r="GH1419" s="7"/>
      <c r="GI1419" s="7"/>
      <c r="GJ1419" s="7"/>
      <c r="GK1419" s="7"/>
      <c r="GL1419" s="7"/>
      <c r="GM1419" s="7"/>
      <c r="GN1419" s="7"/>
      <c r="GO1419" s="7"/>
      <c r="GP1419" s="7"/>
      <c r="GQ1419" s="7"/>
      <c r="GR1419" s="7"/>
      <c r="GS1419" s="7"/>
      <c r="GT1419" s="7"/>
      <c r="GU1419" s="7"/>
      <c r="GV1419" s="7"/>
      <c r="GW1419" s="7"/>
      <c r="GX1419" s="7"/>
      <c r="GY1419" s="7"/>
    </row>
    <row r="1420" spans="1:207" ht="13.8">
      <c r="A1420" s="7"/>
      <c r="B1420" s="7"/>
      <c r="C1420" s="7"/>
      <c r="D1420" s="7"/>
      <c r="E1420" s="7"/>
      <c r="F1420" s="7"/>
      <c r="G1420" s="7"/>
      <c r="H1420" s="7"/>
      <c r="I1420" s="7"/>
      <c r="J1420" s="7"/>
      <c r="K1420" s="7"/>
      <c r="L1420" s="7"/>
      <c r="M1420" s="7"/>
      <c r="N1420" s="7"/>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c r="CG1420" s="7"/>
      <c r="CH1420" s="7"/>
      <c r="CI1420" s="7"/>
      <c r="CJ1420" s="7"/>
      <c r="CK1420" s="7"/>
      <c r="CL1420" s="7"/>
      <c r="CM1420" s="7"/>
      <c r="CN1420" s="7"/>
      <c r="CO1420" s="7"/>
      <c r="CP1420" s="7"/>
      <c r="CQ1420" s="7"/>
      <c r="CR1420" s="7"/>
      <c r="CS1420" s="7"/>
      <c r="CT1420" s="7"/>
      <c r="CU1420" s="7"/>
      <c r="CV1420" s="7"/>
      <c r="CW1420" s="7"/>
      <c r="CX1420" s="7"/>
      <c r="CY1420" s="7"/>
      <c r="CZ1420" s="7"/>
      <c r="DA1420" s="7"/>
      <c r="DB1420" s="7"/>
      <c r="DC1420" s="7"/>
      <c r="DD1420" s="7"/>
      <c r="DE1420" s="7"/>
      <c r="DF1420" s="7"/>
      <c r="DG1420" s="7"/>
      <c r="DH1420" s="7"/>
      <c r="DI1420" s="7"/>
      <c r="DJ1420" s="7"/>
      <c r="DK1420" s="7"/>
      <c r="DL1420" s="7"/>
      <c r="DM1420" s="7"/>
      <c r="DN1420" s="7"/>
      <c r="DO1420" s="7"/>
      <c r="DP1420" s="7"/>
      <c r="DQ1420" s="7"/>
      <c r="DR1420" s="7"/>
      <c r="DS1420" s="7"/>
      <c r="DT1420" s="7"/>
      <c r="DU1420" s="7"/>
      <c r="DV1420" s="7"/>
      <c r="DW1420" s="7"/>
      <c r="DX1420" s="7"/>
      <c r="DY1420" s="7"/>
      <c r="DZ1420" s="7"/>
      <c r="EA1420" s="7"/>
      <c r="EB1420" s="7"/>
      <c r="EC1420" s="7"/>
      <c r="ED1420" s="7"/>
      <c r="EE1420" s="7"/>
      <c r="EF1420" s="7"/>
      <c r="EG1420" s="7"/>
      <c r="EH1420" s="7"/>
      <c r="EI1420" s="7"/>
      <c r="EJ1420" s="7"/>
      <c r="EK1420" s="7"/>
      <c r="EL1420" s="7"/>
      <c r="EM1420" s="7"/>
      <c r="EN1420" s="7"/>
      <c r="EO1420" s="7"/>
      <c r="EP1420" s="7"/>
      <c r="EQ1420" s="7"/>
      <c r="ER1420" s="7"/>
      <c r="ES1420" s="7"/>
      <c r="ET1420" s="7"/>
      <c r="EU1420" s="7"/>
      <c r="EV1420" s="7"/>
      <c r="EW1420" s="7"/>
      <c r="EX1420" s="7"/>
      <c r="EY1420" s="7"/>
      <c r="EZ1420" s="7"/>
      <c r="FA1420" s="7"/>
      <c r="FB1420" s="7"/>
      <c r="FC1420" s="7"/>
      <c r="FD1420" s="7"/>
      <c r="FE1420" s="7"/>
      <c r="FF1420" s="7"/>
      <c r="FG1420" s="7"/>
      <c r="FH1420" s="7"/>
      <c r="FI1420" s="7"/>
      <c r="FJ1420" s="7"/>
      <c r="FK1420" s="7"/>
      <c r="FL1420" s="34"/>
      <c r="FM1420" s="33"/>
      <c r="FN1420" s="34"/>
      <c r="FO1420" s="33"/>
      <c r="FP1420" s="33"/>
      <c r="FQ1420" s="33"/>
      <c r="FR1420" s="33"/>
      <c r="FS1420" s="33"/>
      <c r="FT1420" s="33"/>
      <c r="FU1420" s="33"/>
      <c r="FV1420" s="33"/>
      <c r="FW1420" s="33"/>
      <c r="FX1420" s="33"/>
      <c r="FY1420" s="33"/>
      <c r="FZ1420" s="33"/>
      <c r="GA1420" s="33"/>
      <c r="GB1420" s="33"/>
      <c r="GC1420" s="33"/>
      <c r="GD1420" s="33"/>
      <c r="GE1420" s="33"/>
      <c r="GF1420" s="33"/>
      <c r="GG1420" s="7"/>
      <c r="GH1420" s="7"/>
      <c r="GI1420" s="7"/>
      <c r="GJ1420" s="7"/>
      <c r="GK1420" s="7"/>
      <c r="GL1420" s="7"/>
      <c r="GM1420" s="7"/>
      <c r="GN1420" s="7"/>
      <c r="GO1420" s="7"/>
      <c r="GP1420" s="7"/>
      <c r="GQ1420" s="7"/>
      <c r="GR1420" s="7"/>
      <c r="GS1420" s="7"/>
      <c r="GT1420" s="7"/>
      <c r="GU1420" s="7"/>
      <c r="GV1420" s="7"/>
      <c r="GW1420" s="7"/>
      <c r="GX1420" s="7"/>
      <c r="GY1420" s="7"/>
    </row>
    <row r="1421" spans="1:207" ht="13.8">
      <c r="A1421" s="7"/>
      <c r="B1421" s="7"/>
      <c r="C1421" s="7"/>
      <c r="D1421" s="7"/>
      <c r="E1421" s="7"/>
      <c r="F1421" s="7"/>
      <c r="G1421" s="7"/>
      <c r="H1421" s="7"/>
      <c r="I1421" s="7"/>
      <c r="J1421" s="7"/>
      <c r="K1421" s="7"/>
      <c r="L1421" s="7"/>
      <c r="M1421" s="7"/>
      <c r="N1421" s="7"/>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c r="CG1421" s="7"/>
      <c r="CH1421" s="7"/>
      <c r="CI1421" s="7"/>
      <c r="CJ1421" s="7"/>
      <c r="CK1421" s="7"/>
      <c r="CL1421" s="7"/>
      <c r="CM1421" s="7"/>
      <c r="CN1421" s="7"/>
      <c r="CO1421" s="7"/>
      <c r="CP1421" s="7"/>
      <c r="CQ1421" s="7"/>
      <c r="CR1421" s="7"/>
      <c r="CS1421" s="7"/>
      <c r="CT1421" s="7"/>
      <c r="CU1421" s="7"/>
      <c r="CV1421" s="7"/>
      <c r="CW1421" s="7"/>
      <c r="CX1421" s="7"/>
      <c r="CY1421" s="7"/>
      <c r="CZ1421" s="7"/>
      <c r="DA1421" s="7"/>
      <c r="DB1421" s="7"/>
      <c r="DC1421" s="7"/>
      <c r="DD1421" s="7"/>
      <c r="DE1421" s="7"/>
      <c r="DF1421" s="7"/>
      <c r="DG1421" s="7"/>
      <c r="DH1421" s="7"/>
      <c r="DI1421" s="7"/>
      <c r="DJ1421" s="7"/>
      <c r="DK1421" s="7"/>
      <c r="DL1421" s="7"/>
      <c r="DM1421" s="7"/>
      <c r="DN1421" s="7"/>
      <c r="DO1421" s="7"/>
      <c r="DP1421" s="7"/>
      <c r="DQ1421" s="7"/>
      <c r="DR1421" s="7"/>
      <c r="DS1421" s="7"/>
      <c r="DT1421" s="7"/>
      <c r="DU1421" s="7"/>
      <c r="DV1421" s="7"/>
      <c r="DW1421" s="7"/>
      <c r="DX1421" s="7"/>
      <c r="DY1421" s="7"/>
      <c r="DZ1421" s="7"/>
      <c r="EA1421" s="7"/>
      <c r="EB1421" s="7"/>
      <c r="EC1421" s="7"/>
      <c r="ED1421" s="7"/>
      <c r="EE1421" s="7"/>
      <c r="EF1421" s="7"/>
      <c r="EG1421" s="7"/>
      <c r="EH1421" s="7"/>
      <c r="EI1421" s="7"/>
      <c r="EJ1421" s="7"/>
      <c r="EK1421" s="7"/>
      <c r="EL1421" s="7"/>
      <c r="EM1421" s="7"/>
      <c r="EN1421" s="7"/>
      <c r="EO1421" s="7"/>
      <c r="EP1421" s="7"/>
      <c r="EQ1421" s="7"/>
      <c r="ER1421" s="7"/>
      <c r="ES1421" s="7"/>
      <c r="ET1421" s="7"/>
      <c r="EU1421" s="7"/>
      <c r="EV1421" s="7"/>
      <c r="EW1421" s="7"/>
      <c r="EX1421" s="7"/>
      <c r="EY1421" s="7"/>
      <c r="EZ1421" s="7"/>
      <c r="FA1421" s="7"/>
      <c r="FB1421" s="7"/>
      <c r="FC1421" s="7"/>
      <c r="FD1421" s="7"/>
      <c r="FE1421" s="7"/>
      <c r="FF1421" s="7"/>
      <c r="FG1421" s="7"/>
      <c r="FH1421" s="7"/>
      <c r="FI1421" s="7"/>
      <c r="FJ1421" s="7"/>
      <c r="FK1421" s="7"/>
      <c r="FL1421" s="34"/>
      <c r="FM1421" s="33"/>
      <c r="FN1421" s="34"/>
      <c r="FO1421" s="33"/>
      <c r="FP1421" s="33"/>
      <c r="FQ1421" s="33"/>
      <c r="FR1421" s="33"/>
      <c r="FS1421" s="33"/>
      <c r="FT1421" s="33"/>
      <c r="FU1421" s="33"/>
      <c r="FV1421" s="33"/>
      <c r="FW1421" s="33"/>
      <c r="FX1421" s="33"/>
      <c r="FY1421" s="33"/>
      <c r="FZ1421" s="33"/>
      <c r="GA1421" s="33"/>
      <c r="GB1421" s="33"/>
      <c r="GC1421" s="33"/>
      <c r="GD1421" s="33"/>
      <c r="GE1421" s="33"/>
      <c r="GF1421" s="33"/>
      <c r="GG1421" s="7"/>
      <c r="GH1421" s="7"/>
      <c r="GI1421" s="7"/>
      <c r="GJ1421" s="7"/>
      <c r="GK1421" s="7"/>
      <c r="GL1421" s="7"/>
      <c r="GM1421" s="7"/>
      <c r="GN1421" s="7"/>
      <c r="GO1421" s="7"/>
      <c r="GP1421" s="7"/>
      <c r="GQ1421" s="7"/>
      <c r="GR1421" s="7"/>
      <c r="GS1421" s="7"/>
      <c r="GT1421" s="7"/>
      <c r="GU1421" s="7"/>
      <c r="GV1421" s="7"/>
      <c r="GW1421" s="7"/>
      <c r="GX1421" s="7"/>
      <c r="GY1421" s="7"/>
    </row>
    <row r="1422" spans="1:207" ht="13.8">
      <c r="A1422" s="7"/>
      <c r="B1422" s="7"/>
      <c r="C1422" s="7"/>
      <c r="D1422" s="7"/>
      <c r="E1422" s="7"/>
      <c r="F1422" s="7"/>
      <c r="G1422" s="7"/>
      <c r="H1422" s="7"/>
      <c r="I1422" s="7"/>
      <c r="J1422" s="7"/>
      <c r="K1422" s="7"/>
      <c r="L1422" s="7"/>
      <c r="M1422" s="7"/>
      <c r="N1422" s="7"/>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c r="CG1422" s="7"/>
      <c r="CH1422" s="7"/>
      <c r="CI1422" s="7"/>
      <c r="CJ1422" s="7"/>
      <c r="CK1422" s="7"/>
      <c r="CL1422" s="7"/>
      <c r="CM1422" s="7"/>
      <c r="CN1422" s="7"/>
      <c r="CO1422" s="7"/>
      <c r="CP1422" s="7"/>
      <c r="CQ1422" s="7"/>
      <c r="CR1422" s="7"/>
      <c r="CS1422" s="7"/>
      <c r="CT1422" s="7"/>
      <c r="CU1422" s="7"/>
      <c r="CV1422" s="7"/>
      <c r="CW1422" s="7"/>
      <c r="CX1422" s="7"/>
      <c r="CY1422" s="7"/>
      <c r="CZ1422" s="7"/>
      <c r="DA1422" s="7"/>
      <c r="DB1422" s="7"/>
      <c r="DC1422" s="7"/>
      <c r="DD1422" s="7"/>
      <c r="DE1422" s="7"/>
      <c r="DF1422" s="7"/>
      <c r="DG1422" s="7"/>
      <c r="DH1422" s="7"/>
      <c r="DI1422" s="7"/>
      <c r="DJ1422" s="7"/>
      <c r="DK1422" s="7"/>
      <c r="DL1422" s="7"/>
      <c r="DM1422" s="7"/>
      <c r="DN1422" s="7"/>
      <c r="DO1422" s="7"/>
      <c r="DP1422" s="7"/>
      <c r="DQ1422" s="7"/>
      <c r="DR1422" s="7"/>
      <c r="DS1422" s="7"/>
      <c r="DT1422" s="7"/>
      <c r="DU1422" s="7"/>
      <c r="DV1422" s="7"/>
      <c r="DW1422" s="7"/>
      <c r="DX1422" s="7"/>
      <c r="DY1422" s="7"/>
      <c r="DZ1422" s="7"/>
      <c r="EA1422" s="7"/>
      <c r="EB1422" s="7"/>
      <c r="EC1422" s="7"/>
      <c r="ED1422" s="7"/>
      <c r="EE1422" s="7"/>
      <c r="EF1422" s="7"/>
      <c r="EG1422" s="7"/>
      <c r="EH1422" s="7"/>
      <c r="EI1422" s="7"/>
      <c r="EJ1422" s="7"/>
      <c r="EK1422" s="7"/>
      <c r="EL1422" s="7"/>
      <c r="EM1422" s="7"/>
      <c r="EN1422" s="7"/>
      <c r="EO1422" s="7"/>
      <c r="EP1422" s="7"/>
      <c r="EQ1422" s="7"/>
      <c r="ER1422" s="7"/>
      <c r="ES1422" s="7"/>
      <c r="ET1422" s="7"/>
      <c r="EU1422" s="7"/>
      <c r="EV1422" s="7"/>
      <c r="EW1422" s="7"/>
      <c r="EX1422" s="7"/>
      <c r="EY1422" s="7"/>
      <c r="EZ1422" s="7"/>
      <c r="FA1422" s="7"/>
      <c r="FB1422" s="7"/>
      <c r="FC1422" s="7"/>
      <c r="FD1422" s="7"/>
      <c r="FE1422" s="7"/>
      <c r="FF1422" s="7"/>
      <c r="FG1422" s="7"/>
      <c r="FH1422" s="7"/>
      <c r="FI1422" s="7"/>
      <c r="FJ1422" s="7"/>
      <c r="FK1422" s="7"/>
      <c r="FL1422" s="34"/>
      <c r="FM1422" s="33"/>
      <c r="FN1422" s="34"/>
      <c r="FO1422" s="33"/>
      <c r="FP1422" s="33"/>
      <c r="FQ1422" s="33"/>
      <c r="FR1422" s="33"/>
      <c r="FS1422" s="33"/>
      <c r="FT1422" s="33"/>
      <c r="FU1422" s="33"/>
      <c r="FV1422" s="33"/>
      <c r="FW1422" s="33"/>
      <c r="FX1422" s="33"/>
      <c r="FY1422" s="33"/>
      <c r="FZ1422" s="33"/>
      <c r="GA1422" s="33"/>
      <c r="GB1422" s="33"/>
      <c r="GC1422" s="33"/>
      <c r="GD1422" s="33"/>
      <c r="GE1422" s="33"/>
      <c r="GF1422" s="33"/>
      <c r="GG1422" s="7"/>
      <c r="GH1422" s="7"/>
      <c r="GI1422" s="7"/>
      <c r="GJ1422" s="7"/>
      <c r="GK1422" s="7"/>
      <c r="GL1422" s="7"/>
      <c r="GM1422" s="7"/>
      <c r="GN1422" s="7"/>
      <c r="GO1422" s="7"/>
      <c r="GP1422" s="7"/>
      <c r="GQ1422" s="7"/>
      <c r="GR1422" s="7"/>
      <c r="GS1422" s="7"/>
      <c r="GT1422" s="7"/>
      <c r="GU1422" s="7"/>
      <c r="GV1422" s="7"/>
      <c r="GW1422" s="7"/>
      <c r="GX1422" s="7"/>
      <c r="GY1422" s="7"/>
    </row>
    <row r="1423" spans="1:207" ht="13.8">
      <c r="A1423" s="7"/>
      <c r="B1423" s="7"/>
      <c r="C1423" s="7"/>
      <c r="D1423" s="7"/>
      <c r="E1423" s="7"/>
      <c r="F1423" s="7"/>
      <c r="G1423" s="7"/>
      <c r="H1423" s="7"/>
      <c r="I1423" s="7"/>
      <c r="J1423" s="7"/>
      <c r="K1423" s="7"/>
      <c r="L1423" s="7"/>
      <c r="M1423" s="7"/>
      <c r="N1423" s="7"/>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c r="CG1423" s="7"/>
      <c r="CH1423" s="7"/>
      <c r="CI1423" s="7"/>
      <c r="CJ1423" s="7"/>
      <c r="CK1423" s="7"/>
      <c r="CL1423" s="7"/>
      <c r="CM1423" s="7"/>
      <c r="CN1423" s="7"/>
      <c r="CO1423" s="7"/>
      <c r="CP1423" s="7"/>
      <c r="CQ1423" s="7"/>
      <c r="CR1423" s="7"/>
      <c r="CS1423" s="7"/>
      <c r="CT1423" s="7"/>
      <c r="CU1423" s="7"/>
      <c r="CV1423" s="7"/>
      <c r="CW1423" s="7"/>
      <c r="CX1423" s="7"/>
      <c r="CY1423" s="7"/>
      <c r="CZ1423" s="7"/>
      <c r="DA1423" s="7"/>
      <c r="DB1423" s="7"/>
      <c r="DC1423" s="7"/>
      <c r="DD1423" s="7"/>
      <c r="DE1423" s="7"/>
      <c r="DF1423" s="7"/>
      <c r="DG1423" s="7"/>
      <c r="DH1423" s="7"/>
      <c r="DI1423" s="7"/>
      <c r="DJ1423" s="7"/>
      <c r="DK1423" s="7"/>
      <c r="DL1423" s="7"/>
      <c r="DM1423" s="7"/>
      <c r="DN1423" s="7"/>
      <c r="DO1423" s="7"/>
      <c r="DP1423" s="7"/>
      <c r="DQ1423" s="7"/>
      <c r="DR1423" s="7"/>
      <c r="DS1423" s="7"/>
      <c r="DT1423" s="7"/>
      <c r="DU1423" s="7"/>
      <c r="DV1423" s="7"/>
      <c r="DW1423" s="7"/>
      <c r="DX1423" s="7"/>
      <c r="DY1423" s="7"/>
      <c r="DZ1423" s="7"/>
      <c r="EA1423" s="7"/>
      <c r="EB1423" s="7"/>
      <c r="EC1423" s="7"/>
      <c r="ED1423" s="7"/>
      <c r="EE1423" s="7"/>
      <c r="EF1423" s="7"/>
      <c r="EG1423" s="7"/>
      <c r="EH1423" s="7"/>
      <c r="EI1423" s="7"/>
      <c r="EJ1423" s="7"/>
      <c r="EK1423" s="7"/>
      <c r="EL1423" s="7"/>
      <c r="EM1423" s="7"/>
      <c r="EN1423" s="7"/>
      <c r="EO1423" s="7"/>
      <c r="EP1423" s="7"/>
      <c r="EQ1423" s="7"/>
      <c r="ER1423" s="7"/>
      <c r="ES1423" s="7"/>
      <c r="ET1423" s="7"/>
      <c r="EU1423" s="7"/>
      <c r="EV1423" s="7"/>
      <c r="EW1423" s="7"/>
      <c r="EX1423" s="7"/>
      <c r="EY1423" s="7"/>
      <c r="EZ1423" s="7"/>
      <c r="FA1423" s="7"/>
      <c r="FB1423" s="7"/>
      <c r="FC1423" s="7"/>
      <c r="FD1423" s="7"/>
      <c r="FE1423" s="7"/>
      <c r="FF1423" s="7"/>
      <c r="FG1423" s="7"/>
      <c r="FH1423" s="7"/>
      <c r="FI1423" s="7"/>
      <c r="FJ1423" s="7"/>
      <c r="FK1423" s="7"/>
      <c r="FL1423" s="34"/>
      <c r="FM1423" s="33"/>
      <c r="FN1423" s="34"/>
      <c r="FO1423" s="33"/>
      <c r="FP1423" s="33"/>
      <c r="FQ1423" s="33"/>
      <c r="FR1423" s="33"/>
      <c r="FS1423" s="33"/>
      <c r="FT1423" s="33"/>
      <c r="FU1423" s="33"/>
      <c r="FV1423" s="33"/>
      <c r="FW1423" s="33"/>
      <c r="FX1423" s="33"/>
      <c r="FY1423" s="33"/>
      <c r="FZ1423" s="33"/>
      <c r="GA1423" s="33"/>
      <c r="GB1423" s="33"/>
      <c r="GC1423" s="33"/>
      <c r="GD1423" s="33"/>
      <c r="GE1423" s="33"/>
      <c r="GF1423" s="33"/>
      <c r="GG1423" s="7"/>
      <c r="GH1423" s="7"/>
      <c r="GI1423" s="7"/>
      <c r="GJ1423" s="7"/>
      <c r="GK1423" s="7"/>
      <c r="GL1423" s="7"/>
      <c r="GM1423" s="7"/>
      <c r="GN1423" s="7"/>
      <c r="GO1423" s="7"/>
      <c r="GP1423" s="7"/>
      <c r="GQ1423" s="7"/>
      <c r="GR1423" s="7"/>
      <c r="GS1423" s="7"/>
      <c r="GT1423" s="7"/>
      <c r="GU1423" s="7"/>
      <c r="GV1423" s="7"/>
      <c r="GW1423" s="7"/>
      <c r="GX1423" s="7"/>
      <c r="GY1423" s="7"/>
    </row>
    <row r="1424" spans="1:207" ht="13.8">
      <c r="A1424" s="7"/>
      <c r="B1424" s="7"/>
      <c r="C1424" s="7"/>
      <c r="D1424" s="7"/>
      <c r="E1424" s="7"/>
      <c r="F1424" s="7"/>
      <c r="G1424" s="7"/>
      <c r="H1424" s="7"/>
      <c r="I1424" s="7"/>
      <c r="J1424" s="7"/>
      <c r="K1424" s="7"/>
      <c r="L1424" s="7"/>
      <c r="M1424" s="7"/>
      <c r="N1424" s="7"/>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c r="CG1424" s="7"/>
      <c r="CH1424" s="7"/>
      <c r="CI1424" s="7"/>
      <c r="CJ1424" s="7"/>
      <c r="CK1424" s="7"/>
      <c r="CL1424" s="7"/>
      <c r="CM1424" s="7"/>
      <c r="CN1424" s="7"/>
      <c r="CO1424" s="7"/>
      <c r="CP1424" s="7"/>
      <c r="CQ1424" s="7"/>
      <c r="CR1424" s="7"/>
      <c r="CS1424" s="7"/>
      <c r="CT1424" s="7"/>
      <c r="CU1424" s="7"/>
      <c r="CV1424" s="7"/>
      <c r="CW1424" s="7"/>
      <c r="CX1424" s="7"/>
      <c r="CY1424" s="7"/>
      <c r="CZ1424" s="7"/>
      <c r="DA1424" s="7"/>
      <c r="DB1424" s="7"/>
      <c r="DC1424" s="7"/>
      <c r="DD1424" s="7"/>
      <c r="DE1424" s="7"/>
      <c r="DF1424" s="7"/>
      <c r="DG1424" s="7"/>
      <c r="DH1424" s="7"/>
      <c r="DI1424" s="7"/>
      <c r="DJ1424" s="7"/>
      <c r="DK1424" s="7"/>
      <c r="DL1424" s="7"/>
      <c r="DM1424" s="7"/>
      <c r="DN1424" s="7"/>
      <c r="DO1424" s="7"/>
      <c r="DP1424" s="7"/>
      <c r="DQ1424" s="7"/>
      <c r="DR1424" s="7"/>
      <c r="DS1424" s="7"/>
      <c r="DT1424" s="7"/>
      <c r="DU1424" s="7"/>
      <c r="DV1424" s="7"/>
      <c r="DW1424" s="7"/>
      <c r="DX1424" s="7"/>
      <c r="DY1424" s="7"/>
      <c r="DZ1424" s="7"/>
      <c r="EA1424" s="7"/>
      <c r="EB1424" s="7"/>
      <c r="EC1424" s="7"/>
      <c r="ED1424" s="7"/>
      <c r="EE1424" s="7"/>
      <c r="EF1424" s="7"/>
      <c r="EG1424" s="7"/>
      <c r="EH1424" s="7"/>
      <c r="EI1424" s="7"/>
      <c r="EJ1424" s="7"/>
      <c r="EK1424" s="7"/>
      <c r="EL1424" s="7"/>
      <c r="EM1424" s="7"/>
      <c r="EN1424" s="7"/>
      <c r="EO1424" s="7"/>
      <c r="EP1424" s="7"/>
      <c r="EQ1424" s="7"/>
      <c r="ER1424" s="7"/>
      <c r="ES1424" s="7"/>
      <c r="ET1424" s="7"/>
      <c r="EU1424" s="7"/>
      <c r="EV1424" s="7"/>
      <c r="EW1424" s="7"/>
      <c r="EX1424" s="7"/>
      <c r="EY1424" s="7"/>
      <c r="EZ1424" s="7"/>
      <c r="FA1424" s="7"/>
      <c r="FB1424" s="7"/>
      <c r="FC1424" s="7"/>
      <c r="FD1424" s="7"/>
      <c r="FE1424" s="7"/>
      <c r="FF1424" s="7"/>
      <c r="FG1424" s="7"/>
      <c r="FH1424" s="7"/>
      <c r="FI1424" s="7"/>
      <c r="FJ1424" s="7"/>
      <c r="FK1424" s="7"/>
      <c r="FL1424" s="34"/>
      <c r="FM1424" s="33"/>
      <c r="FN1424" s="34"/>
      <c r="FO1424" s="33"/>
      <c r="FP1424" s="33"/>
      <c r="FQ1424" s="33"/>
      <c r="FR1424" s="33"/>
      <c r="FS1424" s="33"/>
      <c r="FT1424" s="33"/>
      <c r="FU1424" s="33"/>
      <c r="FV1424" s="33"/>
      <c r="FW1424" s="33"/>
      <c r="FX1424" s="33"/>
      <c r="FY1424" s="33"/>
      <c r="FZ1424" s="33"/>
      <c r="GA1424" s="33"/>
      <c r="GB1424" s="33"/>
      <c r="GC1424" s="33"/>
      <c r="GD1424" s="33"/>
      <c r="GE1424" s="33"/>
      <c r="GF1424" s="33"/>
      <c r="GG1424" s="7"/>
      <c r="GH1424" s="7"/>
      <c r="GI1424" s="7"/>
      <c r="GJ1424" s="7"/>
      <c r="GK1424" s="7"/>
      <c r="GL1424" s="7"/>
      <c r="GM1424" s="7"/>
      <c r="GN1424" s="7"/>
      <c r="GO1424" s="7"/>
      <c r="GP1424" s="7"/>
      <c r="GQ1424" s="7"/>
      <c r="GR1424" s="7"/>
      <c r="GS1424" s="7"/>
      <c r="GT1424" s="7"/>
      <c r="GU1424" s="7"/>
      <c r="GV1424" s="7"/>
      <c r="GW1424" s="7"/>
      <c r="GX1424" s="7"/>
      <c r="GY1424" s="7"/>
    </row>
    <row r="1425" spans="1:207" ht="13.8">
      <c r="A1425" s="7"/>
      <c r="B1425" s="7"/>
      <c r="C1425" s="7"/>
      <c r="D1425" s="7"/>
      <c r="E1425" s="7"/>
      <c r="F1425" s="7"/>
      <c r="G1425" s="7"/>
      <c r="H1425" s="7"/>
      <c r="I1425" s="7"/>
      <c r="J1425" s="7"/>
      <c r="K1425" s="7"/>
      <c r="L1425" s="7"/>
      <c r="M1425" s="7"/>
      <c r="N1425" s="7"/>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c r="CG1425" s="7"/>
      <c r="CH1425" s="7"/>
      <c r="CI1425" s="7"/>
      <c r="CJ1425" s="7"/>
      <c r="CK1425" s="7"/>
      <c r="CL1425" s="7"/>
      <c r="CM1425" s="7"/>
      <c r="CN1425" s="7"/>
      <c r="CO1425" s="7"/>
      <c r="CP1425" s="7"/>
      <c r="CQ1425" s="7"/>
      <c r="CR1425" s="7"/>
      <c r="CS1425" s="7"/>
      <c r="CT1425" s="7"/>
      <c r="CU1425" s="7"/>
      <c r="CV1425" s="7"/>
      <c r="CW1425" s="7"/>
      <c r="CX1425" s="7"/>
      <c r="CY1425" s="7"/>
      <c r="CZ1425" s="7"/>
      <c r="DA1425" s="7"/>
      <c r="DB1425" s="7"/>
      <c r="DC1425" s="7"/>
      <c r="DD1425" s="7"/>
      <c r="DE1425" s="7"/>
      <c r="DF1425" s="7"/>
      <c r="DG1425" s="7"/>
      <c r="DH1425" s="7"/>
      <c r="DI1425" s="7"/>
      <c r="DJ1425" s="7"/>
      <c r="DK1425" s="7"/>
      <c r="DL1425" s="7"/>
      <c r="DM1425" s="7"/>
      <c r="DN1425" s="7"/>
      <c r="DO1425" s="7"/>
      <c r="DP1425" s="7"/>
      <c r="DQ1425" s="7"/>
      <c r="DR1425" s="7"/>
      <c r="DS1425" s="7"/>
      <c r="DT1425" s="7"/>
      <c r="DU1425" s="7"/>
      <c r="DV1425" s="7"/>
      <c r="DW1425" s="7"/>
      <c r="DX1425" s="7"/>
      <c r="DY1425" s="7"/>
      <c r="DZ1425" s="7"/>
      <c r="EA1425" s="7"/>
      <c r="EB1425" s="7"/>
      <c r="EC1425" s="7"/>
      <c r="ED1425" s="7"/>
      <c r="EE1425" s="7"/>
      <c r="EF1425" s="7"/>
      <c r="EG1425" s="7"/>
      <c r="EH1425" s="7"/>
      <c r="EI1425" s="7"/>
      <c r="EJ1425" s="7"/>
      <c r="EK1425" s="7"/>
      <c r="EL1425" s="7"/>
      <c r="EM1425" s="7"/>
      <c r="EN1425" s="7"/>
      <c r="EO1425" s="7"/>
      <c r="EP1425" s="7"/>
      <c r="EQ1425" s="7"/>
      <c r="ER1425" s="7"/>
      <c r="ES1425" s="7"/>
      <c r="ET1425" s="7"/>
      <c r="EU1425" s="7"/>
      <c r="EV1425" s="7"/>
      <c r="EW1425" s="7"/>
      <c r="EX1425" s="7"/>
      <c r="EY1425" s="7"/>
      <c r="EZ1425" s="7"/>
      <c r="FA1425" s="7"/>
      <c r="FB1425" s="7"/>
      <c r="FC1425" s="7"/>
      <c r="FD1425" s="7"/>
      <c r="FE1425" s="7"/>
      <c r="FF1425" s="7"/>
      <c r="FG1425" s="7"/>
      <c r="FH1425" s="7"/>
      <c r="FI1425" s="7"/>
      <c r="FJ1425" s="7"/>
      <c r="FK1425" s="7"/>
      <c r="FL1425" s="34"/>
      <c r="FM1425" s="33"/>
      <c r="FN1425" s="34"/>
      <c r="FO1425" s="33"/>
      <c r="FP1425" s="33"/>
      <c r="FQ1425" s="33"/>
      <c r="FR1425" s="33"/>
      <c r="FS1425" s="33"/>
      <c r="FT1425" s="33"/>
      <c r="FU1425" s="33"/>
      <c r="FV1425" s="33"/>
      <c r="FW1425" s="33"/>
      <c r="FX1425" s="33"/>
      <c r="FY1425" s="33"/>
      <c r="FZ1425" s="33"/>
      <c r="GA1425" s="33"/>
      <c r="GB1425" s="33"/>
      <c r="GC1425" s="33"/>
      <c r="GD1425" s="33"/>
      <c r="GE1425" s="33"/>
      <c r="GF1425" s="33"/>
      <c r="GG1425" s="7"/>
      <c r="GH1425" s="7"/>
      <c r="GI1425" s="7"/>
      <c r="GJ1425" s="7"/>
      <c r="GK1425" s="7"/>
      <c r="GL1425" s="7"/>
      <c r="GM1425" s="7"/>
      <c r="GN1425" s="7"/>
      <c r="GO1425" s="7"/>
      <c r="GP1425" s="7"/>
      <c r="GQ1425" s="7"/>
      <c r="GR1425" s="7"/>
      <c r="GS1425" s="7"/>
      <c r="GT1425" s="7"/>
      <c r="GU1425" s="7"/>
      <c r="GV1425" s="7"/>
      <c r="GW1425" s="7"/>
      <c r="GX1425" s="7"/>
      <c r="GY1425" s="7"/>
    </row>
    <row r="1426" spans="1:207" ht="13.8">
      <c r="A1426" s="7"/>
      <c r="B1426" s="7"/>
      <c r="C1426" s="7"/>
      <c r="D1426" s="7"/>
      <c r="E1426" s="7"/>
      <c r="F1426" s="7"/>
      <c r="G1426" s="7"/>
      <c r="H1426" s="7"/>
      <c r="I1426" s="7"/>
      <c r="J1426" s="7"/>
      <c r="K1426" s="7"/>
      <c r="L1426" s="7"/>
      <c r="M1426" s="7"/>
      <c r="N1426" s="7"/>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c r="CG1426" s="7"/>
      <c r="CH1426" s="7"/>
      <c r="CI1426" s="7"/>
      <c r="CJ1426" s="7"/>
      <c r="CK1426" s="7"/>
      <c r="CL1426" s="7"/>
      <c r="CM1426" s="7"/>
      <c r="CN1426" s="7"/>
      <c r="CO1426" s="7"/>
      <c r="CP1426" s="7"/>
      <c r="CQ1426" s="7"/>
      <c r="CR1426" s="7"/>
      <c r="CS1426" s="7"/>
      <c r="CT1426" s="7"/>
      <c r="CU1426" s="7"/>
      <c r="CV1426" s="7"/>
      <c r="CW1426" s="7"/>
      <c r="CX1426" s="7"/>
      <c r="CY1426" s="7"/>
      <c r="CZ1426" s="7"/>
      <c r="DA1426" s="7"/>
      <c r="DB1426" s="7"/>
      <c r="DC1426" s="7"/>
      <c r="DD1426" s="7"/>
      <c r="DE1426" s="7"/>
      <c r="DF1426" s="7"/>
      <c r="DG1426" s="7"/>
      <c r="DH1426" s="7"/>
      <c r="DI1426" s="7"/>
      <c r="DJ1426" s="7"/>
      <c r="DK1426" s="7"/>
      <c r="DL1426" s="7"/>
      <c r="DM1426" s="7"/>
      <c r="DN1426" s="7"/>
      <c r="DO1426" s="7"/>
      <c r="DP1426" s="7"/>
      <c r="DQ1426" s="7"/>
      <c r="DR1426" s="7"/>
      <c r="DS1426" s="7"/>
      <c r="DT1426" s="7"/>
      <c r="DU1426" s="7"/>
      <c r="DV1426" s="7"/>
      <c r="DW1426" s="7"/>
      <c r="DX1426" s="7"/>
      <c r="DY1426" s="7"/>
      <c r="DZ1426" s="7"/>
      <c r="EA1426" s="7"/>
      <c r="EB1426" s="7"/>
      <c r="EC1426" s="7"/>
      <c r="ED1426" s="7"/>
      <c r="EE1426" s="7"/>
      <c r="EF1426" s="7"/>
      <c r="EG1426" s="7"/>
      <c r="EH1426" s="7"/>
      <c r="EI1426" s="7"/>
      <c r="EJ1426" s="7"/>
      <c r="EK1426" s="7"/>
      <c r="EL1426" s="7"/>
      <c r="EM1426" s="7"/>
      <c r="EN1426" s="7"/>
      <c r="EO1426" s="7"/>
      <c r="EP1426" s="7"/>
      <c r="EQ1426" s="7"/>
      <c r="ER1426" s="7"/>
      <c r="ES1426" s="7"/>
      <c r="ET1426" s="7"/>
      <c r="EU1426" s="7"/>
      <c r="EV1426" s="7"/>
      <c r="EW1426" s="7"/>
      <c r="EX1426" s="7"/>
      <c r="EY1426" s="7"/>
      <c r="EZ1426" s="7"/>
      <c r="FA1426" s="7"/>
      <c r="FB1426" s="7"/>
      <c r="FC1426" s="7"/>
      <c r="FD1426" s="7"/>
      <c r="FE1426" s="7"/>
      <c r="FF1426" s="7"/>
      <c r="FG1426" s="7"/>
      <c r="FH1426" s="7"/>
      <c r="FI1426" s="7"/>
      <c r="FJ1426" s="7"/>
      <c r="FK1426" s="7"/>
      <c r="FL1426" s="34"/>
      <c r="FM1426" s="33"/>
      <c r="FN1426" s="34"/>
      <c r="FO1426" s="33"/>
      <c r="FP1426" s="33"/>
      <c r="FQ1426" s="33"/>
      <c r="FR1426" s="33"/>
      <c r="FS1426" s="33"/>
      <c r="FT1426" s="33"/>
      <c r="FU1426" s="33"/>
      <c r="FV1426" s="33"/>
      <c r="FW1426" s="33"/>
      <c r="FX1426" s="33"/>
      <c r="FY1426" s="33"/>
      <c r="FZ1426" s="33"/>
      <c r="GA1426" s="33"/>
      <c r="GB1426" s="33"/>
      <c r="GC1426" s="33"/>
      <c r="GD1426" s="33"/>
      <c r="GE1426" s="33"/>
      <c r="GF1426" s="33"/>
      <c r="GG1426" s="7"/>
      <c r="GH1426" s="7"/>
      <c r="GI1426" s="7"/>
      <c r="GJ1426" s="7"/>
      <c r="GK1426" s="7"/>
      <c r="GL1426" s="7"/>
      <c r="GM1426" s="7"/>
      <c r="GN1426" s="7"/>
      <c r="GO1426" s="7"/>
      <c r="GP1426" s="7"/>
      <c r="GQ1426" s="7"/>
      <c r="GR1426" s="7"/>
      <c r="GS1426" s="7"/>
      <c r="GT1426" s="7"/>
      <c r="GU1426" s="7"/>
      <c r="GV1426" s="7"/>
      <c r="GW1426" s="7"/>
      <c r="GX1426" s="7"/>
      <c r="GY1426" s="7"/>
    </row>
    <row r="1427" spans="1:207" ht="13.8">
      <c r="A1427" s="7"/>
      <c r="B1427" s="7"/>
      <c r="C1427" s="7"/>
      <c r="D1427" s="7"/>
      <c r="E1427" s="7"/>
      <c r="F1427" s="7"/>
      <c r="G1427" s="7"/>
      <c r="H1427" s="7"/>
      <c r="I1427" s="7"/>
      <c r="J1427" s="7"/>
      <c r="K1427" s="7"/>
      <c r="L1427" s="7"/>
      <c r="M1427" s="7"/>
      <c r="N1427" s="7"/>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c r="CG1427" s="7"/>
      <c r="CH1427" s="7"/>
      <c r="CI1427" s="7"/>
      <c r="CJ1427" s="7"/>
      <c r="CK1427" s="7"/>
      <c r="CL1427" s="7"/>
      <c r="CM1427" s="7"/>
      <c r="CN1427" s="7"/>
      <c r="CO1427" s="7"/>
      <c r="CP1427" s="7"/>
      <c r="CQ1427" s="7"/>
      <c r="CR1427" s="7"/>
      <c r="CS1427" s="7"/>
      <c r="CT1427" s="7"/>
      <c r="CU1427" s="7"/>
      <c r="CV1427" s="7"/>
      <c r="CW1427" s="7"/>
      <c r="CX1427" s="7"/>
      <c r="CY1427" s="7"/>
      <c r="CZ1427" s="7"/>
      <c r="DA1427" s="7"/>
      <c r="DB1427" s="7"/>
      <c r="DC1427" s="7"/>
      <c r="DD1427" s="7"/>
      <c r="DE1427" s="7"/>
      <c r="DF1427" s="7"/>
      <c r="DG1427" s="7"/>
      <c r="DH1427" s="7"/>
      <c r="DI1427" s="7"/>
      <c r="DJ1427" s="7"/>
      <c r="DK1427" s="7"/>
      <c r="DL1427" s="7"/>
      <c r="DM1427" s="7"/>
      <c r="DN1427" s="7"/>
      <c r="DO1427" s="7"/>
      <c r="DP1427" s="7"/>
      <c r="DQ1427" s="7"/>
      <c r="DR1427" s="7"/>
      <c r="DS1427" s="7"/>
      <c r="DT1427" s="7"/>
      <c r="DU1427" s="7"/>
      <c r="DV1427" s="7"/>
      <c r="DW1427" s="7"/>
      <c r="DX1427" s="7"/>
      <c r="DY1427" s="7"/>
      <c r="DZ1427" s="7"/>
      <c r="EA1427" s="7"/>
      <c r="EB1427" s="7"/>
      <c r="EC1427" s="7"/>
      <c r="ED1427" s="7"/>
      <c r="EE1427" s="7"/>
      <c r="EF1427" s="7"/>
      <c r="EG1427" s="7"/>
      <c r="EH1427" s="7"/>
      <c r="EI1427" s="7"/>
      <c r="EJ1427" s="7"/>
      <c r="EK1427" s="7"/>
      <c r="EL1427" s="7"/>
      <c r="EM1427" s="7"/>
      <c r="EN1427" s="7"/>
      <c r="EO1427" s="7"/>
      <c r="EP1427" s="7"/>
      <c r="EQ1427" s="7"/>
      <c r="ER1427" s="7"/>
      <c r="ES1427" s="7"/>
      <c r="ET1427" s="7"/>
      <c r="EU1427" s="7"/>
      <c r="EV1427" s="7"/>
      <c r="EW1427" s="7"/>
      <c r="EX1427" s="7"/>
      <c r="EY1427" s="7"/>
      <c r="EZ1427" s="7"/>
      <c r="FA1427" s="7"/>
      <c r="FB1427" s="7"/>
      <c r="FC1427" s="7"/>
      <c r="FD1427" s="7"/>
      <c r="FE1427" s="7"/>
      <c r="FF1427" s="7"/>
      <c r="FG1427" s="7"/>
      <c r="FH1427" s="7"/>
      <c r="FI1427" s="7"/>
      <c r="FJ1427" s="7"/>
      <c r="FK1427" s="7"/>
      <c r="FL1427" s="34"/>
      <c r="FM1427" s="33"/>
      <c r="FN1427" s="34"/>
      <c r="FO1427" s="33"/>
      <c r="FP1427" s="33"/>
      <c r="FQ1427" s="33"/>
      <c r="FR1427" s="33"/>
      <c r="FS1427" s="33"/>
      <c r="FT1427" s="33"/>
      <c r="FU1427" s="33"/>
      <c r="FV1427" s="33"/>
      <c r="FW1427" s="33"/>
      <c r="FX1427" s="33"/>
      <c r="FY1427" s="33"/>
      <c r="FZ1427" s="33"/>
      <c r="GA1427" s="33"/>
      <c r="GB1427" s="33"/>
      <c r="GC1427" s="33"/>
      <c r="GD1427" s="33"/>
      <c r="GE1427" s="33"/>
      <c r="GF1427" s="33"/>
      <c r="GG1427" s="7"/>
      <c r="GH1427" s="7"/>
      <c r="GI1427" s="7"/>
      <c r="GJ1427" s="7"/>
      <c r="GK1427" s="7"/>
      <c r="GL1427" s="7"/>
      <c r="GM1427" s="7"/>
      <c r="GN1427" s="7"/>
      <c r="GO1427" s="7"/>
      <c r="GP1427" s="7"/>
      <c r="GQ1427" s="7"/>
      <c r="GR1427" s="7"/>
      <c r="GS1427" s="7"/>
      <c r="GT1427" s="7"/>
      <c r="GU1427" s="7"/>
      <c r="GV1427" s="7"/>
      <c r="GW1427" s="7"/>
      <c r="GX1427" s="7"/>
      <c r="GY1427" s="7"/>
    </row>
    <row r="1428" spans="1:207" ht="13.8">
      <c r="A1428" s="7"/>
      <c r="B1428" s="7"/>
      <c r="C1428" s="7"/>
      <c r="D1428" s="7"/>
      <c r="E1428" s="7"/>
      <c r="F1428" s="7"/>
      <c r="G1428" s="7"/>
      <c r="H1428" s="7"/>
      <c r="I1428" s="7"/>
      <c r="J1428" s="7"/>
      <c r="K1428" s="7"/>
      <c r="L1428" s="7"/>
      <c r="M1428" s="7"/>
      <c r="N1428" s="7"/>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c r="CG1428" s="7"/>
      <c r="CH1428" s="7"/>
      <c r="CI1428" s="7"/>
      <c r="CJ1428" s="7"/>
      <c r="CK1428" s="7"/>
      <c r="CL1428" s="7"/>
      <c r="CM1428" s="7"/>
      <c r="CN1428" s="7"/>
      <c r="CO1428" s="7"/>
      <c r="CP1428" s="7"/>
      <c r="CQ1428" s="7"/>
      <c r="CR1428" s="7"/>
      <c r="CS1428" s="7"/>
      <c r="CT1428" s="7"/>
      <c r="CU1428" s="7"/>
      <c r="CV1428" s="7"/>
      <c r="CW1428" s="7"/>
      <c r="CX1428" s="7"/>
      <c r="CY1428" s="7"/>
      <c r="CZ1428" s="7"/>
      <c r="DA1428" s="7"/>
      <c r="DB1428" s="7"/>
      <c r="DC1428" s="7"/>
      <c r="DD1428" s="7"/>
      <c r="DE1428" s="7"/>
      <c r="DF1428" s="7"/>
      <c r="DG1428" s="7"/>
      <c r="DH1428" s="7"/>
      <c r="DI1428" s="7"/>
      <c r="DJ1428" s="7"/>
      <c r="DK1428" s="7"/>
      <c r="DL1428" s="7"/>
      <c r="DM1428" s="7"/>
      <c r="DN1428" s="7"/>
      <c r="DO1428" s="7"/>
      <c r="DP1428" s="7"/>
      <c r="DQ1428" s="7"/>
      <c r="DR1428" s="7"/>
      <c r="DS1428" s="7"/>
      <c r="DT1428" s="7"/>
      <c r="DU1428" s="7"/>
      <c r="DV1428" s="7"/>
      <c r="DW1428" s="7"/>
      <c r="DX1428" s="7"/>
      <c r="DY1428" s="7"/>
      <c r="DZ1428" s="7"/>
      <c r="EA1428" s="7"/>
      <c r="EB1428" s="7"/>
      <c r="EC1428" s="7"/>
      <c r="ED1428" s="7"/>
      <c r="EE1428" s="7"/>
      <c r="EF1428" s="7"/>
      <c r="EG1428" s="7"/>
      <c r="EH1428" s="7"/>
      <c r="EI1428" s="7"/>
      <c r="EJ1428" s="7"/>
      <c r="EK1428" s="7"/>
      <c r="EL1428" s="7"/>
      <c r="EM1428" s="7"/>
      <c r="EN1428" s="7"/>
      <c r="EO1428" s="7"/>
      <c r="EP1428" s="7"/>
      <c r="EQ1428" s="7"/>
      <c r="ER1428" s="7"/>
      <c r="ES1428" s="7"/>
      <c r="ET1428" s="7"/>
      <c r="EU1428" s="7"/>
      <c r="EV1428" s="7"/>
      <c r="EW1428" s="7"/>
      <c r="EX1428" s="7"/>
      <c r="EY1428" s="7"/>
      <c r="EZ1428" s="7"/>
      <c r="FA1428" s="7"/>
      <c r="FB1428" s="7"/>
      <c r="FC1428" s="7"/>
      <c r="FD1428" s="7"/>
      <c r="FE1428" s="7"/>
      <c r="FF1428" s="7"/>
      <c r="FG1428" s="7"/>
      <c r="FH1428" s="7"/>
      <c r="FI1428" s="7"/>
      <c r="FJ1428" s="7"/>
      <c r="FK1428" s="7"/>
      <c r="FL1428" s="34"/>
      <c r="FM1428" s="33"/>
      <c r="FN1428" s="34"/>
      <c r="FO1428" s="33"/>
      <c r="FP1428" s="33"/>
      <c r="FQ1428" s="33"/>
      <c r="FR1428" s="33"/>
      <c r="FS1428" s="33"/>
      <c r="FT1428" s="33"/>
      <c r="FU1428" s="33"/>
      <c r="FV1428" s="33"/>
      <c r="FW1428" s="33"/>
      <c r="FX1428" s="33"/>
      <c r="FY1428" s="33"/>
      <c r="FZ1428" s="33"/>
      <c r="GA1428" s="33"/>
      <c r="GB1428" s="33"/>
      <c r="GC1428" s="33"/>
      <c r="GD1428" s="33"/>
      <c r="GE1428" s="33"/>
      <c r="GF1428" s="33"/>
      <c r="GG1428" s="7"/>
      <c r="GH1428" s="7"/>
      <c r="GI1428" s="7"/>
      <c r="GJ1428" s="7"/>
      <c r="GK1428" s="7"/>
      <c r="GL1428" s="7"/>
      <c r="GM1428" s="7"/>
      <c r="GN1428" s="7"/>
      <c r="GO1428" s="7"/>
      <c r="GP1428" s="7"/>
      <c r="GQ1428" s="7"/>
      <c r="GR1428" s="7"/>
      <c r="GS1428" s="7"/>
      <c r="GT1428" s="7"/>
      <c r="GU1428" s="7"/>
      <c r="GV1428" s="7"/>
      <c r="GW1428" s="7"/>
      <c r="GX1428" s="7"/>
      <c r="GY1428" s="7"/>
    </row>
    <row r="1429" spans="1:207" ht="13.8">
      <c r="A1429" s="7"/>
      <c r="B1429" s="7"/>
      <c r="C1429" s="7"/>
      <c r="D1429" s="7"/>
      <c r="E1429" s="7"/>
      <c r="F1429" s="7"/>
      <c r="G1429" s="7"/>
      <c r="H1429" s="7"/>
      <c r="I1429" s="7"/>
      <c r="J1429" s="7"/>
      <c r="K1429" s="7"/>
      <c r="L1429" s="7"/>
      <c r="M1429" s="7"/>
      <c r="N1429" s="7"/>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c r="CG1429" s="7"/>
      <c r="CH1429" s="7"/>
      <c r="CI1429" s="7"/>
      <c r="CJ1429" s="7"/>
      <c r="CK1429" s="7"/>
      <c r="CL1429" s="7"/>
      <c r="CM1429" s="7"/>
      <c r="CN1429" s="7"/>
      <c r="CO1429" s="7"/>
      <c r="CP1429" s="7"/>
      <c r="CQ1429" s="7"/>
      <c r="CR1429" s="7"/>
      <c r="CS1429" s="7"/>
      <c r="CT1429" s="7"/>
      <c r="CU1429" s="7"/>
      <c r="CV1429" s="7"/>
      <c r="CW1429" s="7"/>
      <c r="CX1429" s="7"/>
      <c r="CY1429" s="7"/>
      <c r="CZ1429" s="7"/>
      <c r="DA1429" s="7"/>
      <c r="DB1429" s="7"/>
      <c r="DC1429" s="7"/>
      <c r="DD1429" s="7"/>
      <c r="DE1429" s="7"/>
      <c r="DF1429" s="7"/>
      <c r="DG1429" s="7"/>
      <c r="DH1429" s="7"/>
      <c r="DI1429" s="7"/>
      <c r="DJ1429" s="7"/>
      <c r="DK1429" s="7"/>
      <c r="DL1429" s="7"/>
      <c r="DM1429" s="7"/>
      <c r="DN1429" s="7"/>
      <c r="DO1429" s="7"/>
      <c r="DP1429" s="7"/>
      <c r="DQ1429" s="7"/>
      <c r="DR1429" s="7"/>
      <c r="DS1429" s="7"/>
      <c r="DT1429" s="7"/>
      <c r="DU1429" s="7"/>
      <c r="DV1429" s="7"/>
      <c r="DW1429" s="7"/>
      <c r="DX1429" s="7"/>
      <c r="DY1429" s="7"/>
      <c r="DZ1429" s="7"/>
      <c r="EA1429" s="7"/>
      <c r="EB1429" s="7"/>
      <c r="EC1429" s="7"/>
      <c r="ED1429" s="7"/>
      <c r="EE1429" s="7"/>
      <c r="EF1429" s="7"/>
      <c r="EG1429" s="7"/>
      <c r="EH1429" s="7"/>
      <c r="EI1429" s="7"/>
      <c r="EJ1429" s="7"/>
      <c r="EK1429" s="7"/>
      <c r="EL1429" s="7"/>
      <c r="EM1429" s="7"/>
      <c r="EN1429" s="7"/>
      <c r="EO1429" s="7"/>
      <c r="EP1429" s="7"/>
      <c r="EQ1429" s="7"/>
      <c r="ER1429" s="7"/>
      <c r="ES1429" s="7"/>
      <c r="ET1429" s="7"/>
      <c r="EU1429" s="7"/>
      <c r="EV1429" s="7"/>
      <c r="EW1429" s="7"/>
      <c r="EX1429" s="7"/>
      <c r="EY1429" s="7"/>
      <c r="EZ1429" s="7"/>
      <c r="FA1429" s="7"/>
      <c r="FB1429" s="7"/>
      <c r="FC1429" s="7"/>
      <c r="FD1429" s="7"/>
      <c r="FE1429" s="7"/>
      <c r="FF1429" s="7"/>
      <c r="FG1429" s="7"/>
      <c r="FH1429" s="7"/>
      <c r="FI1429" s="7"/>
      <c r="FJ1429" s="7"/>
      <c r="FK1429" s="7"/>
      <c r="FL1429" s="34"/>
      <c r="FM1429" s="33"/>
      <c r="FN1429" s="34"/>
      <c r="FO1429" s="33"/>
      <c r="FP1429" s="33"/>
      <c r="FQ1429" s="33"/>
      <c r="FR1429" s="33"/>
      <c r="FS1429" s="33"/>
      <c r="FT1429" s="33"/>
      <c r="FU1429" s="33"/>
      <c r="FV1429" s="33"/>
      <c r="FW1429" s="33"/>
      <c r="FX1429" s="33"/>
      <c r="FY1429" s="33"/>
      <c r="FZ1429" s="33"/>
      <c r="GA1429" s="33"/>
      <c r="GB1429" s="33"/>
      <c r="GC1429" s="33"/>
      <c r="GD1429" s="33"/>
      <c r="GE1429" s="33"/>
      <c r="GF1429" s="33"/>
      <c r="GG1429" s="7"/>
      <c r="GH1429" s="7"/>
      <c r="GI1429" s="7"/>
      <c r="GJ1429" s="7"/>
      <c r="GK1429" s="7"/>
      <c r="GL1429" s="7"/>
      <c r="GM1429" s="7"/>
      <c r="GN1429" s="7"/>
      <c r="GO1429" s="7"/>
      <c r="GP1429" s="7"/>
      <c r="GQ1429" s="7"/>
      <c r="GR1429" s="7"/>
      <c r="GS1429" s="7"/>
      <c r="GT1429" s="7"/>
      <c r="GU1429" s="7"/>
      <c r="GV1429" s="7"/>
      <c r="GW1429" s="7"/>
      <c r="GX1429" s="7"/>
      <c r="GY1429" s="7"/>
    </row>
    <row r="1430" spans="1:207" ht="13.8">
      <c r="A1430" s="7"/>
      <c r="B1430" s="7"/>
      <c r="C1430" s="7"/>
      <c r="D1430" s="7"/>
      <c r="E1430" s="7"/>
      <c r="F1430" s="7"/>
      <c r="G1430" s="7"/>
      <c r="H1430" s="7"/>
      <c r="I1430" s="7"/>
      <c r="J1430" s="7"/>
      <c r="K1430" s="7"/>
      <c r="L1430" s="7"/>
      <c r="M1430" s="7"/>
      <c r="N1430" s="7"/>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c r="CG1430" s="7"/>
      <c r="CH1430" s="7"/>
      <c r="CI1430" s="7"/>
      <c r="CJ1430" s="7"/>
      <c r="CK1430" s="7"/>
      <c r="CL1430" s="7"/>
      <c r="CM1430" s="7"/>
      <c r="CN1430" s="7"/>
      <c r="CO1430" s="7"/>
      <c r="CP1430" s="7"/>
      <c r="CQ1430" s="7"/>
      <c r="CR1430" s="7"/>
      <c r="CS1430" s="7"/>
      <c r="CT1430" s="7"/>
      <c r="CU1430" s="7"/>
      <c r="CV1430" s="7"/>
      <c r="CW1430" s="7"/>
      <c r="CX1430" s="7"/>
      <c r="CY1430" s="7"/>
      <c r="CZ1430" s="7"/>
      <c r="DA1430" s="7"/>
      <c r="DB1430" s="7"/>
      <c r="DC1430" s="7"/>
      <c r="DD1430" s="7"/>
      <c r="DE1430" s="7"/>
      <c r="DF1430" s="7"/>
      <c r="DG1430" s="7"/>
      <c r="DH1430" s="7"/>
      <c r="DI1430" s="7"/>
      <c r="DJ1430" s="7"/>
      <c r="DK1430" s="7"/>
      <c r="DL1430" s="7"/>
      <c r="DM1430" s="7"/>
      <c r="DN1430" s="7"/>
      <c r="DO1430" s="7"/>
      <c r="DP1430" s="7"/>
      <c r="DQ1430" s="7"/>
      <c r="DR1430" s="7"/>
      <c r="DS1430" s="7"/>
      <c r="DT1430" s="7"/>
      <c r="DU1430" s="7"/>
      <c r="DV1430" s="7"/>
      <c r="DW1430" s="7"/>
      <c r="DX1430" s="7"/>
      <c r="DY1430" s="7"/>
      <c r="DZ1430" s="7"/>
      <c r="EA1430" s="7"/>
      <c r="EB1430" s="7"/>
      <c r="EC1430" s="7"/>
      <c r="ED1430" s="7"/>
      <c r="EE1430" s="7"/>
      <c r="EF1430" s="7"/>
      <c r="EG1430" s="7"/>
      <c r="EH1430" s="7"/>
      <c r="EI1430" s="7"/>
      <c r="EJ1430" s="7"/>
      <c r="EK1430" s="7"/>
      <c r="EL1430" s="7"/>
      <c r="EM1430" s="7"/>
      <c r="EN1430" s="7"/>
      <c r="EO1430" s="7"/>
      <c r="EP1430" s="7"/>
      <c r="EQ1430" s="7"/>
      <c r="ER1430" s="7"/>
      <c r="ES1430" s="7"/>
      <c r="ET1430" s="7"/>
      <c r="EU1430" s="7"/>
      <c r="EV1430" s="7"/>
      <c r="EW1430" s="7"/>
      <c r="EX1430" s="7"/>
      <c r="EY1430" s="7"/>
      <c r="EZ1430" s="7"/>
      <c r="FA1430" s="7"/>
      <c r="FB1430" s="7"/>
      <c r="FC1430" s="7"/>
      <c r="FD1430" s="7"/>
      <c r="FE1430" s="7"/>
      <c r="FF1430" s="7"/>
      <c r="FG1430" s="7"/>
      <c r="FH1430" s="7"/>
      <c r="FI1430" s="7"/>
      <c r="FJ1430" s="7"/>
      <c r="FK1430" s="7"/>
      <c r="FL1430" s="34"/>
      <c r="FM1430" s="33"/>
      <c r="FN1430" s="34"/>
      <c r="FO1430" s="33"/>
      <c r="FP1430" s="33"/>
      <c r="FQ1430" s="33"/>
      <c r="FR1430" s="33"/>
      <c r="FS1430" s="33"/>
      <c r="FT1430" s="33"/>
      <c r="FU1430" s="33"/>
      <c r="FV1430" s="33"/>
      <c r="FW1430" s="33"/>
      <c r="FX1430" s="33"/>
      <c r="FY1430" s="33"/>
      <c r="FZ1430" s="33"/>
      <c r="GA1430" s="33"/>
      <c r="GB1430" s="33"/>
      <c r="GC1430" s="33"/>
      <c r="GD1430" s="33"/>
      <c r="GE1430" s="33"/>
      <c r="GF1430" s="33"/>
      <c r="GG1430" s="7"/>
      <c r="GH1430" s="7"/>
      <c r="GI1430" s="7"/>
      <c r="GJ1430" s="7"/>
      <c r="GK1430" s="7"/>
      <c r="GL1430" s="7"/>
      <c r="GM1430" s="7"/>
      <c r="GN1430" s="7"/>
      <c r="GO1430" s="7"/>
      <c r="GP1430" s="7"/>
      <c r="GQ1430" s="7"/>
      <c r="GR1430" s="7"/>
      <c r="GS1430" s="7"/>
      <c r="GT1430" s="7"/>
      <c r="GU1430" s="7"/>
      <c r="GV1430" s="7"/>
      <c r="GW1430" s="7"/>
      <c r="GX1430" s="7"/>
      <c r="GY1430" s="7"/>
    </row>
    <row r="1431" spans="1:207" ht="13.8">
      <c r="A1431" s="7"/>
      <c r="B1431" s="7"/>
      <c r="C1431" s="7"/>
      <c r="D1431" s="7"/>
      <c r="E1431" s="7"/>
      <c r="F1431" s="7"/>
      <c r="G1431" s="7"/>
      <c r="H1431" s="7"/>
      <c r="I1431" s="7"/>
      <c r="J1431" s="7"/>
      <c r="K1431" s="7"/>
      <c r="L1431" s="7"/>
      <c r="M1431" s="7"/>
      <c r="N1431" s="7"/>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c r="CG1431" s="7"/>
      <c r="CH1431" s="7"/>
      <c r="CI1431" s="7"/>
      <c r="CJ1431" s="7"/>
      <c r="CK1431" s="7"/>
      <c r="CL1431" s="7"/>
      <c r="CM1431" s="7"/>
      <c r="CN1431" s="7"/>
      <c r="CO1431" s="7"/>
      <c r="CP1431" s="7"/>
      <c r="CQ1431" s="7"/>
      <c r="CR1431" s="7"/>
      <c r="CS1431" s="7"/>
      <c r="CT1431" s="7"/>
      <c r="CU1431" s="7"/>
      <c r="CV1431" s="7"/>
      <c r="CW1431" s="7"/>
      <c r="CX1431" s="7"/>
      <c r="CY1431" s="7"/>
      <c r="CZ1431" s="7"/>
      <c r="DA1431" s="7"/>
      <c r="DB1431" s="7"/>
      <c r="DC1431" s="7"/>
      <c r="DD1431" s="7"/>
      <c r="DE1431" s="7"/>
      <c r="DF1431" s="7"/>
      <c r="DG1431" s="7"/>
      <c r="DH1431" s="7"/>
      <c r="DI1431" s="7"/>
      <c r="DJ1431" s="7"/>
      <c r="DK1431" s="7"/>
      <c r="DL1431" s="7"/>
      <c r="DM1431" s="7"/>
      <c r="DN1431" s="7"/>
      <c r="DO1431" s="7"/>
      <c r="DP1431" s="7"/>
      <c r="DQ1431" s="7"/>
      <c r="DR1431" s="7"/>
      <c r="DS1431" s="7"/>
      <c r="DT1431" s="7"/>
      <c r="DU1431" s="7"/>
      <c r="DV1431" s="7"/>
      <c r="DW1431" s="7"/>
      <c r="DX1431" s="7"/>
      <c r="DY1431" s="7"/>
      <c r="DZ1431" s="7"/>
      <c r="EA1431" s="7"/>
      <c r="EB1431" s="7"/>
      <c r="EC1431" s="7"/>
      <c r="ED1431" s="7"/>
      <c r="EE1431" s="7"/>
      <c r="EF1431" s="7"/>
      <c r="EG1431" s="7"/>
      <c r="EH1431" s="7"/>
      <c r="EI1431" s="7"/>
      <c r="EJ1431" s="7"/>
      <c r="EK1431" s="7"/>
      <c r="EL1431" s="7"/>
      <c r="EM1431" s="7"/>
      <c r="EN1431" s="7"/>
      <c r="EO1431" s="7"/>
      <c r="EP1431" s="7"/>
      <c r="EQ1431" s="7"/>
      <c r="ER1431" s="7"/>
      <c r="ES1431" s="7"/>
      <c r="ET1431" s="7"/>
      <c r="EU1431" s="7"/>
      <c r="EV1431" s="7"/>
      <c r="EW1431" s="7"/>
      <c r="EX1431" s="7"/>
      <c r="EY1431" s="7"/>
      <c r="EZ1431" s="7"/>
      <c r="FA1431" s="7"/>
      <c r="FB1431" s="7"/>
      <c r="FC1431" s="7"/>
      <c r="FD1431" s="7"/>
      <c r="FE1431" s="7"/>
      <c r="FF1431" s="7"/>
      <c r="FG1431" s="7"/>
      <c r="FH1431" s="7"/>
      <c r="FI1431" s="7"/>
      <c r="FJ1431" s="7"/>
      <c r="FK1431" s="7"/>
      <c r="FL1431" s="34"/>
      <c r="FM1431" s="33"/>
      <c r="FN1431" s="34"/>
      <c r="FO1431" s="33"/>
      <c r="FP1431" s="33"/>
      <c r="FQ1431" s="33"/>
      <c r="FR1431" s="33"/>
      <c r="FS1431" s="33"/>
      <c r="FT1431" s="33"/>
      <c r="FU1431" s="33"/>
      <c r="FV1431" s="33"/>
      <c r="FW1431" s="33"/>
      <c r="FX1431" s="33"/>
      <c r="FY1431" s="33"/>
      <c r="FZ1431" s="33"/>
      <c r="GA1431" s="33"/>
      <c r="GB1431" s="33"/>
      <c r="GC1431" s="33"/>
      <c r="GD1431" s="33"/>
      <c r="GE1431" s="33"/>
      <c r="GF1431" s="33"/>
      <c r="GG1431" s="7"/>
      <c r="GH1431" s="7"/>
      <c r="GI1431" s="7"/>
      <c r="GJ1431" s="7"/>
      <c r="GK1431" s="7"/>
      <c r="GL1431" s="7"/>
      <c r="GM1431" s="7"/>
      <c r="GN1431" s="7"/>
      <c r="GO1431" s="7"/>
      <c r="GP1431" s="7"/>
      <c r="GQ1431" s="7"/>
      <c r="GR1431" s="7"/>
      <c r="GS1431" s="7"/>
      <c r="GT1431" s="7"/>
      <c r="GU1431" s="7"/>
      <c r="GV1431" s="7"/>
      <c r="GW1431" s="7"/>
      <c r="GX1431" s="7"/>
      <c r="GY1431" s="7"/>
    </row>
    <row r="1432" spans="1:207" ht="13.8">
      <c r="A1432" s="7"/>
      <c r="B1432" s="7"/>
      <c r="C1432" s="7"/>
      <c r="D1432" s="7"/>
      <c r="E1432" s="7"/>
      <c r="F1432" s="7"/>
      <c r="G1432" s="7"/>
      <c r="H1432" s="7"/>
      <c r="I1432" s="7"/>
      <c r="J1432" s="7"/>
      <c r="K1432" s="7"/>
      <c r="L1432" s="7"/>
      <c r="M1432" s="7"/>
      <c r="N1432" s="7"/>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c r="CG1432" s="7"/>
      <c r="CH1432" s="7"/>
      <c r="CI1432" s="7"/>
      <c r="CJ1432" s="7"/>
      <c r="CK1432" s="7"/>
      <c r="CL1432" s="7"/>
      <c r="CM1432" s="7"/>
      <c r="CN1432" s="7"/>
      <c r="CO1432" s="7"/>
      <c r="CP1432" s="7"/>
      <c r="CQ1432" s="7"/>
      <c r="CR1432" s="7"/>
      <c r="CS1432" s="7"/>
      <c r="CT1432" s="7"/>
      <c r="CU1432" s="7"/>
      <c r="CV1432" s="7"/>
      <c r="CW1432" s="7"/>
      <c r="CX1432" s="7"/>
      <c r="CY1432" s="7"/>
      <c r="CZ1432" s="7"/>
      <c r="DA1432" s="7"/>
      <c r="DB1432" s="7"/>
      <c r="DC1432" s="7"/>
      <c r="DD1432" s="7"/>
      <c r="DE1432" s="7"/>
      <c r="DF1432" s="7"/>
      <c r="DG1432" s="7"/>
      <c r="DH1432" s="7"/>
      <c r="DI1432" s="7"/>
      <c r="DJ1432" s="7"/>
      <c r="DK1432" s="7"/>
      <c r="DL1432" s="7"/>
      <c r="DM1432" s="7"/>
      <c r="DN1432" s="7"/>
      <c r="DO1432" s="7"/>
      <c r="DP1432" s="7"/>
      <c r="DQ1432" s="7"/>
      <c r="DR1432" s="7"/>
      <c r="DS1432" s="7"/>
      <c r="DT1432" s="7"/>
      <c r="DU1432" s="7"/>
      <c r="DV1432" s="7"/>
      <c r="DW1432" s="7"/>
      <c r="DX1432" s="7"/>
      <c r="DY1432" s="7"/>
      <c r="DZ1432" s="7"/>
      <c r="EA1432" s="7"/>
      <c r="EB1432" s="7"/>
      <c r="EC1432" s="7"/>
      <c r="ED1432" s="7"/>
      <c r="EE1432" s="7"/>
      <c r="EF1432" s="7"/>
      <c r="EG1432" s="7"/>
      <c r="EH1432" s="7"/>
      <c r="EI1432" s="7"/>
      <c r="EJ1432" s="7"/>
      <c r="EK1432" s="7"/>
      <c r="EL1432" s="7"/>
      <c r="EM1432" s="7"/>
      <c r="EN1432" s="7"/>
      <c r="EO1432" s="7"/>
      <c r="EP1432" s="7"/>
      <c r="EQ1432" s="7"/>
      <c r="ER1432" s="7"/>
      <c r="ES1432" s="7"/>
      <c r="ET1432" s="7"/>
      <c r="EU1432" s="7"/>
      <c r="EV1432" s="7"/>
      <c r="EW1432" s="7"/>
      <c r="EX1432" s="7"/>
      <c r="EY1432" s="7"/>
      <c r="EZ1432" s="7"/>
      <c r="FA1432" s="7"/>
      <c r="FB1432" s="7"/>
      <c r="FC1432" s="7"/>
      <c r="FD1432" s="7"/>
      <c r="FE1432" s="7"/>
      <c r="FF1432" s="7"/>
      <c r="FG1432" s="7"/>
      <c r="FH1432" s="7"/>
      <c r="FI1432" s="7"/>
      <c r="FJ1432" s="7"/>
      <c r="FK1432" s="7"/>
      <c r="FL1432" s="34"/>
      <c r="FM1432" s="33"/>
      <c r="FN1432" s="34"/>
      <c r="FO1432" s="33"/>
      <c r="FP1432" s="33"/>
      <c r="FQ1432" s="33"/>
      <c r="FR1432" s="33"/>
      <c r="FS1432" s="33"/>
      <c r="FT1432" s="33"/>
      <c r="FU1432" s="33"/>
      <c r="FV1432" s="33"/>
      <c r="FW1432" s="33"/>
      <c r="FX1432" s="33"/>
      <c r="FY1432" s="33"/>
      <c r="FZ1432" s="33"/>
      <c r="GA1432" s="33"/>
      <c r="GB1432" s="33"/>
      <c r="GC1432" s="33"/>
      <c r="GD1432" s="33"/>
      <c r="GE1432" s="33"/>
      <c r="GF1432" s="33"/>
      <c r="GG1432" s="7"/>
      <c r="GH1432" s="7"/>
      <c r="GI1432" s="7"/>
      <c r="GJ1432" s="7"/>
      <c r="GK1432" s="7"/>
      <c r="GL1432" s="7"/>
      <c r="GM1432" s="7"/>
      <c r="GN1432" s="7"/>
      <c r="GO1432" s="7"/>
      <c r="GP1432" s="7"/>
      <c r="GQ1432" s="7"/>
      <c r="GR1432" s="7"/>
      <c r="GS1432" s="7"/>
      <c r="GT1432" s="7"/>
      <c r="GU1432" s="7"/>
      <c r="GV1432" s="7"/>
      <c r="GW1432" s="7"/>
      <c r="GX1432" s="7"/>
      <c r="GY1432" s="7"/>
    </row>
    <row r="1433" spans="1:207" ht="13.8">
      <c r="A1433" s="7"/>
      <c r="B1433" s="7"/>
      <c r="C1433" s="7"/>
      <c r="D1433" s="7"/>
      <c r="E1433" s="7"/>
      <c r="F1433" s="7"/>
      <c r="G1433" s="7"/>
      <c r="H1433" s="7"/>
      <c r="I1433" s="7"/>
      <c r="J1433" s="7"/>
      <c r="K1433" s="7"/>
      <c r="L1433" s="7"/>
      <c r="M1433" s="7"/>
      <c r="N1433" s="7"/>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c r="CG1433" s="7"/>
      <c r="CH1433" s="7"/>
      <c r="CI1433" s="7"/>
      <c r="CJ1433" s="7"/>
      <c r="CK1433" s="7"/>
      <c r="CL1433" s="7"/>
      <c r="CM1433" s="7"/>
      <c r="CN1433" s="7"/>
      <c r="CO1433" s="7"/>
      <c r="CP1433" s="7"/>
      <c r="CQ1433" s="7"/>
      <c r="CR1433" s="7"/>
      <c r="CS1433" s="7"/>
      <c r="CT1433" s="7"/>
      <c r="CU1433" s="7"/>
      <c r="CV1433" s="7"/>
      <c r="CW1433" s="7"/>
      <c r="CX1433" s="7"/>
      <c r="CY1433" s="7"/>
      <c r="CZ1433" s="7"/>
      <c r="DA1433" s="7"/>
      <c r="DB1433" s="7"/>
      <c r="DC1433" s="7"/>
      <c r="DD1433" s="7"/>
      <c r="DE1433" s="7"/>
      <c r="DF1433" s="7"/>
      <c r="DG1433" s="7"/>
      <c r="DH1433" s="7"/>
      <c r="DI1433" s="7"/>
      <c r="DJ1433" s="7"/>
      <c r="DK1433" s="7"/>
      <c r="DL1433" s="7"/>
      <c r="DM1433" s="7"/>
      <c r="DN1433" s="7"/>
      <c r="DO1433" s="7"/>
      <c r="DP1433" s="7"/>
      <c r="DQ1433" s="7"/>
      <c r="DR1433" s="7"/>
      <c r="DS1433" s="7"/>
      <c r="DT1433" s="7"/>
      <c r="DU1433" s="7"/>
      <c r="DV1433" s="7"/>
      <c r="DW1433" s="7"/>
      <c r="DX1433" s="7"/>
      <c r="DY1433" s="7"/>
      <c r="DZ1433" s="7"/>
      <c r="EA1433" s="7"/>
      <c r="EB1433" s="7"/>
      <c r="EC1433" s="7"/>
      <c r="ED1433" s="7"/>
      <c r="EE1433" s="7"/>
      <c r="EF1433" s="7"/>
      <c r="EG1433" s="7"/>
      <c r="EH1433" s="7"/>
      <c r="EI1433" s="7"/>
      <c r="EJ1433" s="7"/>
      <c r="EK1433" s="7"/>
      <c r="EL1433" s="7"/>
      <c r="EM1433" s="7"/>
      <c r="EN1433" s="7"/>
      <c r="EO1433" s="7"/>
      <c r="EP1433" s="7"/>
      <c r="EQ1433" s="7"/>
      <c r="ER1433" s="7"/>
      <c r="ES1433" s="7"/>
      <c r="ET1433" s="7"/>
      <c r="EU1433" s="7"/>
      <c r="EV1433" s="7"/>
      <c r="EW1433" s="7"/>
      <c r="EX1433" s="7"/>
      <c r="EY1433" s="7"/>
      <c r="EZ1433" s="7"/>
      <c r="FA1433" s="7"/>
      <c r="FB1433" s="7"/>
      <c r="FC1433" s="7"/>
      <c r="FD1433" s="7"/>
      <c r="FE1433" s="7"/>
      <c r="FF1433" s="7"/>
      <c r="FG1433" s="7"/>
      <c r="FH1433" s="7"/>
      <c r="FI1433" s="7"/>
      <c r="FJ1433" s="7"/>
      <c r="FK1433" s="7"/>
      <c r="FL1433" s="34"/>
      <c r="FM1433" s="33"/>
      <c r="FN1433" s="34"/>
      <c r="FO1433" s="33"/>
      <c r="FP1433" s="33"/>
      <c r="FQ1433" s="33"/>
      <c r="FR1433" s="33"/>
      <c r="FS1433" s="33"/>
      <c r="FT1433" s="33"/>
      <c r="FU1433" s="33"/>
      <c r="FV1433" s="33"/>
      <c r="FW1433" s="33"/>
      <c r="FX1433" s="33"/>
      <c r="FY1433" s="33"/>
      <c r="FZ1433" s="33"/>
      <c r="GA1433" s="33"/>
      <c r="GB1433" s="33"/>
      <c r="GC1433" s="33"/>
      <c r="GD1433" s="33"/>
      <c r="GE1433" s="33"/>
      <c r="GF1433" s="33"/>
      <c r="GG1433" s="7"/>
      <c r="GH1433" s="7"/>
      <c r="GI1433" s="7"/>
      <c r="GJ1433" s="7"/>
      <c r="GK1433" s="7"/>
      <c r="GL1433" s="7"/>
      <c r="GM1433" s="7"/>
      <c r="GN1433" s="7"/>
      <c r="GO1433" s="7"/>
      <c r="GP1433" s="7"/>
      <c r="GQ1433" s="7"/>
      <c r="GR1433" s="7"/>
      <c r="GS1433" s="7"/>
      <c r="GT1433" s="7"/>
      <c r="GU1433" s="7"/>
      <c r="GV1433" s="7"/>
      <c r="GW1433" s="7"/>
      <c r="GX1433" s="7"/>
      <c r="GY1433" s="7"/>
    </row>
    <row r="1434" spans="1:207" ht="13.8">
      <c r="A1434" s="7"/>
      <c r="B1434" s="7"/>
      <c r="C1434" s="7"/>
      <c r="D1434" s="7"/>
      <c r="E1434" s="7"/>
      <c r="F1434" s="7"/>
      <c r="G1434" s="7"/>
      <c r="H1434" s="7"/>
      <c r="I1434" s="7"/>
      <c r="J1434" s="7"/>
      <c r="K1434" s="7"/>
      <c r="L1434" s="7"/>
      <c r="M1434" s="7"/>
      <c r="N1434" s="7"/>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c r="CG1434" s="7"/>
      <c r="CH1434" s="7"/>
      <c r="CI1434" s="7"/>
      <c r="CJ1434" s="7"/>
      <c r="CK1434" s="7"/>
      <c r="CL1434" s="7"/>
      <c r="CM1434" s="7"/>
      <c r="CN1434" s="7"/>
      <c r="CO1434" s="7"/>
      <c r="CP1434" s="7"/>
      <c r="CQ1434" s="7"/>
      <c r="CR1434" s="7"/>
      <c r="CS1434" s="7"/>
      <c r="CT1434" s="7"/>
      <c r="CU1434" s="7"/>
      <c r="CV1434" s="7"/>
      <c r="CW1434" s="7"/>
      <c r="CX1434" s="7"/>
      <c r="CY1434" s="7"/>
      <c r="CZ1434" s="7"/>
      <c r="DA1434" s="7"/>
      <c r="DB1434" s="7"/>
      <c r="DC1434" s="7"/>
      <c r="DD1434" s="7"/>
      <c r="DE1434" s="7"/>
      <c r="DF1434" s="7"/>
      <c r="DG1434" s="7"/>
      <c r="DH1434" s="7"/>
      <c r="DI1434" s="7"/>
      <c r="DJ1434" s="7"/>
      <c r="DK1434" s="7"/>
      <c r="DL1434" s="7"/>
      <c r="DM1434" s="7"/>
      <c r="DN1434" s="7"/>
      <c r="DO1434" s="7"/>
      <c r="DP1434" s="7"/>
      <c r="DQ1434" s="7"/>
      <c r="DR1434" s="7"/>
      <c r="DS1434" s="7"/>
      <c r="DT1434" s="7"/>
      <c r="DU1434" s="7"/>
      <c r="DV1434" s="7"/>
      <c r="DW1434" s="7"/>
      <c r="DX1434" s="7"/>
      <c r="DY1434" s="7"/>
      <c r="DZ1434" s="7"/>
      <c r="EA1434" s="7"/>
      <c r="EB1434" s="7"/>
      <c r="EC1434" s="7"/>
      <c r="ED1434" s="7"/>
      <c r="EE1434" s="7"/>
      <c r="EF1434" s="7"/>
      <c r="EG1434" s="7"/>
      <c r="EH1434" s="7"/>
      <c r="EI1434" s="7"/>
      <c r="EJ1434" s="7"/>
      <c r="EK1434" s="7"/>
      <c r="EL1434" s="7"/>
      <c r="EM1434" s="7"/>
      <c r="EN1434" s="7"/>
      <c r="EO1434" s="7"/>
      <c r="EP1434" s="7"/>
      <c r="EQ1434" s="7"/>
      <c r="ER1434" s="7"/>
      <c r="ES1434" s="7"/>
      <c r="ET1434" s="7"/>
      <c r="EU1434" s="7"/>
      <c r="EV1434" s="7"/>
      <c r="EW1434" s="7"/>
      <c r="EX1434" s="7"/>
      <c r="EY1434" s="7"/>
      <c r="EZ1434" s="7"/>
      <c r="FA1434" s="7"/>
      <c r="FB1434" s="7"/>
      <c r="FC1434" s="7"/>
      <c r="FD1434" s="7"/>
      <c r="FE1434" s="7"/>
      <c r="FF1434" s="7"/>
      <c r="FG1434" s="7"/>
      <c r="FH1434" s="7"/>
      <c r="FI1434" s="7"/>
      <c r="FJ1434" s="7"/>
      <c r="FK1434" s="7"/>
      <c r="FL1434" s="34"/>
      <c r="FM1434" s="33"/>
      <c r="FN1434" s="34"/>
      <c r="FO1434" s="33"/>
      <c r="FP1434" s="33"/>
      <c r="FQ1434" s="33"/>
      <c r="FR1434" s="33"/>
      <c r="FS1434" s="33"/>
      <c r="FT1434" s="33"/>
      <c r="FU1434" s="33"/>
      <c r="FV1434" s="33"/>
      <c r="FW1434" s="33"/>
      <c r="FX1434" s="33"/>
      <c r="FY1434" s="33"/>
      <c r="FZ1434" s="33"/>
      <c r="GA1434" s="33"/>
      <c r="GB1434" s="33"/>
      <c r="GC1434" s="33"/>
      <c r="GD1434" s="33"/>
      <c r="GE1434" s="33"/>
      <c r="GF1434" s="33"/>
      <c r="GG1434" s="7"/>
      <c r="GH1434" s="7"/>
      <c r="GI1434" s="7"/>
      <c r="GJ1434" s="7"/>
      <c r="GK1434" s="7"/>
      <c r="GL1434" s="7"/>
      <c r="GM1434" s="7"/>
      <c r="GN1434" s="7"/>
      <c r="GO1434" s="7"/>
      <c r="GP1434" s="7"/>
      <c r="GQ1434" s="7"/>
      <c r="GR1434" s="7"/>
      <c r="GS1434" s="7"/>
      <c r="GT1434" s="7"/>
      <c r="GU1434" s="7"/>
      <c r="GV1434" s="7"/>
      <c r="GW1434" s="7"/>
      <c r="GX1434" s="7"/>
      <c r="GY1434" s="7"/>
    </row>
    <row r="1435" spans="1:207" ht="13.8">
      <c r="A1435" s="7"/>
      <c r="B1435" s="7"/>
      <c r="C1435" s="7"/>
      <c r="D1435" s="7"/>
      <c r="E1435" s="7"/>
      <c r="F1435" s="7"/>
      <c r="G1435" s="7"/>
      <c r="H1435" s="7"/>
      <c r="I1435" s="7"/>
      <c r="J1435" s="7"/>
      <c r="K1435" s="7"/>
      <c r="L1435" s="7"/>
      <c r="M1435" s="7"/>
      <c r="N1435" s="7"/>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c r="CG1435" s="7"/>
      <c r="CH1435" s="7"/>
      <c r="CI1435" s="7"/>
      <c r="CJ1435" s="7"/>
      <c r="CK1435" s="7"/>
      <c r="CL1435" s="7"/>
      <c r="CM1435" s="7"/>
      <c r="CN1435" s="7"/>
      <c r="CO1435" s="7"/>
      <c r="CP1435" s="7"/>
      <c r="CQ1435" s="7"/>
      <c r="CR1435" s="7"/>
      <c r="CS1435" s="7"/>
      <c r="CT1435" s="7"/>
      <c r="CU1435" s="7"/>
      <c r="CV1435" s="7"/>
      <c r="CW1435" s="7"/>
      <c r="CX1435" s="7"/>
      <c r="CY1435" s="7"/>
      <c r="CZ1435" s="7"/>
      <c r="DA1435" s="7"/>
      <c r="DB1435" s="7"/>
      <c r="DC1435" s="7"/>
      <c r="DD1435" s="7"/>
      <c r="DE1435" s="7"/>
      <c r="DF1435" s="7"/>
      <c r="DG1435" s="7"/>
      <c r="DH1435" s="7"/>
      <c r="DI1435" s="7"/>
      <c r="DJ1435" s="7"/>
      <c r="DK1435" s="7"/>
      <c r="DL1435" s="7"/>
      <c r="DM1435" s="7"/>
      <c r="DN1435" s="7"/>
      <c r="DO1435" s="7"/>
      <c r="DP1435" s="7"/>
      <c r="DQ1435" s="7"/>
      <c r="DR1435" s="7"/>
      <c r="DS1435" s="7"/>
      <c r="DT1435" s="7"/>
      <c r="DU1435" s="7"/>
      <c r="DV1435" s="7"/>
      <c r="DW1435" s="7"/>
      <c r="DX1435" s="7"/>
      <c r="DY1435" s="7"/>
      <c r="DZ1435" s="7"/>
      <c r="EA1435" s="7"/>
      <c r="EB1435" s="7"/>
      <c r="EC1435" s="7"/>
      <c r="ED1435" s="7"/>
      <c r="EE1435" s="7"/>
      <c r="EF1435" s="7"/>
      <c r="EG1435" s="7"/>
      <c r="EH1435" s="7"/>
      <c r="EI1435" s="7"/>
      <c r="EJ1435" s="7"/>
      <c r="EK1435" s="7"/>
      <c r="EL1435" s="7"/>
      <c r="EM1435" s="7"/>
      <c r="EN1435" s="7"/>
      <c r="EO1435" s="7"/>
      <c r="EP1435" s="7"/>
      <c r="EQ1435" s="7"/>
      <c r="ER1435" s="7"/>
      <c r="ES1435" s="7"/>
      <c r="ET1435" s="7"/>
      <c r="EU1435" s="7"/>
      <c r="EV1435" s="7"/>
      <c r="EW1435" s="7"/>
      <c r="EX1435" s="7"/>
      <c r="EY1435" s="7"/>
      <c r="EZ1435" s="7"/>
      <c r="FA1435" s="7"/>
      <c r="FB1435" s="7"/>
      <c r="FC1435" s="7"/>
      <c r="FD1435" s="7"/>
      <c r="FE1435" s="7"/>
      <c r="FF1435" s="7"/>
      <c r="FG1435" s="7"/>
      <c r="FH1435" s="7"/>
      <c r="FI1435" s="7"/>
      <c r="FJ1435" s="7"/>
      <c r="FK1435" s="7"/>
      <c r="FL1435" s="34"/>
      <c r="FM1435" s="33"/>
      <c r="FN1435" s="34"/>
      <c r="FO1435" s="33"/>
      <c r="FP1435" s="33"/>
      <c r="FQ1435" s="33"/>
      <c r="FR1435" s="33"/>
      <c r="FS1435" s="33"/>
      <c r="FT1435" s="33"/>
      <c r="FU1435" s="33"/>
      <c r="FV1435" s="33"/>
      <c r="FW1435" s="33"/>
      <c r="FX1435" s="33"/>
      <c r="FY1435" s="33"/>
      <c r="FZ1435" s="33"/>
      <c r="GA1435" s="33"/>
      <c r="GB1435" s="33"/>
      <c r="GC1435" s="33"/>
      <c r="GD1435" s="33"/>
      <c r="GE1435" s="33"/>
      <c r="GF1435" s="33"/>
      <c r="GG1435" s="7"/>
      <c r="GH1435" s="7"/>
      <c r="GI1435" s="7"/>
      <c r="GJ1435" s="7"/>
      <c r="GK1435" s="7"/>
      <c r="GL1435" s="7"/>
      <c r="GM1435" s="7"/>
      <c r="GN1435" s="7"/>
      <c r="GO1435" s="7"/>
      <c r="GP1435" s="7"/>
      <c r="GQ1435" s="7"/>
      <c r="GR1435" s="7"/>
      <c r="GS1435" s="7"/>
      <c r="GT1435" s="7"/>
      <c r="GU1435" s="7"/>
      <c r="GV1435" s="7"/>
      <c r="GW1435" s="7"/>
      <c r="GX1435" s="7"/>
      <c r="GY1435" s="7"/>
    </row>
    <row r="1436" spans="1:207" ht="13.8">
      <c r="A1436" s="7"/>
      <c r="B1436" s="7"/>
      <c r="C1436" s="7"/>
      <c r="D1436" s="7"/>
      <c r="E1436" s="7"/>
      <c r="F1436" s="7"/>
      <c r="G1436" s="7"/>
      <c r="H1436" s="7"/>
      <c r="I1436" s="7"/>
      <c r="J1436" s="7"/>
      <c r="K1436" s="7"/>
      <c r="L1436" s="7"/>
      <c r="M1436" s="7"/>
      <c r="N1436" s="7"/>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c r="CG1436" s="7"/>
      <c r="CH1436" s="7"/>
      <c r="CI1436" s="7"/>
      <c r="CJ1436" s="7"/>
      <c r="CK1436" s="7"/>
      <c r="CL1436" s="7"/>
      <c r="CM1436" s="7"/>
      <c r="CN1436" s="7"/>
      <c r="CO1436" s="7"/>
      <c r="CP1436" s="7"/>
      <c r="CQ1436" s="7"/>
      <c r="CR1436" s="7"/>
      <c r="CS1436" s="7"/>
      <c r="CT1436" s="7"/>
      <c r="CU1436" s="7"/>
      <c r="CV1436" s="7"/>
      <c r="CW1436" s="7"/>
      <c r="CX1436" s="7"/>
      <c r="CY1436" s="7"/>
      <c r="CZ1436" s="7"/>
      <c r="DA1436" s="7"/>
      <c r="DB1436" s="7"/>
      <c r="DC1436" s="7"/>
      <c r="DD1436" s="7"/>
      <c r="DE1436" s="7"/>
      <c r="DF1436" s="7"/>
      <c r="DG1436" s="7"/>
      <c r="DH1436" s="7"/>
      <c r="DI1436" s="7"/>
      <c r="DJ1436" s="7"/>
      <c r="DK1436" s="7"/>
      <c r="DL1436" s="7"/>
      <c r="DM1436" s="7"/>
      <c r="DN1436" s="7"/>
      <c r="DO1436" s="7"/>
      <c r="DP1436" s="7"/>
      <c r="DQ1436" s="7"/>
      <c r="DR1436" s="7"/>
      <c r="DS1436" s="7"/>
      <c r="DT1436" s="7"/>
      <c r="DU1436" s="7"/>
      <c r="DV1436" s="7"/>
      <c r="DW1436" s="7"/>
      <c r="DX1436" s="7"/>
      <c r="DY1436" s="7"/>
      <c r="DZ1436" s="7"/>
      <c r="EA1436" s="7"/>
      <c r="EB1436" s="7"/>
      <c r="EC1436" s="7"/>
      <c r="ED1436" s="7"/>
      <c r="EE1436" s="7"/>
      <c r="EF1436" s="7"/>
      <c r="EG1436" s="7"/>
      <c r="EH1436" s="7"/>
      <c r="EI1436" s="7"/>
      <c r="EJ1436" s="7"/>
      <c r="EK1436" s="7"/>
      <c r="EL1436" s="7"/>
      <c r="EM1436" s="7"/>
      <c r="EN1436" s="7"/>
      <c r="EO1436" s="7"/>
      <c r="EP1436" s="7"/>
      <c r="EQ1436" s="7"/>
      <c r="ER1436" s="7"/>
      <c r="ES1436" s="7"/>
      <c r="ET1436" s="7"/>
      <c r="EU1436" s="7"/>
      <c r="EV1436" s="7"/>
      <c r="EW1436" s="7"/>
      <c r="EX1436" s="7"/>
      <c r="EY1436" s="7"/>
      <c r="EZ1436" s="7"/>
      <c r="FA1436" s="7"/>
      <c r="FB1436" s="7"/>
      <c r="FC1436" s="7"/>
      <c r="FD1436" s="7"/>
      <c r="FE1436" s="7"/>
      <c r="FF1436" s="7"/>
      <c r="FG1436" s="7"/>
      <c r="FH1436" s="7"/>
      <c r="FI1436" s="7"/>
      <c r="FJ1436" s="7"/>
      <c r="FK1436" s="7"/>
      <c r="FL1436" s="34"/>
      <c r="FM1436" s="33"/>
      <c r="FN1436" s="34"/>
      <c r="FO1436" s="33"/>
      <c r="FP1436" s="33"/>
      <c r="FQ1436" s="33"/>
      <c r="FR1436" s="33"/>
      <c r="FS1436" s="33"/>
      <c r="FT1436" s="33"/>
      <c r="FU1436" s="33"/>
      <c r="FV1436" s="33"/>
      <c r="FW1436" s="33"/>
      <c r="FX1436" s="33"/>
      <c r="FY1436" s="33"/>
      <c r="FZ1436" s="33"/>
      <c r="GA1436" s="33"/>
      <c r="GB1436" s="33"/>
      <c r="GC1436" s="33"/>
      <c r="GD1436" s="33"/>
      <c r="GE1436" s="33"/>
      <c r="GF1436" s="33"/>
      <c r="GG1436" s="7"/>
      <c r="GH1436" s="7"/>
      <c r="GI1436" s="7"/>
      <c r="GJ1436" s="7"/>
      <c r="GK1436" s="7"/>
      <c r="GL1436" s="7"/>
      <c r="GM1436" s="7"/>
      <c r="GN1436" s="7"/>
      <c r="GO1436" s="7"/>
      <c r="GP1436" s="7"/>
      <c r="GQ1436" s="7"/>
      <c r="GR1436" s="7"/>
      <c r="GS1436" s="7"/>
      <c r="GT1436" s="7"/>
      <c r="GU1436" s="7"/>
      <c r="GV1436" s="7"/>
      <c r="GW1436" s="7"/>
      <c r="GX1436" s="7"/>
      <c r="GY1436" s="7"/>
    </row>
    <row r="1437" spans="1:207" ht="13.8">
      <c r="A1437" s="7"/>
      <c r="B1437" s="7"/>
      <c r="C1437" s="7"/>
      <c r="D1437" s="7"/>
      <c r="E1437" s="7"/>
      <c r="F1437" s="7"/>
      <c r="G1437" s="7"/>
      <c r="H1437" s="7"/>
      <c r="I1437" s="7"/>
      <c r="J1437" s="7"/>
      <c r="K1437" s="7"/>
      <c r="L1437" s="7"/>
      <c r="M1437" s="7"/>
      <c r="N1437" s="7"/>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c r="CG1437" s="7"/>
      <c r="CH1437" s="7"/>
      <c r="CI1437" s="7"/>
      <c r="CJ1437" s="7"/>
      <c r="CK1437" s="7"/>
      <c r="CL1437" s="7"/>
      <c r="CM1437" s="7"/>
      <c r="CN1437" s="7"/>
      <c r="CO1437" s="7"/>
      <c r="CP1437" s="7"/>
      <c r="CQ1437" s="7"/>
      <c r="CR1437" s="7"/>
      <c r="CS1437" s="7"/>
      <c r="CT1437" s="7"/>
      <c r="CU1437" s="7"/>
      <c r="CV1437" s="7"/>
      <c r="CW1437" s="7"/>
      <c r="CX1437" s="7"/>
      <c r="CY1437" s="7"/>
      <c r="CZ1437" s="7"/>
      <c r="DA1437" s="7"/>
      <c r="DB1437" s="7"/>
      <c r="DC1437" s="7"/>
      <c r="DD1437" s="7"/>
      <c r="DE1437" s="7"/>
      <c r="DF1437" s="7"/>
      <c r="DG1437" s="7"/>
      <c r="DH1437" s="7"/>
      <c r="DI1437" s="7"/>
      <c r="DJ1437" s="7"/>
      <c r="DK1437" s="7"/>
      <c r="DL1437" s="7"/>
      <c r="DM1437" s="7"/>
      <c r="DN1437" s="7"/>
      <c r="DO1437" s="7"/>
      <c r="DP1437" s="7"/>
      <c r="DQ1437" s="7"/>
      <c r="DR1437" s="7"/>
      <c r="DS1437" s="7"/>
      <c r="DT1437" s="7"/>
      <c r="DU1437" s="7"/>
      <c r="DV1437" s="7"/>
      <c r="DW1437" s="7"/>
      <c r="DX1437" s="7"/>
      <c r="DY1437" s="7"/>
      <c r="DZ1437" s="7"/>
      <c r="EA1437" s="7"/>
      <c r="EB1437" s="7"/>
      <c r="EC1437" s="7"/>
      <c r="ED1437" s="7"/>
      <c r="EE1437" s="7"/>
      <c r="EF1437" s="7"/>
      <c r="EG1437" s="7"/>
      <c r="EH1437" s="7"/>
      <c r="EI1437" s="7"/>
      <c r="EJ1437" s="7"/>
      <c r="EK1437" s="7"/>
      <c r="EL1437" s="7"/>
      <c r="EM1437" s="7"/>
      <c r="EN1437" s="7"/>
      <c r="EO1437" s="7"/>
      <c r="EP1437" s="7"/>
      <c r="EQ1437" s="7"/>
      <c r="ER1437" s="7"/>
      <c r="ES1437" s="7"/>
      <c r="ET1437" s="7"/>
      <c r="EU1437" s="7"/>
      <c r="EV1437" s="7"/>
      <c r="EW1437" s="7"/>
      <c r="EX1437" s="7"/>
      <c r="EY1437" s="7"/>
      <c r="EZ1437" s="7"/>
      <c r="FA1437" s="7"/>
      <c r="FB1437" s="7"/>
      <c r="FC1437" s="7"/>
      <c r="FD1437" s="7"/>
      <c r="FE1437" s="7"/>
      <c r="FF1437" s="7"/>
      <c r="FG1437" s="7"/>
      <c r="FH1437" s="7"/>
      <c r="FI1437" s="7"/>
      <c r="FJ1437" s="7"/>
      <c r="FK1437" s="7"/>
      <c r="FL1437" s="34"/>
      <c r="FM1437" s="33"/>
      <c r="FN1437" s="34"/>
      <c r="FO1437" s="33"/>
      <c r="FP1437" s="33"/>
      <c r="FQ1437" s="33"/>
      <c r="FR1437" s="33"/>
      <c r="FS1437" s="33"/>
      <c r="FT1437" s="33"/>
      <c r="FU1437" s="33"/>
      <c r="FV1437" s="33"/>
      <c r="FW1437" s="33"/>
      <c r="FX1437" s="33"/>
      <c r="FY1437" s="33"/>
      <c r="FZ1437" s="33"/>
      <c r="GA1437" s="33"/>
      <c r="GB1437" s="33"/>
      <c r="GC1437" s="33"/>
      <c r="GD1437" s="33"/>
      <c r="GE1437" s="33"/>
      <c r="GF1437" s="33"/>
      <c r="GG1437" s="7"/>
      <c r="GH1437" s="7"/>
      <c r="GI1437" s="7"/>
      <c r="GJ1437" s="7"/>
      <c r="GK1437" s="7"/>
      <c r="GL1437" s="7"/>
      <c r="GM1437" s="7"/>
      <c r="GN1437" s="7"/>
      <c r="GO1437" s="7"/>
      <c r="GP1437" s="7"/>
      <c r="GQ1437" s="7"/>
      <c r="GR1437" s="7"/>
      <c r="GS1437" s="7"/>
      <c r="GT1437" s="7"/>
      <c r="GU1437" s="7"/>
      <c r="GV1437" s="7"/>
      <c r="GW1437" s="7"/>
      <c r="GX1437" s="7"/>
      <c r="GY1437" s="7"/>
    </row>
    <row r="1438" spans="1:207" ht="13.8">
      <c r="A1438" s="7"/>
      <c r="B1438" s="7"/>
      <c r="C1438" s="7"/>
      <c r="D1438" s="7"/>
      <c r="E1438" s="7"/>
      <c r="F1438" s="7"/>
      <c r="G1438" s="7"/>
      <c r="H1438" s="7"/>
      <c r="I1438" s="7"/>
      <c r="J1438" s="7"/>
      <c r="K1438" s="7"/>
      <c r="L1438" s="7"/>
      <c r="M1438" s="7"/>
      <c r="N1438" s="7"/>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c r="CG1438" s="7"/>
      <c r="CH1438" s="7"/>
      <c r="CI1438" s="7"/>
      <c r="CJ1438" s="7"/>
      <c r="CK1438" s="7"/>
      <c r="CL1438" s="7"/>
      <c r="CM1438" s="7"/>
      <c r="CN1438" s="7"/>
      <c r="CO1438" s="7"/>
      <c r="CP1438" s="7"/>
      <c r="CQ1438" s="7"/>
      <c r="CR1438" s="7"/>
      <c r="CS1438" s="7"/>
      <c r="CT1438" s="7"/>
      <c r="CU1438" s="7"/>
      <c r="CV1438" s="7"/>
      <c r="CW1438" s="7"/>
      <c r="CX1438" s="7"/>
      <c r="CY1438" s="7"/>
      <c r="CZ1438" s="7"/>
      <c r="DA1438" s="7"/>
      <c r="DB1438" s="7"/>
      <c r="DC1438" s="7"/>
      <c r="DD1438" s="7"/>
      <c r="DE1438" s="7"/>
      <c r="DF1438" s="7"/>
      <c r="DG1438" s="7"/>
      <c r="DH1438" s="7"/>
      <c r="DI1438" s="7"/>
      <c r="DJ1438" s="7"/>
      <c r="DK1438" s="7"/>
      <c r="DL1438" s="7"/>
      <c r="DM1438" s="7"/>
      <c r="DN1438" s="7"/>
      <c r="DO1438" s="7"/>
      <c r="DP1438" s="7"/>
      <c r="DQ1438" s="7"/>
      <c r="DR1438" s="7"/>
      <c r="DS1438" s="7"/>
      <c r="DT1438" s="7"/>
      <c r="DU1438" s="7"/>
      <c r="DV1438" s="7"/>
      <c r="DW1438" s="7"/>
      <c r="DX1438" s="7"/>
      <c r="DY1438" s="7"/>
      <c r="DZ1438" s="7"/>
      <c r="EA1438" s="7"/>
      <c r="EB1438" s="7"/>
      <c r="EC1438" s="7"/>
      <c r="ED1438" s="7"/>
      <c r="EE1438" s="7"/>
      <c r="EF1438" s="7"/>
      <c r="EG1438" s="7"/>
      <c r="EH1438" s="7"/>
      <c r="EI1438" s="7"/>
      <c r="EJ1438" s="7"/>
      <c r="EK1438" s="7"/>
      <c r="EL1438" s="7"/>
      <c r="EM1438" s="7"/>
      <c r="EN1438" s="7"/>
      <c r="EO1438" s="7"/>
      <c r="EP1438" s="7"/>
      <c r="EQ1438" s="7"/>
      <c r="ER1438" s="7"/>
      <c r="ES1438" s="7"/>
      <c r="ET1438" s="7"/>
      <c r="EU1438" s="7"/>
      <c r="EV1438" s="7"/>
      <c r="EW1438" s="7"/>
      <c r="EX1438" s="7"/>
      <c r="EY1438" s="7"/>
      <c r="EZ1438" s="7"/>
      <c r="FA1438" s="7"/>
      <c r="FB1438" s="7"/>
      <c r="FC1438" s="7"/>
      <c r="FD1438" s="7"/>
      <c r="FE1438" s="7"/>
      <c r="FF1438" s="7"/>
      <c r="FG1438" s="7"/>
      <c r="FH1438" s="7"/>
      <c r="FI1438" s="7"/>
      <c r="FJ1438" s="7"/>
      <c r="FK1438" s="7"/>
      <c r="FL1438" s="34"/>
      <c r="FM1438" s="33"/>
      <c r="FN1438" s="34"/>
      <c r="FO1438" s="33"/>
      <c r="FP1438" s="33"/>
      <c r="FQ1438" s="33"/>
      <c r="FR1438" s="33"/>
      <c r="FS1438" s="33"/>
      <c r="FT1438" s="33"/>
      <c r="FU1438" s="33"/>
      <c r="FV1438" s="33"/>
      <c r="FW1438" s="33"/>
      <c r="FX1438" s="33"/>
      <c r="FY1438" s="33"/>
      <c r="FZ1438" s="33"/>
      <c r="GA1438" s="33"/>
      <c r="GB1438" s="33"/>
      <c r="GC1438" s="33"/>
      <c r="GD1438" s="33"/>
      <c r="GE1438" s="33"/>
      <c r="GF1438" s="33"/>
      <c r="GG1438" s="7"/>
      <c r="GH1438" s="7"/>
      <c r="GI1438" s="7"/>
      <c r="GJ1438" s="7"/>
      <c r="GK1438" s="7"/>
      <c r="GL1438" s="7"/>
      <c r="GM1438" s="7"/>
      <c r="GN1438" s="7"/>
      <c r="GO1438" s="7"/>
      <c r="GP1438" s="7"/>
      <c r="GQ1438" s="7"/>
      <c r="GR1438" s="7"/>
      <c r="GS1438" s="7"/>
      <c r="GT1438" s="7"/>
      <c r="GU1438" s="7"/>
      <c r="GV1438" s="7"/>
      <c r="GW1438" s="7"/>
      <c r="GX1438" s="7"/>
      <c r="GY1438" s="7"/>
    </row>
    <row r="1439" spans="1:207" ht="13.8">
      <c r="A1439" s="7"/>
      <c r="B1439" s="7"/>
      <c r="C1439" s="7"/>
      <c r="D1439" s="7"/>
      <c r="E1439" s="7"/>
      <c r="F1439" s="7"/>
      <c r="G1439" s="7"/>
      <c r="H1439" s="7"/>
      <c r="I1439" s="7"/>
      <c r="J1439" s="7"/>
      <c r="K1439" s="7"/>
      <c r="L1439" s="7"/>
      <c r="M1439" s="7"/>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c r="CG1439" s="7"/>
      <c r="CH1439" s="7"/>
      <c r="CI1439" s="7"/>
      <c r="CJ1439" s="7"/>
      <c r="CK1439" s="7"/>
      <c r="CL1439" s="7"/>
      <c r="CM1439" s="7"/>
      <c r="CN1439" s="7"/>
      <c r="CO1439" s="7"/>
      <c r="CP1439" s="7"/>
      <c r="CQ1439" s="7"/>
      <c r="CR1439" s="7"/>
      <c r="CS1439" s="7"/>
      <c r="CT1439" s="7"/>
      <c r="CU1439" s="7"/>
      <c r="CV1439" s="7"/>
      <c r="CW1439" s="7"/>
      <c r="CX1439" s="7"/>
      <c r="CY1439" s="7"/>
      <c r="CZ1439" s="7"/>
      <c r="DA1439" s="7"/>
      <c r="DB1439" s="7"/>
      <c r="DC1439" s="7"/>
      <c r="DD1439" s="7"/>
      <c r="DE1439" s="7"/>
      <c r="DF1439" s="7"/>
      <c r="DG1439" s="7"/>
      <c r="DH1439" s="7"/>
      <c r="DI1439" s="7"/>
      <c r="DJ1439" s="7"/>
      <c r="DK1439" s="7"/>
      <c r="DL1439" s="7"/>
      <c r="DM1439" s="7"/>
      <c r="DN1439" s="7"/>
      <c r="DO1439" s="7"/>
      <c r="DP1439" s="7"/>
      <c r="DQ1439" s="7"/>
      <c r="DR1439" s="7"/>
      <c r="DS1439" s="7"/>
      <c r="DT1439" s="7"/>
      <c r="DU1439" s="7"/>
      <c r="DV1439" s="7"/>
      <c r="DW1439" s="7"/>
      <c r="DX1439" s="7"/>
      <c r="DY1439" s="7"/>
      <c r="DZ1439" s="7"/>
      <c r="EA1439" s="7"/>
      <c r="EB1439" s="7"/>
      <c r="EC1439" s="7"/>
      <c r="ED1439" s="7"/>
      <c r="EE1439" s="7"/>
      <c r="EF1439" s="7"/>
      <c r="EG1439" s="7"/>
      <c r="EH1439" s="7"/>
      <c r="EI1439" s="7"/>
      <c r="EJ1439" s="7"/>
      <c r="EK1439" s="7"/>
      <c r="EL1439" s="7"/>
      <c r="EM1439" s="7"/>
      <c r="EN1439" s="7"/>
      <c r="EO1439" s="7"/>
      <c r="EP1439" s="7"/>
      <c r="EQ1439" s="7"/>
      <c r="ER1439" s="7"/>
      <c r="ES1439" s="7"/>
      <c r="ET1439" s="7"/>
      <c r="EU1439" s="7"/>
      <c r="EV1439" s="7"/>
      <c r="EW1439" s="7"/>
      <c r="EX1439" s="7"/>
      <c r="EY1439" s="7"/>
      <c r="EZ1439" s="7"/>
      <c r="FA1439" s="7"/>
      <c r="FB1439" s="7"/>
      <c r="FC1439" s="7"/>
      <c r="FD1439" s="7"/>
      <c r="FE1439" s="7"/>
      <c r="FF1439" s="7"/>
      <c r="FG1439" s="7"/>
      <c r="FH1439" s="7"/>
      <c r="FI1439" s="7"/>
      <c r="FJ1439" s="7"/>
      <c r="FK1439" s="7"/>
      <c r="FL1439" s="34"/>
      <c r="FM1439" s="33"/>
      <c r="FN1439" s="34"/>
      <c r="FO1439" s="33"/>
      <c r="FP1439" s="33"/>
      <c r="FQ1439" s="33"/>
      <c r="FR1439" s="33"/>
      <c r="FS1439" s="33"/>
      <c r="FT1439" s="33"/>
      <c r="FU1439" s="33"/>
      <c r="FV1439" s="33"/>
      <c r="FW1439" s="33"/>
      <c r="FX1439" s="33"/>
      <c r="FY1439" s="33"/>
      <c r="FZ1439" s="33"/>
      <c r="GA1439" s="33"/>
      <c r="GB1439" s="33"/>
      <c r="GC1439" s="33"/>
      <c r="GD1439" s="33"/>
      <c r="GE1439" s="33"/>
      <c r="GF1439" s="33"/>
      <c r="GG1439" s="7"/>
      <c r="GH1439" s="7"/>
      <c r="GI1439" s="7"/>
      <c r="GJ1439" s="7"/>
      <c r="GK1439" s="7"/>
      <c r="GL1439" s="7"/>
      <c r="GM1439" s="7"/>
      <c r="GN1439" s="7"/>
      <c r="GO1439" s="7"/>
      <c r="GP1439" s="7"/>
      <c r="GQ1439" s="7"/>
      <c r="GR1439" s="7"/>
      <c r="GS1439" s="7"/>
      <c r="GT1439" s="7"/>
      <c r="GU1439" s="7"/>
      <c r="GV1439" s="7"/>
      <c r="GW1439" s="7"/>
      <c r="GX1439" s="7"/>
      <c r="GY1439" s="7"/>
    </row>
    <row r="1440" spans="1:207" ht="13.8">
      <c r="A1440" s="7"/>
      <c r="B1440" s="7"/>
      <c r="C1440" s="7"/>
      <c r="D1440" s="7"/>
      <c r="E1440" s="7"/>
      <c r="F1440" s="7"/>
      <c r="G1440" s="7"/>
      <c r="H1440" s="7"/>
      <c r="I1440" s="7"/>
      <c r="J1440" s="7"/>
      <c r="K1440" s="7"/>
      <c r="L1440" s="7"/>
      <c r="M1440" s="7"/>
      <c r="N1440" s="7"/>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c r="CG1440" s="7"/>
      <c r="CH1440" s="7"/>
      <c r="CI1440" s="7"/>
      <c r="CJ1440" s="7"/>
      <c r="CK1440" s="7"/>
      <c r="CL1440" s="7"/>
      <c r="CM1440" s="7"/>
      <c r="CN1440" s="7"/>
      <c r="CO1440" s="7"/>
      <c r="CP1440" s="7"/>
      <c r="CQ1440" s="7"/>
      <c r="CR1440" s="7"/>
      <c r="CS1440" s="7"/>
      <c r="CT1440" s="7"/>
      <c r="CU1440" s="7"/>
      <c r="CV1440" s="7"/>
      <c r="CW1440" s="7"/>
      <c r="CX1440" s="7"/>
      <c r="CY1440" s="7"/>
      <c r="CZ1440" s="7"/>
      <c r="DA1440" s="7"/>
      <c r="DB1440" s="7"/>
      <c r="DC1440" s="7"/>
      <c r="DD1440" s="7"/>
      <c r="DE1440" s="7"/>
      <c r="DF1440" s="7"/>
      <c r="DG1440" s="7"/>
      <c r="DH1440" s="7"/>
      <c r="DI1440" s="7"/>
      <c r="DJ1440" s="7"/>
      <c r="DK1440" s="7"/>
      <c r="DL1440" s="7"/>
      <c r="DM1440" s="7"/>
      <c r="DN1440" s="7"/>
      <c r="DO1440" s="7"/>
      <c r="DP1440" s="7"/>
      <c r="DQ1440" s="7"/>
      <c r="DR1440" s="7"/>
      <c r="DS1440" s="7"/>
      <c r="DT1440" s="7"/>
      <c r="DU1440" s="7"/>
      <c r="DV1440" s="7"/>
      <c r="DW1440" s="7"/>
      <c r="DX1440" s="7"/>
      <c r="DY1440" s="7"/>
      <c r="DZ1440" s="7"/>
      <c r="EA1440" s="7"/>
      <c r="EB1440" s="7"/>
      <c r="EC1440" s="7"/>
      <c r="ED1440" s="7"/>
      <c r="EE1440" s="7"/>
      <c r="EF1440" s="7"/>
      <c r="EG1440" s="7"/>
      <c r="EH1440" s="7"/>
      <c r="EI1440" s="7"/>
      <c r="EJ1440" s="7"/>
      <c r="EK1440" s="7"/>
      <c r="EL1440" s="7"/>
      <c r="EM1440" s="7"/>
      <c r="EN1440" s="7"/>
      <c r="EO1440" s="7"/>
      <c r="EP1440" s="7"/>
      <c r="EQ1440" s="7"/>
      <c r="ER1440" s="7"/>
      <c r="ES1440" s="7"/>
      <c r="ET1440" s="7"/>
      <c r="EU1440" s="7"/>
      <c r="EV1440" s="7"/>
      <c r="EW1440" s="7"/>
      <c r="EX1440" s="7"/>
      <c r="EY1440" s="7"/>
      <c r="EZ1440" s="7"/>
      <c r="FA1440" s="7"/>
      <c r="FB1440" s="7"/>
      <c r="FC1440" s="7"/>
      <c r="FD1440" s="7"/>
      <c r="FE1440" s="7"/>
      <c r="FF1440" s="7"/>
      <c r="FG1440" s="7"/>
      <c r="FH1440" s="7"/>
      <c r="FI1440" s="7"/>
      <c r="FJ1440" s="7"/>
      <c r="FK1440" s="7"/>
      <c r="FL1440" s="34"/>
      <c r="FM1440" s="33"/>
      <c r="FN1440" s="34"/>
      <c r="FO1440" s="33"/>
      <c r="FP1440" s="33"/>
      <c r="FQ1440" s="33"/>
      <c r="FR1440" s="33"/>
      <c r="FS1440" s="33"/>
      <c r="FT1440" s="33"/>
      <c r="FU1440" s="33"/>
      <c r="FV1440" s="33"/>
      <c r="FW1440" s="33"/>
      <c r="FX1440" s="33"/>
      <c r="FY1440" s="33"/>
      <c r="FZ1440" s="33"/>
      <c r="GA1440" s="33"/>
      <c r="GB1440" s="33"/>
      <c r="GC1440" s="33"/>
      <c r="GD1440" s="33"/>
      <c r="GE1440" s="33"/>
      <c r="GF1440" s="33"/>
      <c r="GG1440" s="7"/>
      <c r="GH1440" s="7"/>
      <c r="GI1440" s="7"/>
      <c r="GJ1440" s="7"/>
      <c r="GK1440" s="7"/>
      <c r="GL1440" s="7"/>
      <c r="GM1440" s="7"/>
      <c r="GN1440" s="7"/>
      <c r="GO1440" s="7"/>
      <c r="GP1440" s="7"/>
      <c r="GQ1440" s="7"/>
      <c r="GR1440" s="7"/>
      <c r="GS1440" s="7"/>
      <c r="GT1440" s="7"/>
      <c r="GU1440" s="7"/>
      <c r="GV1440" s="7"/>
      <c r="GW1440" s="7"/>
      <c r="GX1440" s="7"/>
      <c r="GY1440" s="7"/>
    </row>
    <row r="1441" spans="1:207" ht="13.8">
      <c r="A1441" s="7"/>
      <c r="B1441" s="7"/>
      <c r="C1441" s="7"/>
      <c r="D1441" s="7"/>
      <c r="E1441" s="7"/>
      <c r="F1441" s="7"/>
      <c r="G1441" s="7"/>
      <c r="H1441" s="7"/>
      <c r="I1441" s="7"/>
      <c r="J1441" s="7"/>
      <c r="K1441" s="7"/>
      <c r="L1441" s="7"/>
      <c r="M1441" s="7"/>
      <c r="N1441" s="7"/>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c r="CG1441" s="7"/>
      <c r="CH1441" s="7"/>
      <c r="CI1441" s="7"/>
      <c r="CJ1441" s="7"/>
      <c r="CK1441" s="7"/>
      <c r="CL1441" s="7"/>
      <c r="CM1441" s="7"/>
      <c r="CN1441" s="7"/>
      <c r="CO1441" s="7"/>
      <c r="CP1441" s="7"/>
      <c r="CQ1441" s="7"/>
      <c r="CR1441" s="7"/>
      <c r="CS1441" s="7"/>
      <c r="CT1441" s="7"/>
      <c r="CU1441" s="7"/>
      <c r="CV1441" s="7"/>
      <c r="CW1441" s="7"/>
      <c r="CX1441" s="7"/>
      <c r="CY1441" s="7"/>
      <c r="CZ1441" s="7"/>
      <c r="DA1441" s="7"/>
      <c r="DB1441" s="7"/>
      <c r="DC1441" s="7"/>
      <c r="DD1441" s="7"/>
      <c r="DE1441" s="7"/>
      <c r="DF1441" s="7"/>
      <c r="DG1441" s="7"/>
      <c r="DH1441" s="7"/>
      <c r="DI1441" s="7"/>
      <c r="DJ1441" s="7"/>
      <c r="DK1441" s="7"/>
      <c r="DL1441" s="7"/>
      <c r="DM1441" s="7"/>
      <c r="DN1441" s="7"/>
      <c r="DO1441" s="7"/>
      <c r="DP1441" s="7"/>
      <c r="DQ1441" s="7"/>
      <c r="DR1441" s="7"/>
      <c r="DS1441" s="7"/>
      <c r="DT1441" s="7"/>
      <c r="DU1441" s="7"/>
      <c r="DV1441" s="7"/>
      <c r="DW1441" s="7"/>
      <c r="DX1441" s="7"/>
      <c r="DY1441" s="7"/>
      <c r="DZ1441" s="7"/>
      <c r="EA1441" s="7"/>
      <c r="EB1441" s="7"/>
      <c r="EC1441" s="7"/>
      <c r="ED1441" s="7"/>
      <c r="EE1441" s="7"/>
      <c r="EF1441" s="7"/>
      <c r="EG1441" s="7"/>
      <c r="EH1441" s="7"/>
      <c r="EI1441" s="7"/>
      <c r="EJ1441" s="7"/>
      <c r="EK1441" s="7"/>
      <c r="EL1441" s="7"/>
      <c r="EM1441" s="7"/>
      <c r="EN1441" s="7"/>
      <c r="EO1441" s="7"/>
      <c r="EP1441" s="7"/>
      <c r="EQ1441" s="7"/>
      <c r="ER1441" s="7"/>
      <c r="ES1441" s="7"/>
      <c r="ET1441" s="7"/>
      <c r="EU1441" s="7"/>
      <c r="EV1441" s="7"/>
      <c r="EW1441" s="7"/>
      <c r="EX1441" s="7"/>
      <c r="EY1441" s="7"/>
      <c r="EZ1441" s="7"/>
      <c r="FA1441" s="7"/>
      <c r="FB1441" s="7"/>
      <c r="FC1441" s="7"/>
      <c r="FD1441" s="7"/>
      <c r="FE1441" s="7"/>
      <c r="FF1441" s="7"/>
      <c r="FG1441" s="7"/>
      <c r="FH1441" s="7"/>
      <c r="FI1441" s="7"/>
      <c r="FJ1441" s="7"/>
      <c r="FK1441" s="7"/>
      <c r="FL1441" s="34"/>
      <c r="FM1441" s="33"/>
      <c r="FN1441" s="34"/>
      <c r="FO1441" s="33"/>
      <c r="FP1441" s="33"/>
      <c r="FQ1441" s="33"/>
      <c r="FR1441" s="33"/>
      <c r="FS1441" s="33"/>
      <c r="FT1441" s="33"/>
      <c r="FU1441" s="33"/>
      <c r="FV1441" s="33"/>
      <c r="FW1441" s="33"/>
      <c r="FX1441" s="33"/>
      <c r="FY1441" s="33"/>
      <c r="FZ1441" s="33"/>
      <c r="GA1441" s="33"/>
      <c r="GB1441" s="33"/>
      <c r="GC1441" s="33"/>
      <c r="GD1441" s="33"/>
      <c r="GE1441" s="33"/>
      <c r="GF1441" s="33"/>
      <c r="GG1441" s="7"/>
      <c r="GH1441" s="7"/>
      <c r="GI1441" s="7"/>
      <c r="GJ1441" s="7"/>
      <c r="GK1441" s="7"/>
      <c r="GL1441" s="7"/>
      <c r="GM1441" s="7"/>
      <c r="GN1441" s="7"/>
      <c r="GO1441" s="7"/>
      <c r="GP1441" s="7"/>
      <c r="GQ1441" s="7"/>
      <c r="GR1441" s="7"/>
      <c r="GS1441" s="7"/>
      <c r="GT1441" s="7"/>
      <c r="GU1441" s="7"/>
      <c r="GV1441" s="7"/>
      <c r="GW1441" s="7"/>
      <c r="GX1441" s="7"/>
      <c r="GY1441" s="7"/>
    </row>
    <row r="1442" spans="1:207" ht="13.8">
      <c r="A1442" s="7"/>
      <c r="B1442" s="7"/>
      <c r="C1442" s="7"/>
      <c r="D1442" s="7"/>
      <c r="E1442" s="7"/>
      <c r="F1442" s="7"/>
      <c r="G1442" s="7"/>
      <c r="H1442" s="7"/>
      <c r="I1442" s="7"/>
      <c r="J1442" s="7"/>
      <c r="K1442" s="7"/>
      <c r="L1442" s="7"/>
      <c r="M1442" s="7"/>
      <c r="N1442" s="7"/>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c r="CG1442" s="7"/>
      <c r="CH1442" s="7"/>
      <c r="CI1442" s="7"/>
      <c r="CJ1442" s="7"/>
      <c r="CK1442" s="7"/>
      <c r="CL1442" s="7"/>
      <c r="CM1442" s="7"/>
      <c r="CN1442" s="7"/>
      <c r="CO1442" s="7"/>
      <c r="CP1442" s="7"/>
      <c r="CQ1442" s="7"/>
      <c r="CR1442" s="7"/>
      <c r="CS1442" s="7"/>
      <c r="CT1442" s="7"/>
      <c r="CU1442" s="7"/>
      <c r="CV1442" s="7"/>
      <c r="CW1442" s="7"/>
      <c r="CX1442" s="7"/>
      <c r="CY1442" s="7"/>
      <c r="CZ1442" s="7"/>
      <c r="DA1442" s="7"/>
      <c r="DB1442" s="7"/>
      <c r="DC1442" s="7"/>
      <c r="DD1442" s="7"/>
      <c r="DE1442" s="7"/>
      <c r="DF1442" s="7"/>
      <c r="DG1442" s="7"/>
      <c r="DH1442" s="7"/>
      <c r="DI1442" s="7"/>
      <c r="DJ1442" s="7"/>
      <c r="DK1442" s="7"/>
      <c r="DL1442" s="7"/>
      <c r="DM1442" s="7"/>
      <c r="DN1442" s="7"/>
      <c r="DO1442" s="7"/>
      <c r="DP1442" s="7"/>
      <c r="DQ1442" s="7"/>
      <c r="DR1442" s="7"/>
      <c r="DS1442" s="7"/>
      <c r="DT1442" s="7"/>
      <c r="DU1442" s="7"/>
      <c r="DV1442" s="7"/>
      <c r="DW1442" s="7"/>
      <c r="DX1442" s="7"/>
      <c r="DY1442" s="7"/>
      <c r="DZ1442" s="7"/>
      <c r="EA1442" s="7"/>
      <c r="EB1442" s="7"/>
      <c r="EC1442" s="7"/>
      <c r="ED1442" s="7"/>
      <c r="EE1442" s="7"/>
      <c r="EF1442" s="7"/>
      <c r="EG1442" s="7"/>
      <c r="EH1442" s="7"/>
      <c r="EI1442" s="7"/>
      <c r="EJ1442" s="7"/>
      <c r="EK1442" s="7"/>
      <c r="EL1442" s="7"/>
      <c r="EM1442" s="7"/>
      <c r="EN1442" s="7"/>
      <c r="EO1442" s="7"/>
      <c r="EP1442" s="7"/>
      <c r="EQ1442" s="7"/>
      <c r="ER1442" s="7"/>
      <c r="ES1442" s="7"/>
      <c r="ET1442" s="7"/>
      <c r="EU1442" s="7"/>
      <c r="EV1442" s="7"/>
      <c r="EW1442" s="7"/>
      <c r="EX1442" s="7"/>
      <c r="EY1442" s="7"/>
      <c r="EZ1442" s="7"/>
      <c r="FA1442" s="7"/>
      <c r="FB1442" s="7"/>
      <c r="FC1442" s="7"/>
      <c r="FD1442" s="7"/>
      <c r="FE1442" s="7"/>
      <c r="FF1442" s="7"/>
      <c r="FG1442" s="7"/>
      <c r="FH1442" s="7"/>
      <c r="FI1442" s="7"/>
      <c r="FJ1442" s="7"/>
      <c r="FK1442" s="7"/>
      <c r="FL1442" s="34"/>
      <c r="FM1442" s="33"/>
      <c r="FN1442" s="34"/>
      <c r="FO1442" s="33"/>
      <c r="FP1442" s="33"/>
      <c r="FQ1442" s="33"/>
      <c r="FR1442" s="33"/>
      <c r="FS1442" s="33"/>
      <c r="FT1442" s="33"/>
      <c r="FU1442" s="33"/>
      <c r="FV1442" s="33"/>
      <c r="FW1442" s="33"/>
      <c r="FX1442" s="33"/>
      <c r="FY1442" s="33"/>
      <c r="FZ1442" s="33"/>
      <c r="GA1442" s="33"/>
      <c r="GB1442" s="33"/>
      <c r="GC1442" s="33"/>
      <c r="GD1442" s="33"/>
      <c r="GE1442" s="33"/>
      <c r="GF1442" s="33"/>
      <c r="GG1442" s="7"/>
      <c r="GH1442" s="7"/>
      <c r="GI1442" s="7"/>
      <c r="GJ1442" s="7"/>
      <c r="GK1442" s="7"/>
      <c r="GL1442" s="7"/>
      <c r="GM1442" s="7"/>
      <c r="GN1442" s="7"/>
      <c r="GO1442" s="7"/>
      <c r="GP1442" s="7"/>
      <c r="GQ1442" s="7"/>
      <c r="GR1442" s="7"/>
      <c r="GS1442" s="7"/>
      <c r="GT1442" s="7"/>
      <c r="GU1442" s="7"/>
      <c r="GV1442" s="7"/>
      <c r="GW1442" s="7"/>
      <c r="GX1442" s="7"/>
      <c r="GY1442" s="7"/>
    </row>
    <row r="1443" spans="1:207" ht="13.8">
      <c r="A1443" s="7"/>
      <c r="B1443" s="7"/>
      <c r="C1443" s="7"/>
      <c r="D1443" s="7"/>
      <c r="E1443" s="7"/>
      <c r="F1443" s="7"/>
      <c r="G1443" s="7"/>
      <c r="H1443" s="7"/>
      <c r="I1443" s="7"/>
      <c r="J1443" s="7"/>
      <c r="K1443" s="7"/>
      <c r="L1443" s="7"/>
      <c r="M1443" s="7"/>
      <c r="N1443" s="7"/>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c r="CG1443" s="7"/>
      <c r="CH1443" s="7"/>
      <c r="CI1443" s="7"/>
      <c r="CJ1443" s="7"/>
      <c r="CK1443" s="7"/>
      <c r="CL1443" s="7"/>
      <c r="CM1443" s="7"/>
      <c r="CN1443" s="7"/>
      <c r="CO1443" s="7"/>
      <c r="CP1443" s="7"/>
      <c r="CQ1443" s="7"/>
      <c r="CR1443" s="7"/>
      <c r="CS1443" s="7"/>
      <c r="CT1443" s="7"/>
      <c r="CU1443" s="7"/>
      <c r="CV1443" s="7"/>
      <c r="CW1443" s="7"/>
      <c r="CX1443" s="7"/>
      <c r="CY1443" s="7"/>
      <c r="CZ1443" s="7"/>
      <c r="DA1443" s="7"/>
      <c r="DB1443" s="7"/>
      <c r="DC1443" s="7"/>
      <c r="DD1443" s="7"/>
      <c r="DE1443" s="7"/>
      <c r="DF1443" s="7"/>
      <c r="DG1443" s="7"/>
      <c r="DH1443" s="7"/>
      <c r="DI1443" s="7"/>
      <c r="DJ1443" s="7"/>
      <c r="DK1443" s="7"/>
      <c r="DL1443" s="7"/>
      <c r="DM1443" s="7"/>
      <c r="DN1443" s="7"/>
      <c r="DO1443" s="7"/>
      <c r="DP1443" s="7"/>
      <c r="DQ1443" s="7"/>
      <c r="DR1443" s="7"/>
      <c r="DS1443" s="7"/>
      <c r="DT1443" s="7"/>
      <c r="DU1443" s="7"/>
      <c r="DV1443" s="7"/>
      <c r="DW1443" s="7"/>
      <c r="DX1443" s="7"/>
      <c r="DY1443" s="7"/>
      <c r="DZ1443" s="7"/>
      <c r="EA1443" s="7"/>
      <c r="EB1443" s="7"/>
      <c r="EC1443" s="7"/>
      <c r="ED1443" s="7"/>
      <c r="EE1443" s="7"/>
      <c r="EF1443" s="7"/>
      <c r="EG1443" s="7"/>
      <c r="EH1443" s="7"/>
      <c r="EI1443" s="7"/>
      <c r="EJ1443" s="7"/>
      <c r="EK1443" s="7"/>
      <c r="EL1443" s="7"/>
      <c r="EM1443" s="7"/>
      <c r="EN1443" s="7"/>
      <c r="EO1443" s="7"/>
      <c r="EP1443" s="7"/>
      <c r="EQ1443" s="7"/>
      <c r="ER1443" s="7"/>
      <c r="ES1443" s="7"/>
      <c r="ET1443" s="7"/>
      <c r="EU1443" s="7"/>
      <c r="EV1443" s="7"/>
      <c r="EW1443" s="7"/>
      <c r="EX1443" s="7"/>
      <c r="EY1443" s="7"/>
      <c r="EZ1443" s="7"/>
      <c r="FA1443" s="7"/>
      <c r="FB1443" s="7"/>
      <c r="FC1443" s="7"/>
      <c r="FD1443" s="7"/>
      <c r="FE1443" s="7"/>
      <c r="FF1443" s="7"/>
      <c r="FG1443" s="7"/>
      <c r="FH1443" s="7"/>
      <c r="FI1443" s="7"/>
      <c r="FJ1443" s="7"/>
      <c r="FK1443" s="7"/>
      <c r="FL1443" s="34"/>
      <c r="FM1443" s="33"/>
      <c r="FN1443" s="34"/>
      <c r="FO1443" s="33"/>
      <c r="FP1443" s="33"/>
      <c r="FQ1443" s="33"/>
      <c r="FR1443" s="33"/>
      <c r="FS1443" s="33"/>
      <c r="FT1443" s="33"/>
      <c r="FU1443" s="33"/>
      <c r="FV1443" s="33"/>
      <c r="FW1443" s="33"/>
      <c r="FX1443" s="33"/>
      <c r="FY1443" s="33"/>
      <c r="FZ1443" s="33"/>
      <c r="GA1443" s="33"/>
      <c r="GB1443" s="33"/>
      <c r="GC1443" s="33"/>
      <c r="GD1443" s="33"/>
      <c r="GE1443" s="33"/>
      <c r="GF1443" s="33"/>
      <c r="GG1443" s="7"/>
      <c r="GH1443" s="7"/>
      <c r="GI1443" s="7"/>
      <c r="GJ1443" s="7"/>
      <c r="GK1443" s="7"/>
      <c r="GL1443" s="7"/>
      <c r="GM1443" s="7"/>
      <c r="GN1443" s="7"/>
      <c r="GO1443" s="7"/>
      <c r="GP1443" s="7"/>
      <c r="GQ1443" s="7"/>
      <c r="GR1443" s="7"/>
      <c r="GS1443" s="7"/>
      <c r="GT1443" s="7"/>
      <c r="GU1443" s="7"/>
      <c r="GV1443" s="7"/>
      <c r="GW1443" s="7"/>
      <c r="GX1443" s="7"/>
      <c r="GY1443" s="7"/>
    </row>
    <row r="1444" spans="1:207" ht="13.8">
      <c r="A1444" s="7"/>
      <c r="B1444" s="7"/>
      <c r="C1444" s="7"/>
      <c r="D1444" s="7"/>
      <c r="E1444" s="7"/>
      <c r="F1444" s="7"/>
      <c r="G1444" s="7"/>
      <c r="H1444" s="7"/>
      <c r="I1444" s="7"/>
      <c r="J1444" s="7"/>
      <c r="K1444" s="7"/>
      <c r="L1444" s="7"/>
      <c r="M1444" s="7"/>
      <c r="N1444" s="7"/>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c r="CG1444" s="7"/>
      <c r="CH1444" s="7"/>
      <c r="CI1444" s="7"/>
      <c r="CJ1444" s="7"/>
      <c r="CK1444" s="7"/>
      <c r="CL1444" s="7"/>
      <c r="CM1444" s="7"/>
      <c r="CN1444" s="7"/>
      <c r="CO1444" s="7"/>
      <c r="CP1444" s="7"/>
      <c r="CQ1444" s="7"/>
      <c r="CR1444" s="7"/>
      <c r="CS1444" s="7"/>
      <c r="CT1444" s="7"/>
      <c r="CU1444" s="7"/>
      <c r="CV1444" s="7"/>
      <c r="CW1444" s="7"/>
      <c r="CX1444" s="7"/>
      <c r="CY1444" s="7"/>
      <c r="CZ1444" s="7"/>
      <c r="DA1444" s="7"/>
      <c r="DB1444" s="7"/>
      <c r="DC1444" s="7"/>
      <c r="DD1444" s="7"/>
      <c r="DE1444" s="7"/>
      <c r="DF1444" s="7"/>
      <c r="DG1444" s="7"/>
      <c r="DH1444" s="7"/>
      <c r="DI1444" s="7"/>
      <c r="DJ1444" s="7"/>
      <c r="DK1444" s="7"/>
      <c r="DL1444" s="7"/>
      <c r="DM1444" s="7"/>
      <c r="DN1444" s="7"/>
      <c r="DO1444" s="7"/>
      <c r="DP1444" s="7"/>
      <c r="DQ1444" s="7"/>
      <c r="DR1444" s="7"/>
      <c r="DS1444" s="7"/>
      <c r="DT1444" s="7"/>
      <c r="DU1444" s="7"/>
      <c r="DV1444" s="7"/>
      <c r="DW1444" s="7"/>
      <c r="DX1444" s="7"/>
      <c r="DY1444" s="7"/>
      <c r="DZ1444" s="7"/>
      <c r="EA1444" s="7"/>
      <c r="EB1444" s="7"/>
      <c r="EC1444" s="7"/>
      <c r="ED1444" s="7"/>
      <c r="EE1444" s="7"/>
      <c r="EF1444" s="7"/>
      <c r="EG1444" s="7"/>
      <c r="EH1444" s="7"/>
      <c r="EI1444" s="7"/>
      <c r="EJ1444" s="7"/>
      <c r="EK1444" s="7"/>
      <c r="EL1444" s="7"/>
      <c r="EM1444" s="7"/>
      <c r="EN1444" s="7"/>
      <c r="EO1444" s="7"/>
      <c r="EP1444" s="7"/>
      <c r="EQ1444" s="7"/>
      <c r="ER1444" s="7"/>
      <c r="ES1444" s="7"/>
      <c r="ET1444" s="7"/>
      <c r="EU1444" s="7"/>
      <c r="EV1444" s="7"/>
      <c r="EW1444" s="7"/>
      <c r="EX1444" s="7"/>
      <c r="EY1444" s="7"/>
      <c r="EZ1444" s="7"/>
      <c r="FA1444" s="7"/>
      <c r="FB1444" s="7"/>
      <c r="FC1444" s="7"/>
      <c r="FD1444" s="7"/>
      <c r="FE1444" s="7"/>
      <c r="FF1444" s="7"/>
      <c r="FG1444" s="7"/>
      <c r="FH1444" s="7"/>
      <c r="FI1444" s="7"/>
      <c r="FJ1444" s="7"/>
      <c r="FK1444" s="7"/>
      <c r="FL1444" s="34"/>
      <c r="FM1444" s="33"/>
      <c r="FN1444" s="34"/>
      <c r="FO1444" s="33"/>
      <c r="FP1444" s="33"/>
      <c r="FQ1444" s="33"/>
      <c r="FR1444" s="33"/>
      <c r="FS1444" s="33"/>
      <c r="FT1444" s="33"/>
      <c r="FU1444" s="33"/>
      <c r="FV1444" s="33"/>
      <c r="FW1444" s="33"/>
      <c r="FX1444" s="33"/>
      <c r="FY1444" s="33"/>
      <c r="FZ1444" s="33"/>
      <c r="GA1444" s="33"/>
      <c r="GB1444" s="33"/>
      <c r="GC1444" s="33"/>
      <c r="GD1444" s="33"/>
      <c r="GE1444" s="33"/>
      <c r="GF1444" s="33"/>
      <c r="GG1444" s="7"/>
      <c r="GH1444" s="7"/>
      <c r="GI1444" s="7"/>
      <c r="GJ1444" s="7"/>
      <c r="GK1444" s="7"/>
      <c r="GL1444" s="7"/>
      <c r="GM1444" s="7"/>
      <c r="GN1444" s="7"/>
      <c r="GO1444" s="7"/>
      <c r="GP1444" s="7"/>
      <c r="GQ1444" s="7"/>
      <c r="GR1444" s="7"/>
      <c r="GS1444" s="7"/>
      <c r="GT1444" s="7"/>
      <c r="GU1444" s="7"/>
      <c r="GV1444" s="7"/>
      <c r="GW1444" s="7"/>
      <c r="GX1444" s="7"/>
      <c r="GY1444" s="7"/>
    </row>
    <row r="1445" spans="1:207" ht="13.8">
      <c r="A1445" s="7"/>
      <c r="B1445" s="7"/>
      <c r="C1445" s="7"/>
      <c r="D1445" s="7"/>
      <c r="E1445" s="7"/>
      <c r="F1445" s="7"/>
      <c r="G1445" s="7"/>
      <c r="H1445" s="7"/>
      <c r="I1445" s="7"/>
      <c r="J1445" s="7"/>
      <c r="K1445" s="7"/>
      <c r="L1445" s="7"/>
      <c r="M1445" s="7"/>
      <c r="N1445" s="7"/>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c r="CG1445" s="7"/>
      <c r="CH1445" s="7"/>
      <c r="CI1445" s="7"/>
      <c r="CJ1445" s="7"/>
      <c r="CK1445" s="7"/>
      <c r="CL1445" s="7"/>
      <c r="CM1445" s="7"/>
      <c r="CN1445" s="7"/>
      <c r="CO1445" s="7"/>
      <c r="CP1445" s="7"/>
      <c r="CQ1445" s="7"/>
      <c r="CR1445" s="7"/>
      <c r="CS1445" s="7"/>
      <c r="CT1445" s="7"/>
      <c r="CU1445" s="7"/>
      <c r="CV1445" s="7"/>
      <c r="CW1445" s="7"/>
      <c r="CX1445" s="7"/>
      <c r="CY1445" s="7"/>
      <c r="CZ1445" s="7"/>
      <c r="DA1445" s="7"/>
      <c r="DB1445" s="7"/>
      <c r="DC1445" s="7"/>
      <c r="DD1445" s="7"/>
      <c r="DE1445" s="7"/>
      <c r="DF1445" s="7"/>
      <c r="DG1445" s="7"/>
      <c r="DH1445" s="7"/>
      <c r="DI1445" s="7"/>
      <c r="DJ1445" s="7"/>
      <c r="DK1445" s="7"/>
      <c r="DL1445" s="7"/>
      <c r="DM1445" s="7"/>
      <c r="DN1445" s="7"/>
      <c r="DO1445" s="7"/>
      <c r="DP1445" s="7"/>
      <c r="DQ1445" s="7"/>
      <c r="DR1445" s="7"/>
      <c r="DS1445" s="7"/>
      <c r="DT1445" s="7"/>
      <c r="DU1445" s="7"/>
      <c r="DV1445" s="7"/>
      <c r="DW1445" s="7"/>
      <c r="DX1445" s="7"/>
      <c r="DY1445" s="7"/>
      <c r="DZ1445" s="7"/>
      <c r="EA1445" s="7"/>
      <c r="EB1445" s="7"/>
      <c r="EC1445" s="7"/>
      <c r="ED1445" s="7"/>
      <c r="EE1445" s="7"/>
      <c r="EF1445" s="7"/>
      <c r="EG1445" s="7"/>
      <c r="EH1445" s="7"/>
      <c r="EI1445" s="7"/>
      <c r="EJ1445" s="7"/>
      <c r="EK1445" s="7"/>
      <c r="EL1445" s="7"/>
      <c r="EM1445" s="7"/>
      <c r="EN1445" s="7"/>
      <c r="EO1445" s="7"/>
      <c r="EP1445" s="7"/>
      <c r="EQ1445" s="7"/>
      <c r="ER1445" s="7"/>
      <c r="ES1445" s="7"/>
      <c r="ET1445" s="7"/>
      <c r="EU1445" s="7"/>
      <c r="EV1445" s="7"/>
      <c r="EW1445" s="7"/>
      <c r="EX1445" s="7"/>
      <c r="EY1445" s="7"/>
      <c r="EZ1445" s="7"/>
      <c r="FA1445" s="7"/>
      <c r="FB1445" s="7"/>
      <c r="FC1445" s="7"/>
      <c r="FD1445" s="7"/>
      <c r="FE1445" s="7"/>
      <c r="FF1445" s="7"/>
      <c r="FG1445" s="7"/>
      <c r="FH1445" s="7"/>
      <c r="FI1445" s="7"/>
      <c r="FJ1445" s="7"/>
      <c r="FK1445" s="7"/>
      <c r="FL1445" s="34"/>
      <c r="FM1445" s="33"/>
      <c r="FN1445" s="34"/>
      <c r="FO1445" s="33"/>
      <c r="FP1445" s="33"/>
      <c r="FQ1445" s="33"/>
      <c r="FR1445" s="33"/>
      <c r="FS1445" s="33"/>
      <c r="FT1445" s="33"/>
      <c r="FU1445" s="33"/>
      <c r="FV1445" s="33"/>
      <c r="FW1445" s="33"/>
      <c r="FX1445" s="33"/>
      <c r="FY1445" s="33"/>
      <c r="FZ1445" s="33"/>
      <c r="GA1445" s="33"/>
      <c r="GB1445" s="33"/>
      <c r="GC1445" s="33"/>
      <c r="GD1445" s="33"/>
      <c r="GE1445" s="33"/>
      <c r="GF1445" s="33"/>
      <c r="GG1445" s="7"/>
      <c r="GH1445" s="7"/>
      <c r="GI1445" s="7"/>
      <c r="GJ1445" s="7"/>
      <c r="GK1445" s="7"/>
      <c r="GL1445" s="7"/>
      <c r="GM1445" s="7"/>
      <c r="GN1445" s="7"/>
      <c r="GO1445" s="7"/>
      <c r="GP1445" s="7"/>
      <c r="GQ1445" s="7"/>
      <c r="GR1445" s="7"/>
      <c r="GS1445" s="7"/>
      <c r="GT1445" s="7"/>
      <c r="GU1445" s="7"/>
      <c r="GV1445" s="7"/>
      <c r="GW1445" s="7"/>
      <c r="GX1445" s="7"/>
      <c r="GY1445" s="7"/>
    </row>
    <row r="1446" spans="1:207" ht="13.8">
      <c r="A1446" s="7"/>
      <c r="B1446" s="7"/>
      <c r="C1446" s="7"/>
      <c r="D1446" s="7"/>
      <c r="E1446" s="7"/>
      <c r="F1446" s="7"/>
      <c r="G1446" s="7"/>
      <c r="H1446" s="7"/>
      <c r="I1446" s="7"/>
      <c r="J1446" s="7"/>
      <c r="K1446" s="7"/>
      <c r="L1446" s="7"/>
      <c r="M1446" s="7"/>
      <c r="N1446" s="7"/>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c r="CG1446" s="7"/>
      <c r="CH1446" s="7"/>
      <c r="CI1446" s="7"/>
      <c r="CJ1446" s="7"/>
      <c r="CK1446" s="7"/>
      <c r="CL1446" s="7"/>
      <c r="CM1446" s="7"/>
      <c r="CN1446" s="7"/>
      <c r="CO1446" s="7"/>
      <c r="CP1446" s="7"/>
      <c r="CQ1446" s="7"/>
      <c r="CR1446" s="7"/>
      <c r="CS1446" s="7"/>
      <c r="CT1446" s="7"/>
      <c r="CU1446" s="7"/>
      <c r="CV1446" s="7"/>
      <c r="CW1446" s="7"/>
      <c r="CX1446" s="7"/>
      <c r="CY1446" s="7"/>
      <c r="CZ1446" s="7"/>
      <c r="DA1446" s="7"/>
      <c r="DB1446" s="7"/>
      <c r="DC1446" s="7"/>
      <c r="DD1446" s="7"/>
      <c r="DE1446" s="7"/>
      <c r="DF1446" s="7"/>
      <c r="DG1446" s="7"/>
      <c r="DH1446" s="7"/>
      <c r="DI1446" s="7"/>
      <c r="DJ1446" s="7"/>
      <c r="DK1446" s="7"/>
      <c r="DL1446" s="7"/>
      <c r="DM1446" s="7"/>
      <c r="DN1446" s="7"/>
      <c r="DO1446" s="7"/>
      <c r="DP1446" s="7"/>
      <c r="DQ1446" s="7"/>
      <c r="DR1446" s="7"/>
      <c r="DS1446" s="7"/>
      <c r="DT1446" s="7"/>
      <c r="DU1446" s="7"/>
      <c r="DV1446" s="7"/>
      <c r="DW1446" s="7"/>
      <c r="DX1446" s="7"/>
      <c r="DY1446" s="7"/>
      <c r="DZ1446" s="7"/>
      <c r="EA1446" s="7"/>
      <c r="EB1446" s="7"/>
      <c r="EC1446" s="7"/>
      <c r="ED1446" s="7"/>
      <c r="EE1446" s="7"/>
      <c r="EF1446" s="7"/>
      <c r="EG1446" s="7"/>
      <c r="EH1446" s="7"/>
      <c r="EI1446" s="7"/>
      <c r="EJ1446" s="7"/>
      <c r="EK1446" s="7"/>
      <c r="EL1446" s="7"/>
      <c r="EM1446" s="7"/>
      <c r="EN1446" s="7"/>
      <c r="EO1446" s="7"/>
      <c r="EP1446" s="7"/>
      <c r="EQ1446" s="7"/>
      <c r="ER1446" s="7"/>
      <c r="ES1446" s="7"/>
      <c r="ET1446" s="7"/>
      <c r="EU1446" s="7"/>
      <c r="EV1446" s="7"/>
      <c r="EW1446" s="7"/>
      <c r="EX1446" s="7"/>
      <c r="EY1446" s="7"/>
      <c r="EZ1446" s="7"/>
      <c r="FA1446" s="7"/>
      <c r="FB1446" s="7"/>
      <c r="FC1446" s="7"/>
      <c r="FD1446" s="7"/>
      <c r="FE1446" s="7"/>
      <c r="FF1446" s="7"/>
      <c r="FG1446" s="7"/>
      <c r="FH1446" s="7"/>
      <c r="FI1446" s="7"/>
      <c r="FJ1446" s="7"/>
      <c r="FK1446" s="7"/>
      <c r="FL1446" s="34"/>
      <c r="FM1446" s="33"/>
      <c r="FN1446" s="34"/>
      <c r="FO1446" s="33"/>
      <c r="FP1446" s="33"/>
      <c r="FQ1446" s="33"/>
      <c r="FR1446" s="33"/>
      <c r="FS1446" s="33"/>
      <c r="FT1446" s="33"/>
      <c r="FU1446" s="33"/>
      <c r="FV1446" s="33"/>
      <c r="FW1446" s="33"/>
      <c r="FX1446" s="33"/>
      <c r="FY1446" s="33"/>
      <c r="FZ1446" s="33"/>
      <c r="GA1446" s="33"/>
      <c r="GB1446" s="33"/>
      <c r="GC1446" s="33"/>
      <c r="GD1446" s="33"/>
      <c r="GE1446" s="33"/>
      <c r="GF1446" s="33"/>
      <c r="GG1446" s="7"/>
      <c r="GH1446" s="7"/>
      <c r="GI1446" s="7"/>
      <c r="GJ1446" s="7"/>
      <c r="GK1446" s="7"/>
      <c r="GL1446" s="7"/>
      <c r="GM1446" s="7"/>
      <c r="GN1446" s="7"/>
      <c r="GO1446" s="7"/>
      <c r="GP1446" s="7"/>
      <c r="GQ1446" s="7"/>
      <c r="GR1446" s="7"/>
      <c r="GS1446" s="7"/>
      <c r="GT1446" s="7"/>
      <c r="GU1446" s="7"/>
      <c r="GV1446" s="7"/>
      <c r="GW1446" s="7"/>
      <c r="GX1446" s="7"/>
      <c r="GY1446" s="7"/>
    </row>
    <row r="1447" spans="1:207" ht="13.8">
      <c r="A1447" s="7"/>
      <c r="B1447" s="7"/>
      <c r="C1447" s="7"/>
      <c r="D1447" s="7"/>
      <c r="E1447" s="7"/>
      <c r="F1447" s="7"/>
      <c r="G1447" s="7"/>
      <c r="H1447" s="7"/>
      <c r="I1447" s="7"/>
      <c r="J1447" s="7"/>
      <c r="K1447" s="7"/>
      <c r="L1447" s="7"/>
      <c r="M1447" s="7"/>
      <c r="N1447" s="7"/>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c r="CG1447" s="7"/>
      <c r="CH1447" s="7"/>
      <c r="CI1447" s="7"/>
      <c r="CJ1447" s="7"/>
      <c r="CK1447" s="7"/>
      <c r="CL1447" s="7"/>
      <c r="CM1447" s="7"/>
      <c r="CN1447" s="7"/>
      <c r="CO1447" s="7"/>
      <c r="CP1447" s="7"/>
      <c r="CQ1447" s="7"/>
      <c r="CR1447" s="7"/>
      <c r="CS1447" s="7"/>
      <c r="CT1447" s="7"/>
      <c r="CU1447" s="7"/>
      <c r="CV1447" s="7"/>
      <c r="CW1447" s="7"/>
      <c r="CX1447" s="7"/>
      <c r="CY1447" s="7"/>
      <c r="CZ1447" s="7"/>
      <c r="DA1447" s="7"/>
      <c r="DB1447" s="7"/>
      <c r="DC1447" s="7"/>
      <c r="DD1447" s="7"/>
      <c r="DE1447" s="7"/>
      <c r="DF1447" s="7"/>
      <c r="DG1447" s="7"/>
      <c r="DH1447" s="7"/>
      <c r="DI1447" s="7"/>
      <c r="DJ1447" s="7"/>
      <c r="DK1447" s="7"/>
      <c r="DL1447" s="7"/>
      <c r="DM1447" s="7"/>
      <c r="DN1447" s="7"/>
      <c r="DO1447" s="7"/>
      <c r="DP1447" s="7"/>
      <c r="DQ1447" s="7"/>
      <c r="DR1447" s="7"/>
      <c r="DS1447" s="7"/>
      <c r="DT1447" s="7"/>
      <c r="DU1447" s="7"/>
      <c r="DV1447" s="7"/>
      <c r="DW1447" s="7"/>
      <c r="DX1447" s="7"/>
      <c r="DY1447" s="7"/>
      <c r="DZ1447" s="7"/>
      <c r="EA1447" s="7"/>
      <c r="EB1447" s="7"/>
      <c r="EC1447" s="7"/>
      <c r="ED1447" s="7"/>
      <c r="EE1447" s="7"/>
      <c r="EF1447" s="7"/>
      <c r="EG1447" s="7"/>
      <c r="EH1447" s="7"/>
      <c r="EI1447" s="7"/>
      <c r="EJ1447" s="7"/>
      <c r="EK1447" s="7"/>
      <c r="EL1447" s="7"/>
      <c r="EM1447" s="7"/>
      <c r="EN1447" s="7"/>
      <c r="EO1447" s="7"/>
      <c r="EP1447" s="7"/>
      <c r="EQ1447" s="7"/>
      <c r="ER1447" s="7"/>
      <c r="ES1447" s="7"/>
      <c r="ET1447" s="7"/>
      <c r="EU1447" s="7"/>
      <c r="EV1447" s="7"/>
      <c r="EW1447" s="7"/>
      <c r="EX1447" s="7"/>
      <c r="EY1447" s="7"/>
      <c r="EZ1447" s="7"/>
      <c r="FA1447" s="7"/>
      <c r="FB1447" s="7"/>
      <c r="FC1447" s="7"/>
      <c r="FD1447" s="7"/>
      <c r="FE1447" s="7"/>
      <c r="FF1447" s="7"/>
      <c r="FG1447" s="7"/>
      <c r="FH1447" s="7"/>
      <c r="FI1447" s="7"/>
      <c r="FJ1447" s="7"/>
      <c r="FK1447" s="7"/>
      <c r="FL1447" s="34"/>
      <c r="FM1447" s="33"/>
      <c r="FN1447" s="34"/>
      <c r="FO1447" s="33"/>
      <c r="FP1447" s="33"/>
      <c r="FQ1447" s="33"/>
      <c r="FR1447" s="33"/>
      <c r="FS1447" s="33"/>
      <c r="FT1447" s="33"/>
      <c r="FU1447" s="33"/>
      <c r="FV1447" s="33"/>
      <c r="FW1447" s="33"/>
      <c r="FX1447" s="33"/>
      <c r="FY1447" s="33"/>
      <c r="FZ1447" s="33"/>
      <c r="GA1447" s="33"/>
      <c r="GB1447" s="33"/>
      <c r="GC1447" s="33"/>
      <c r="GD1447" s="33"/>
      <c r="GE1447" s="33"/>
      <c r="GF1447" s="33"/>
      <c r="GG1447" s="7"/>
      <c r="GH1447" s="7"/>
      <c r="GI1447" s="7"/>
      <c r="GJ1447" s="7"/>
      <c r="GK1447" s="7"/>
      <c r="GL1447" s="7"/>
      <c r="GM1447" s="7"/>
      <c r="GN1447" s="7"/>
      <c r="GO1447" s="7"/>
      <c r="GP1447" s="7"/>
      <c r="GQ1447" s="7"/>
      <c r="GR1447" s="7"/>
      <c r="GS1447" s="7"/>
      <c r="GT1447" s="7"/>
      <c r="GU1447" s="7"/>
      <c r="GV1447" s="7"/>
      <c r="GW1447" s="7"/>
      <c r="GX1447" s="7"/>
      <c r="GY1447" s="7"/>
    </row>
    <row r="1448" spans="1:207" ht="13.8">
      <c r="A1448" s="7"/>
      <c r="B1448" s="7"/>
      <c r="C1448" s="7"/>
      <c r="D1448" s="7"/>
      <c r="E1448" s="7"/>
      <c r="F1448" s="7"/>
      <c r="G1448" s="7"/>
      <c r="H1448" s="7"/>
      <c r="I1448" s="7"/>
      <c r="J1448" s="7"/>
      <c r="K1448" s="7"/>
      <c r="L1448" s="7"/>
      <c r="M1448" s="7"/>
      <c r="N1448" s="7"/>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c r="CG1448" s="7"/>
      <c r="CH1448" s="7"/>
      <c r="CI1448" s="7"/>
      <c r="CJ1448" s="7"/>
      <c r="CK1448" s="7"/>
      <c r="CL1448" s="7"/>
      <c r="CM1448" s="7"/>
      <c r="CN1448" s="7"/>
      <c r="CO1448" s="7"/>
      <c r="CP1448" s="7"/>
      <c r="CQ1448" s="7"/>
      <c r="CR1448" s="7"/>
      <c r="CS1448" s="7"/>
      <c r="CT1448" s="7"/>
      <c r="CU1448" s="7"/>
      <c r="CV1448" s="7"/>
      <c r="CW1448" s="7"/>
      <c r="CX1448" s="7"/>
      <c r="CY1448" s="7"/>
      <c r="CZ1448" s="7"/>
      <c r="DA1448" s="7"/>
      <c r="DB1448" s="7"/>
      <c r="DC1448" s="7"/>
      <c r="DD1448" s="7"/>
      <c r="DE1448" s="7"/>
      <c r="DF1448" s="7"/>
      <c r="DG1448" s="7"/>
      <c r="DH1448" s="7"/>
      <c r="DI1448" s="7"/>
      <c r="DJ1448" s="7"/>
      <c r="DK1448" s="7"/>
      <c r="DL1448" s="7"/>
      <c r="DM1448" s="7"/>
      <c r="DN1448" s="7"/>
      <c r="DO1448" s="7"/>
      <c r="DP1448" s="7"/>
      <c r="DQ1448" s="7"/>
      <c r="DR1448" s="7"/>
      <c r="DS1448" s="7"/>
      <c r="DT1448" s="7"/>
      <c r="DU1448" s="7"/>
      <c r="DV1448" s="7"/>
      <c r="DW1448" s="7"/>
      <c r="DX1448" s="7"/>
      <c r="DY1448" s="7"/>
      <c r="DZ1448" s="7"/>
      <c r="EA1448" s="7"/>
      <c r="EB1448" s="7"/>
      <c r="EC1448" s="7"/>
      <c r="ED1448" s="7"/>
      <c r="EE1448" s="7"/>
      <c r="EF1448" s="7"/>
      <c r="EG1448" s="7"/>
      <c r="EH1448" s="7"/>
      <c r="EI1448" s="7"/>
      <c r="EJ1448" s="7"/>
      <c r="EK1448" s="7"/>
      <c r="EL1448" s="7"/>
      <c r="EM1448" s="7"/>
      <c r="EN1448" s="7"/>
      <c r="EO1448" s="7"/>
      <c r="EP1448" s="7"/>
      <c r="EQ1448" s="7"/>
      <c r="ER1448" s="7"/>
      <c r="ES1448" s="7"/>
      <c r="ET1448" s="7"/>
      <c r="EU1448" s="7"/>
      <c r="EV1448" s="7"/>
      <c r="EW1448" s="7"/>
      <c r="EX1448" s="7"/>
      <c r="EY1448" s="7"/>
      <c r="EZ1448" s="7"/>
      <c r="FA1448" s="7"/>
      <c r="FB1448" s="7"/>
      <c r="FC1448" s="7"/>
      <c r="FD1448" s="7"/>
      <c r="FE1448" s="7"/>
      <c r="FF1448" s="7"/>
      <c r="FG1448" s="7"/>
      <c r="FH1448" s="7"/>
      <c r="FI1448" s="7"/>
      <c r="FJ1448" s="7"/>
      <c r="FK1448" s="7"/>
      <c r="FL1448" s="34"/>
      <c r="FM1448" s="33"/>
      <c r="FN1448" s="34"/>
      <c r="FO1448" s="33"/>
      <c r="FP1448" s="33"/>
      <c r="FQ1448" s="33"/>
      <c r="FR1448" s="33"/>
      <c r="FS1448" s="33"/>
      <c r="FT1448" s="33"/>
      <c r="FU1448" s="33"/>
      <c r="FV1448" s="33"/>
      <c r="FW1448" s="33"/>
      <c r="FX1448" s="33"/>
      <c r="FY1448" s="33"/>
      <c r="FZ1448" s="33"/>
      <c r="GA1448" s="33"/>
      <c r="GB1448" s="33"/>
      <c r="GC1448" s="33"/>
      <c r="GD1448" s="33"/>
      <c r="GE1448" s="33"/>
      <c r="GF1448" s="33"/>
      <c r="GG1448" s="7"/>
      <c r="GH1448" s="7"/>
      <c r="GI1448" s="7"/>
      <c r="GJ1448" s="7"/>
      <c r="GK1448" s="7"/>
      <c r="GL1448" s="7"/>
      <c r="GM1448" s="7"/>
      <c r="GN1448" s="7"/>
      <c r="GO1448" s="7"/>
      <c r="GP1448" s="7"/>
      <c r="GQ1448" s="7"/>
      <c r="GR1448" s="7"/>
      <c r="GS1448" s="7"/>
      <c r="GT1448" s="7"/>
      <c r="GU1448" s="7"/>
      <c r="GV1448" s="7"/>
      <c r="GW1448" s="7"/>
      <c r="GX1448" s="7"/>
      <c r="GY1448" s="7"/>
    </row>
    <row r="1449" spans="1:207" ht="13.8">
      <c r="A1449" s="7"/>
      <c r="B1449" s="7"/>
      <c r="C1449" s="7"/>
      <c r="D1449" s="7"/>
      <c r="E1449" s="7"/>
      <c r="F1449" s="7"/>
      <c r="G1449" s="7"/>
      <c r="H1449" s="7"/>
      <c r="I1449" s="7"/>
      <c r="J1449" s="7"/>
      <c r="K1449" s="7"/>
      <c r="L1449" s="7"/>
      <c r="M1449" s="7"/>
      <c r="N1449" s="7"/>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c r="CG1449" s="7"/>
      <c r="CH1449" s="7"/>
      <c r="CI1449" s="7"/>
      <c r="CJ1449" s="7"/>
      <c r="CK1449" s="7"/>
      <c r="CL1449" s="7"/>
      <c r="CM1449" s="7"/>
      <c r="CN1449" s="7"/>
      <c r="CO1449" s="7"/>
      <c r="CP1449" s="7"/>
      <c r="CQ1449" s="7"/>
      <c r="CR1449" s="7"/>
      <c r="CS1449" s="7"/>
      <c r="CT1449" s="7"/>
      <c r="CU1449" s="7"/>
      <c r="CV1449" s="7"/>
      <c r="CW1449" s="7"/>
      <c r="CX1449" s="7"/>
      <c r="CY1449" s="7"/>
      <c r="CZ1449" s="7"/>
      <c r="DA1449" s="7"/>
      <c r="DB1449" s="7"/>
      <c r="DC1449" s="7"/>
      <c r="DD1449" s="7"/>
      <c r="DE1449" s="7"/>
      <c r="DF1449" s="7"/>
      <c r="DG1449" s="7"/>
      <c r="DH1449" s="7"/>
      <c r="DI1449" s="7"/>
      <c r="DJ1449" s="7"/>
      <c r="DK1449" s="7"/>
      <c r="DL1449" s="7"/>
      <c r="DM1449" s="7"/>
      <c r="DN1449" s="7"/>
      <c r="DO1449" s="7"/>
      <c r="DP1449" s="7"/>
      <c r="DQ1449" s="7"/>
      <c r="DR1449" s="7"/>
      <c r="DS1449" s="7"/>
      <c r="DT1449" s="7"/>
      <c r="DU1449" s="7"/>
      <c r="DV1449" s="7"/>
      <c r="DW1449" s="7"/>
      <c r="DX1449" s="7"/>
      <c r="DY1449" s="7"/>
      <c r="DZ1449" s="7"/>
      <c r="EA1449" s="7"/>
      <c r="EB1449" s="7"/>
      <c r="EC1449" s="7"/>
      <c r="ED1449" s="7"/>
      <c r="EE1449" s="7"/>
      <c r="EF1449" s="7"/>
      <c r="EG1449" s="7"/>
      <c r="EH1449" s="7"/>
      <c r="EI1449" s="7"/>
      <c r="EJ1449" s="7"/>
      <c r="EK1449" s="7"/>
      <c r="EL1449" s="7"/>
      <c r="EM1449" s="7"/>
      <c r="EN1449" s="7"/>
      <c r="EO1449" s="7"/>
      <c r="EP1449" s="7"/>
      <c r="EQ1449" s="7"/>
      <c r="ER1449" s="7"/>
      <c r="ES1449" s="7"/>
      <c r="ET1449" s="7"/>
      <c r="EU1449" s="7"/>
      <c r="EV1449" s="7"/>
      <c r="EW1449" s="7"/>
      <c r="EX1449" s="7"/>
      <c r="EY1449" s="7"/>
      <c r="EZ1449" s="7"/>
      <c r="FA1449" s="7"/>
      <c r="FB1449" s="7"/>
      <c r="FC1449" s="7"/>
      <c r="FD1449" s="7"/>
      <c r="FE1449" s="7"/>
      <c r="FF1449" s="7"/>
      <c r="FG1449" s="7"/>
      <c r="FH1449" s="7"/>
      <c r="FI1449" s="7"/>
      <c r="FJ1449" s="7"/>
      <c r="FK1449" s="7"/>
      <c r="FL1449" s="34"/>
      <c r="FM1449" s="33"/>
      <c r="FN1449" s="34"/>
      <c r="FO1449" s="33"/>
      <c r="FP1449" s="33"/>
      <c r="FQ1449" s="33"/>
      <c r="FR1449" s="33"/>
      <c r="FS1449" s="33"/>
      <c r="FT1449" s="33"/>
      <c r="FU1449" s="33"/>
      <c r="FV1449" s="33"/>
      <c r="FW1449" s="33"/>
      <c r="FX1449" s="33"/>
      <c r="FY1449" s="33"/>
      <c r="FZ1449" s="33"/>
      <c r="GA1449" s="33"/>
      <c r="GB1449" s="33"/>
      <c r="GC1449" s="33"/>
      <c r="GD1449" s="33"/>
      <c r="GE1449" s="33"/>
      <c r="GF1449" s="33"/>
      <c r="GG1449" s="7"/>
      <c r="GH1449" s="7"/>
      <c r="GI1449" s="7"/>
      <c r="GJ1449" s="7"/>
      <c r="GK1449" s="7"/>
      <c r="GL1449" s="7"/>
      <c r="GM1449" s="7"/>
      <c r="GN1449" s="7"/>
      <c r="GO1449" s="7"/>
      <c r="GP1449" s="7"/>
      <c r="GQ1449" s="7"/>
      <c r="GR1449" s="7"/>
      <c r="GS1449" s="7"/>
      <c r="GT1449" s="7"/>
      <c r="GU1449" s="7"/>
      <c r="GV1449" s="7"/>
      <c r="GW1449" s="7"/>
      <c r="GX1449" s="7"/>
      <c r="GY1449" s="7"/>
    </row>
    <row r="1450" spans="1:207" ht="13.8">
      <c r="A1450" s="7"/>
      <c r="B1450" s="7"/>
      <c r="C1450" s="7"/>
      <c r="D1450" s="7"/>
      <c r="E1450" s="7"/>
      <c r="F1450" s="7"/>
      <c r="G1450" s="7"/>
      <c r="H1450" s="7"/>
      <c r="I1450" s="7"/>
      <c r="J1450" s="7"/>
      <c r="K1450" s="7"/>
      <c r="L1450" s="7"/>
      <c r="M1450" s="7"/>
      <c r="N1450" s="7"/>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c r="CG1450" s="7"/>
      <c r="CH1450" s="7"/>
      <c r="CI1450" s="7"/>
      <c r="CJ1450" s="7"/>
      <c r="CK1450" s="7"/>
      <c r="CL1450" s="7"/>
      <c r="CM1450" s="7"/>
      <c r="CN1450" s="7"/>
      <c r="CO1450" s="7"/>
      <c r="CP1450" s="7"/>
      <c r="CQ1450" s="7"/>
      <c r="CR1450" s="7"/>
      <c r="CS1450" s="7"/>
      <c r="CT1450" s="7"/>
      <c r="CU1450" s="7"/>
      <c r="CV1450" s="7"/>
      <c r="CW1450" s="7"/>
      <c r="CX1450" s="7"/>
      <c r="CY1450" s="7"/>
      <c r="CZ1450" s="7"/>
      <c r="DA1450" s="7"/>
      <c r="DB1450" s="7"/>
      <c r="DC1450" s="7"/>
      <c r="DD1450" s="7"/>
      <c r="DE1450" s="7"/>
      <c r="DF1450" s="7"/>
      <c r="DG1450" s="7"/>
      <c r="DH1450" s="7"/>
      <c r="DI1450" s="7"/>
      <c r="DJ1450" s="7"/>
      <c r="DK1450" s="7"/>
      <c r="DL1450" s="7"/>
      <c r="DM1450" s="7"/>
      <c r="DN1450" s="7"/>
      <c r="DO1450" s="7"/>
      <c r="DP1450" s="7"/>
      <c r="DQ1450" s="7"/>
      <c r="DR1450" s="7"/>
      <c r="DS1450" s="7"/>
      <c r="DT1450" s="7"/>
      <c r="DU1450" s="7"/>
      <c r="DV1450" s="7"/>
      <c r="DW1450" s="7"/>
      <c r="DX1450" s="7"/>
      <c r="DY1450" s="7"/>
      <c r="DZ1450" s="7"/>
      <c r="EA1450" s="7"/>
      <c r="EB1450" s="7"/>
      <c r="EC1450" s="7"/>
      <c r="ED1450" s="7"/>
      <c r="EE1450" s="7"/>
      <c r="EF1450" s="7"/>
      <c r="EG1450" s="7"/>
      <c r="EH1450" s="7"/>
      <c r="EI1450" s="7"/>
      <c r="EJ1450" s="7"/>
      <c r="EK1450" s="7"/>
      <c r="EL1450" s="7"/>
      <c r="EM1450" s="7"/>
      <c r="EN1450" s="7"/>
      <c r="EO1450" s="7"/>
      <c r="EP1450" s="7"/>
      <c r="EQ1450" s="7"/>
      <c r="ER1450" s="7"/>
      <c r="ES1450" s="7"/>
      <c r="ET1450" s="7"/>
      <c r="EU1450" s="7"/>
      <c r="EV1450" s="7"/>
      <c r="EW1450" s="7"/>
      <c r="EX1450" s="7"/>
      <c r="EY1450" s="7"/>
      <c r="EZ1450" s="7"/>
      <c r="FA1450" s="7"/>
      <c r="FB1450" s="7"/>
      <c r="FC1450" s="7"/>
      <c r="FD1450" s="7"/>
      <c r="FE1450" s="7"/>
      <c r="FF1450" s="7"/>
      <c r="FG1450" s="7"/>
      <c r="FH1450" s="7"/>
      <c r="FI1450" s="7"/>
      <c r="FJ1450" s="7"/>
      <c r="FK1450" s="7"/>
      <c r="FL1450" s="34"/>
      <c r="FM1450" s="33"/>
      <c r="FN1450" s="34"/>
      <c r="FO1450" s="33"/>
      <c r="FP1450" s="33"/>
      <c r="FQ1450" s="33"/>
      <c r="FR1450" s="33"/>
      <c r="FS1450" s="33"/>
      <c r="FT1450" s="33"/>
      <c r="FU1450" s="33"/>
      <c r="FV1450" s="33"/>
      <c r="FW1450" s="33"/>
      <c r="FX1450" s="33"/>
      <c r="FY1450" s="33"/>
      <c r="FZ1450" s="33"/>
      <c r="GA1450" s="33"/>
      <c r="GB1450" s="33"/>
      <c r="GC1450" s="33"/>
      <c r="GD1450" s="33"/>
      <c r="GE1450" s="33"/>
      <c r="GF1450" s="33"/>
      <c r="GG1450" s="7"/>
      <c r="GH1450" s="7"/>
      <c r="GI1450" s="7"/>
      <c r="GJ1450" s="7"/>
      <c r="GK1450" s="7"/>
      <c r="GL1450" s="7"/>
      <c r="GM1450" s="7"/>
      <c r="GN1450" s="7"/>
      <c r="GO1450" s="7"/>
      <c r="GP1450" s="7"/>
      <c r="GQ1450" s="7"/>
      <c r="GR1450" s="7"/>
      <c r="GS1450" s="7"/>
      <c r="GT1450" s="7"/>
      <c r="GU1450" s="7"/>
      <c r="GV1450" s="7"/>
      <c r="GW1450" s="7"/>
      <c r="GX1450" s="7"/>
      <c r="GY1450" s="7"/>
    </row>
    <row r="1451" spans="1:207" ht="13.8">
      <c r="A1451" s="7"/>
      <c r="B1451" s="7"/>
      <c r="C1451" s="7"/>
      <c r="D1451" s="7"/>
      <c r="E1451" s="7"/>
      <c r="F1451" s="7"/>
      <c r="G1451" s="7"/>
      <c r="H1451" s="7"/>
      <c r="I1451" s="7"/>
      <c r="J1451" s="7"/>
      <c r="K1451" s="7"/>
      <c r="L1451" s="7"/>
      <c r="M1451" s="7"/>
      <c r="N1451" s="7"/>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c r="CG1451" s="7"/>
      <c r="CH1451" s="7"/>
      <c r="CI1451" s="7"/>
      <c r="CJ1451" s="7"/>
      <c r="CK1451" s="7"/>
      <c r="CL1451" s="7"/>
      <c r="CM1451" s="7"/>
      <c r="CN1451" s="7"/>
      <c r="CO1451" s="7"/>
      <c r="CP1451" s="7"/>
      <c r="CQ1451" s="7"/>
      <c r="CR1451" s="7"/>
      <c r="CS1451" s="7"/>
      <c r="CT1451" s="7"/>
      <c r="CU1451" s="7"/>
      <c r="CV1451" s="7"/>
      <c r="CW1451" s="7"/>
      <c r="CX1451" s="7"/>
      <c r="CY1451" s="7"/>
      <c r="CZ1451" s="7"/>
      <c r="DA1451" s="7"/>
      <c r="DB1451" s="7"/>
      <c r="DC1451" s="7"/>
      <c r="DD1451" s="7"/>
      <c r="DE1451" s="7"/>
      <c r="DF1451" s="7"/>
      <c r="DG1451" s="7"/>
      <c r="DH1451" s="7"/>
      <c r="DI1451" s="7"/>
      <c r="DJ1451" s="7"/>
      <c r="DK1451" s="7"/>
      <c r="DL1451" s="7"/>
      <c r="DM1451" s="7"/>
      <c r="DN1451" s="7"/>
      <c r="DO1451" s="7"/>
      <c r="DP1451" s="7"/>
      <c r="DQ1451" s="7"/>
      <c r="DR1451" s="7"/>
      <c r="DS1451" s="7"/>
      <c r="DT1451" s="7"/>
      <c r="DU1451" s="7"/>
      <c r="DV1451" s="7"/>
      <c r="DW1451" s="7"/>
      <c r="DX1451" s="7"/>
      <c r="DY1451" s="7"/>
      <c r="DZ1451" s="7"/>
      <c r="EA1451" s="7"/>
      <c r="EB1451" s="7"/>
      <c r="EC1451" s="7"/>
      <c r="ED1451" s="7"/>
      <c r="EE1451" s="7"/>
      <c r="EF1451" s="7"/>
      <c r="EG1451" s="7"/>
      <c r="EH1451" s="7"/>
      <c r="EI1451" s="7"/>
      <c r="EJ1451" s="7"/>
      <c r="EK1451" s="7"/>
      <c r="EL1451" s="7"/>
      <c r="EM1451" s="7"/>
      <c r="EN1451" s="7"/>
      <c r="EO1451" s="7"/>
      <c r="EP1451" s="7"/>
      <c r="EQ1451" s="7"/>
      <c r="ER1451" s="7"/>
      <c r="ES1451" s="7"/>
      <c r="ET1451" s="7"/>
      <c r="EU1451" s="7"/>
      <c r="EV1451" s="7"/>
      <c r="EW1451" s="7"/>
      <c r="EX1451" s="7"/>
      <c r="EY1451" s="7"/>
      <c r="EZ1451" s="7"/>
      <c r="FA1451" s="7"/>
      <c r="FB1451" s="7"/>
      <c r="FC1451" s="7"/>
      <c r="FD1451" s="7"/>
      <c r="FE1451" s="7"/>
      <c r="FF1451" s="7"/>
      <c r="FG1451" s="7"/>
      <c r="FH1451" s="7"/>
      <c r="FI1451" s="7"/>
      <c r="FJ1451" s="7"/>
      <c r="FK1451" s="7"/>
      <c r="FL1451" s="34"/>
      <c r="FM1451" s="33"/>
      <c r="FN1451" s="34"/>
      <c r="FO1451" s="33"/>
      <c r="FP1451" s="33"/>
      <c r="FQ1451" s="33"/>
      <c r="FR1451" s="33"/>
      <c r="FS1451" s="33"/>
      <c r="FT1451" s="33"/>
      <c r="FU1451" s="33"/>
      <c r="FV1451" s="33"/>
      <c r="FW1451" s="33"/>
      <c r="FX1451" s="33"/>
      <c r="FY1451" s="33"/>
      <c r="FZ1451" s="33"/>
      <c r="GA1451" s="33"/>
      <c r="GB1451" s="33"/>
      <c r="GC1451" s="33"/>
      <c r="GD1451" s="33"/>
      <c r="GE1451" s="33"/>
      <c r="GF1451" s="33"/>
      <c r="GG1451" s="7"/>
      <c r="GH1451" s="7"/>
      <c r="GI1451" s="7"/>
      <c r="GJ1451" s="7"/>
      <c r="GK1451" s="7"/>
      <c r="GL1451" s="7"/>
      <c r="GM1451" s="7"/>
      <c r="GN1451" s="7"/>
      <c r="GO1451" s="7"/>
      <c r="GP1451" s="7"/>
      <c r="GQ1451" s="7"/>
      <c r="GR1451" s="7"/>
      <c r="GS1451" s="7"/>
      <c r="GT1451" s="7"/>
      <c r="GU1451" s="7"/>
      <c r="GV1451" s="7"/>
      <c r="GW1451" s="7"/>
      <c r="GX1451" s="7"/>
      <c r="GY1451" s="7"/>
    </row>
    <row r="1452" spans="1:207" ht="13.8">
      <c r="A1452" s="7"/>
      <c r="B1452" s="7"/>
      <c r="C1452" s="7"/>
      <c r="D1452" s="7"/>
      <c r="E1452" s="7"/>
      <c r="F1452" s="7"/>
      <c r="G1452" s="7"/>
      <c r="H1452" s="7"/>
      <c r="I1452" s="7"/>
      <c r="J1452" s="7"/>
      <c r="K1452" s="7"/>
      <c r="L1452" s="7"/>
      <c r="M1452" s="7"/>
      <c r="N1452" s="7"/>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c r="CG1452" s="7"/>
      <c r="CH1452" s="7"/>
      <c r="CI1452" s="7"/>
      <c r="CJ1452" s="7"/>
      <c r="CK1452" s="7"/>
      <c r="CL1452" s="7"/>
      <c r="CM1452" s="7"/>
      <c r="CN1452" s="7"/>
      <c r="CO1452" s="7"/>
      <c r="CP1452" s="7"/>
      <c r="CQ1452" s="7"/>
      <c r="CR1452" s="7"/>
      <c r="CS1452" s="7"/>
      <c r="CT1452" s="7"/>
      <c r="CU1452" s="7"/>
      <c r="CV1452" s="7"/>
      <c r="CW1452" s="7"/>
      <c r="CX1452" s="7"/>
      <c r="CY1452" s="7"/>
      <c r="CZ1452" s="7"/>
      <c r="DA1452" s="7"/>
      <c r="DB1452" s="7"/>
      <c r="DC1452" s="7"/>
      <c r="DD1452" s="7"/>
      <c r="DE1452" s="7"/>
      <c r="DF1452" s="7"/>
      <c r="DG1452" s="7"/>
      <c r="DH1452" s="7"/>
      <c r="DI1452" s="7"/>
      <c r="DJ1452" s="7"/>
      <c r="DK1452" s="7"/>
      <c r="DL1452" s="7"/>
      <c r="DM1452" s="7"/>
      <c r="DN1452" s="7"/>
      <c r="DO1452" s="7"/>
      <c r="DP1452" s="7"/>
      <c r="DQ1452" s="7"/>
      <c r="DR1452" s="7"/>
      <c r="DS1452" s="7"/>
      <c r="DT1452" s="7"/>
      <c r="DU1452" s="7"/>
      <c r="DV1452" s="7"/>
      <c r="DW1452" s="7"/>
      <c r="DX1452" s="7"/>
      <c r="DY1452" s="7"/>
      <c r="DZ1452" s="7"/>
      <c r="EA1452" s="7"/>
      <c r="EB1452" s="7"/>
      <c r="EC1452" s="7"/>
      <c r="ED1452" s="7"/>
      <c r="EE1452" s="7"/>
      <c r="EF1452" s="7"/>
      <c r="EG1452" s="7"/>
      <c r="EH1452" s="7"/>
      <c r="EI1452" s="7"/>
      <c r="EJ1452" s="7"/>
      <c r="EK1452" s="7"/>
      <c r="EL1452" s="7"/>
      <c r="EM1452" s="7"/>
      <c r="EN1452" s="7"/>
      <c r="EO1452" s="7"/>
      <c r="EP1452" s="7"/>
      <c r="EQ1452" s="7"/>
      <c r="ER1452" s="7"/>
      <c r="ES1452" s="7"/>
      <c r="ET1452" s="7"/>
      <c r="EU1452" s="7"/>
      <c r="EV1452" s="7"/>
      <c r="EW1452" s="7"/>
      <c r="EX1452" s="7"/>
      <c r="EY1452" s="7"/>
      <c r="EZ1452" s="7"/>
      <c r="FA1452" s="7"/>
      <c r="FB1452" s="7"/>
      <c r="FC1452" s="7"/>
      <c r="FD1452" s="7"/>
      <c r="FE1452" s="7"/>
      <c r="FF1452" s="7"/>
      <c r="FG1452" s="7"/>
      <c r="FH1452" s="7"/>
      <c r="FI1452" s="7"/>
      <c r="FJ1452" s="7"/>
      <c r="FK1452" s="7"/>
      <c r="FL1452" s="34"/>
      <c r="FM1452" s="33"/>
      <c r="FN1452" s="34"/>
      <c r="FO1452" s="33"/>
      <c r="FP1452" s="33"/>
      <c r="FQ1452" s="33"/>
      <c r="FR1452" s="33"/>
      <c r="FS1452" s="33"/>
      <c r="FT1452" s="33"/>
      <c r="FU1452" s="33"/>
      <c r="FV1452" s="33"/>
      <c r="FW1452" s="33"/>
      <c r="FX1452" s="33"/>
      <c r="FY1452" s="33"/>
      <c r="FZ1452" s="33"/>
      <c r="GA1452" s="33"/>
      <c r="GB1452" s="33"/>
      <c r="GC1452" s="33"/>
      <c r="GD1452" s="33"/>
      <c r="GE1452" s="33"/>
      <c r="GF1452" s="33"/>
      <c r="GG1452" s="7"/>
      <c r="GH1452" s="7"/>
      <c r="GI1452" s="7"/>
      <c r="GJ1452" s="7"/>
      <c r="GK1452" s="7"/>
      <c r="GL1452" s="7"/>
      <c r="GM1452" s="7"/>
      <c r="GN1452" s="7"/>
      <c r="GO1452" s="7"/>
      <c r="GP1452" s="7"/>
      <c r="GQ1452" s="7"/>
      <c r="GR1452" s="7"/>
      <c r="GS1452" s="7"/>
      <c r="GT1452" s="7"/>
      <c r="GU1452" s="7"/>
      <c r="GV1452" s="7"/>
      <c r="GW1452" s="7"/>
      <c r="GX1452" s="7"/>
      <c r="GY1452" s="7"/>
    </row>
    <row r="1453" spans="1:207" ht="13.8">
      <c r="A1453" s="7"/>
      <c r="B1453" s="7"/>
      <c r="C1453" s="7"/>
      <c r="D1453" s="7"/>
      <c r="E1453" s="7"/>
      <c r="F1453" s="7"/>
      <c r="G1453" s="7"/>
      <c r="H1453" s="7"/>
      <c r="I1453" s="7"/>
      <c r="J1453" s="7"/>
      <c r="K1453" s="7"/>
      <c r="L1453" s="7"/>
      <c r="M1453" s="7"/>
      <c r="N1453" s="7"/>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c r="CG1453" s="7"/>
      <c r="CH1453" s="7"/>
      <c r="CI1453" s="7"/>
      <c r="CJ1453" s="7"/>
      <c r="CK1453" s="7"/>
      <c r="CL1453" s="7"/>
      <c r="CM1453" s="7"/>
      <c r="CN1453" s="7"/>
      <c r="CO1453" s="7"/>
      <c r="CP1453" s="7"/>
      <c r="CQ1453" s="7"/>
      <c r="CR1453" s="7"/>
      <c r="CS1453" s="7"/>
      <c r="CT1453" s="7"/>
      <c r="CU1453" s="7"/>
      <c r="CV1453" s="7"/>
      <c r="CW1453" s="7"/>
      <c r="CX1453" s="7"/>
      <c r="CY1453" s="7"/>
      <c r="CZ1453" s="7"/>
      <c r="DA1453" s="7"/>
      <c r="DB1453" s="7"/>
      <c r="DC1453" s="7"/>
      <c r="DD1453" s="7"/>
      <c r="DE1453" s="7"/>
      <c r="DF1453" s="7"/>
      <c r="DG1453" s="7"/>
      <c r="DH1453" s="7"/>
      <c r="DI1453" s="7"/>
      <c r="DJ1453" s="7"/>
      <c r="DK1453" s="7"/>
      <c r="DL1453" s="7"/>
      <c r="DM1453" s="7"/>
      <c r="DN1453" s="7"/>
      <c r="DO1453" s="7"/>
      <c r="DP1453" s="7"/>
      <c r="DQ1453" s="7"/>
      <c r="DR1453" s="7"/>
      <c r="DS1453" s="7"/>
      <c r="DT1453" s="7"/>
      <c r="DU1453" s="7"/>
      <c r="DV1453" s="7"/>
      <c r="DW1453" s="7"/>
      <c r="DX1453" s="7"/>
      <c r="DY1453" s="7"/>
      <c r="DZ1453" s="7"/>
      <c r="EA1453" s="7"/>
      <c r="EB1453" s="7"/>
      <c r="EC1453" s="7"/>
      <c r="ED1453" s="7"/>
      <c r="EE1453" s="7"/>
      <c r="EF1453" s="7"/>
      <c r="EG1453" s="7"/>
      <c r="EH1453" s="7"/>
      <c r="EI1453" s="7"/>
      <c r="EJ1453" s="7"/>
      <c r="EK1453" s="7"/>
      <c r="EL1453" s="7"/>
      <c r="EM1453" s="7"/>
      <c r="EN1453" s="7"/>
      <c r="EO1453" s="7"/>
      <c r="EP1453" s="7"/>
      <c r="EQ1453" s="7"/>
      <c r="ER1453" s="7"/>
      <c r="ES1453" s="7"/>
      <c r="ET1453" s="7"/>
      <c r="EU1453" s="7"/>
      <c r="EV1453" s="7"/>
      <c r="EW1453" s="7"/>
      <c r="EX1453" s="7"/>
      <c r="EY1453" s="7"/>
      <c r="EZ1453" s="7"/>
      <c r="FA1453" s="7"/>
      <c r="FB1453" s="7"/>
      <c r="FC1453" s="7"/>
      <c r="FD1453" s="7"/>
      <c r="FE1453" s="7"/>
      <c r="FF1453" s="7"/>
      <c r="FG1453" s="7"/>
      <c r="FH1453" s="7"/>
      <c r="FI1453" s="7"/>
      <c r="FJ1453" s="7"/>
      <c r="FK1453" s="7"/>
      <c r="FL1453" s="34"/>
      <c r="FM1453" s="33"/>
      <c r="FN1453" s="34"/>
      <c r="FO1453" s="33"/>
      <c r="FP1453" s="33"/>
      <c r="FQ1453" s="33"/>
      <c r="FR1453" s="33"/>
      <c r="FS1453" s="33"/>
      <c r="FT1453" s="33"/>
      <c r="FU1453" s="33"/>
      <c r="FV1453" s="33"/>
      <c r="FW1453" s="33"/>
      <c r="FX1453" s="33"/>
      <c r="FY1453" s="33"/>
      <c r="FZ1453" s="33"/>
      <c r="GA1453" s="33"/>
      <c r="GB1453" s="33"/>
      <c r="GC1453" s="33"/>
      <c r="GD1453" s="33"/>
      <c r="GE1453" s="33"/>
      <c r="GF1453" s="33"/>
      <c r="GG1453" s="7"/>
      <c r="GH1453" s="7"/>
      <c r="GI1453" s="7"/>
      <c r="GJ1453" s="7"/>
      <c r="GK1453" s="7"/>
      <c r="GL1453" s="7"/>
      <c r="GM1453" s="7"/>
      <c r="GN1453" s="7"/>
      <c r="GO1453" s="7"/>
      <c r="GP1453" s="7"/>
      <c r="GQ1453" s="7"/>
      <c r="GR1453" s="7"/>
      <c r="GS1453" s="7"/>
      <c r="GT1453" s="7"/>
      <c r="GU1453" s="7"/>
      <c r="GV1453" s="7"/>
      <c r="GW1453" s="7"/>
      <c r="GX1453" s="7"/>
      <c r="GY1453" s="7"/>
    </row>
    <row r="1454" spans="1:207" ht="13.8">
      <c r="A1454" s="7"/>
      <c r="B1454" s="7"/>
      <c r="C1454" s="7"/>
      <c r="D1454" s="7"/>
      <c r="E1454" s="7"/>
      <c r="F1454" s="7"/>
      <c r="G1454" s="7"/>
      <c r="H1454" s="7"/>
      <c r="I1454" s="7"/>
      <c r="J1454" s="7"/>
      <c r="K1454" s="7"/>
      <c r="L1454" s="7"/>
      <c r="M1454" s="7"/>
      <c r="N1454" s="7"/>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c r="CG1454" s="7"/>
      <c r="CH1454" s="7"/>
      <c r="CI1454" s="7"/>
      <c r="CJ1454" s="7"/>
      <c r="CK1454" s="7"/>
      <c r="CL1454" s="7"/>
      <c r="CM1454" s="7"/>
      <c r="CN1454" s="7"/>
      <c r="CO1454" s="7"/>
      <c r="CP1454" s="7"/>
      <c r="CQ1454" s="7"/>
      <c r="CR1454" s="7"/>
      <c r="CS1454" s="7"/>
      <c r="CT1454" s="7"/>
      <c r="CU1454" s="7"/>
      <c r="CV1454" s="7"/>
      <c r="CW1454" s="7"/>
      <c r="CX1454" s="7"/>
      <c r="CY1454" s="7"/>
      <c r="CZ1454" s="7"/>
      <c r="DA1454" s="7"/>
      <c r="DB1454" s="7"/>
      <c r="DC1454" s="7"/>
      <c r="DD1454" s="7"/>
      <c r="DE1454" s="7"/>
      <c r="DF1454" s="7"/>
      <c r="DG1454" s="7"/>
      <c r="DH1454" s="7"/>
      <c r="DI1454" s="7"/>
      <c r="DJ1454" s="7"/>
      <c r="DK1454" s="7"/>
      <c r="DL1454" s="7"/>
      <c r="DM1454" s="7"/>
      <c r="DN1454" s="7"/>
      <c r="DO1454" s="7"/>
      <c r="DP1454" s="7"/>
      <c r="DQ1454" s="7"/>
      <c r="DR1454" s="7"/>
      <c r="DS1454" s="7"/>
      <c r="DT1454" s="7"/>
      <c r="DU1454" s="7"/>
      <c r="DV1454" s="7"/>
      <c r="DW1454" s="7"/>
      <c r="DX1454" s="7"/>
      <c r="DY1454" s="7"/>
      <c r="DZ1454" s="7"/>
      <c r="EA1454" s="7"/>
      <c r="EB1454" s="7"/>
      <c r="EC1454" s="7"/>
      <c r="ED1454" s="7"/>
      <c r="EE1454" s="7"/>
      <c r="EF1454" s="7"/>
      <c r="EG1454" s="7"/>
      <c r="EH1454" s="7"/>
      <c r="EI1454" s="7"/>
      <c r="EJ1454" s="7"/>
      <c r="EK1454" s="7"/>
      <c r="EL1454" s="7"/>
      <c r="EM1454" s="7"/>
      <c r="EN1454" s="7"/>
      <c r="EO1454" s="7"/>
      <c r="EP1454" s="7"/>
      <c r="EQ1454" s="7"/>
      <c r="ER1454" s="7"/>
      <c r="ES1454" s="7"/>
      <c r="ET1454" s="7"/>
      <c r="EU1454" s="7"/>
      <c r="EV1454" s="7"/>
      <c r="EW1454" s="7"/>
      <c r="EX1454" s="7"/>
      <c r="EY1454" s="7"/>
      <c r="EZ1454" s="7"/>
      <c r="FA1454" s="7"/>
      <c r="FB1454" s="7"/>
      <c r="FC1454" s="7"/>
      <c r="FD1454" s="7"/>
      <c r="FE1454" s="7"/>
      <c r="FF1454" s="7"/>
      <c r="FG1454" s="7"/>
      <c r="FH1454" s="7"/>
      <c r="FI1454" s="7"/>
      <c r="FJ1454" s="7"/>
      <c r="FK1454" s="7"/>
      <c r="FL1454" s="34"/>
      <c r="FM1454" s="33"/>
      <c r="FN1454" s="34"/>
      <c r="FO1454" s="33"/>
      <c r="FP1454" s="33"/>
      <c r="FQ1454" s="33"/>
      <c r="FR1454" s="33"/>
      <c r="FS1454" s="33"/>
      <c r="FT1454" s="33"/>
      <c r="FU1454" s="33"/>
      <c r="FV1454" s="33"/>
      <c r="FW1454" s="33"/>
      <c r="FX1454" s="33"/>
      <c r="FY1454" s="33"/>
      <c r="FZ1454" s="33"/>
      <c r="GA1454" s="33"/>
      <c r="GB1454" s="33"/>
      <c r="GC1454" s="33"/>
      <c r="GD1454" s="33"/>
      <c r="GE1454" s="33"/>
      <c r="GF1454" s="33"/>
      <c r="GG1454" s="7"/>
      <c r="GH1454" s="7"/>
      <c r="GI1454" s="7"/>
      <c r="GJ1454" s="7"/>
      <c r="GK1454" s="7"/>
      <c r="GL1454" s="7"/>
      <c r="GM1454" s="7"/>
      <c r="GN1454" s="7"/>
      <c r="GO1454" s="7"/>
      <c r="GP1454" s="7"/>
      <c r="GQ1454" s="7"/>
      <c r="GR1454" s="7"/>
      <c r="GS1454" s="7"/>
      <c r="GT1454" s="7"/>
      <c r="GU1454" s="7"/>
      <c r="GV1454" s="7"/>
      <c r="GW1454" s="7"/>
      <c r="GX1454" s="7"/>
      <c r="GY1454" s="7"/>
    </row>
    <row r="1455" spans="1:207" ht="13.8">
      <c r="A1455" s="7"/>
      <c r="B1455" s="7"/>
      <c r="C1455" s="7"/>
      <c r="D1455" s="7"/>
      <c r="E1455" s="7"/>
      <c r="F1455" s="7"/>
      <c r="G1455" s="7"/>
      <c r="H1455" s="7"/>
      <c r="I1455" s="7"/>
      <c r="J1455" s="7"/>
      <c r="K1455" s="7"/>
      <c r="L1455" s="7"/>
      <c r="M1455" s="7"/>
      <c r="N1455" s="7"/>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c r="CG1455" s="7"/>
      <c r="CH1455" s="7"/>
      <c r="CI1455" s="7"/>
      <c r="CJ1455" s="7"/>
      <c r="CK1455" s="7"/>
      <c r="CL1455" s="7"/>
      <c r="CM1455" s="7"/>
      <c r="CN1455" s="7"/>
      <c r="CO1455" s="7"/>
      <c r="CP1455" s="7"/>
      <c r="CQ1455" s="7"/>
      <c r="CR1455" s="7"/>
      <c r="CS1455" s="7"/>
      <c r="CT1455" s="7"/>
      <c r="CU1455" s="7"/>
      <c r="CV1455" s="7"/>
      <c r="CW1455" s="7"/>
      <c r="CX1455" s="7"/>
      <c r="CY1455" s="7"/>
      <c r="CZ1455" s="7"/>
      <c r="DA1455" s="7"/>
      <c r="DB1455" s="7"/>
      <c r="DC1455" s="7"/>
      <c r="DD1455" s="7"/>
      <c r="DE1455" s="7"/>
      <c r="DF1455" s="7"/>
      <c r="DG1455" s="7"/>
      <c r="DH1455" s="7"/>
      <c r="DI1455" s="7"/>
      <c r="DJ1455" s="7"/>
      <c r="DK1455" s="7"/>
      <c r="DL1455" s="7"/>
      <c r="DM1455" s="7"/>
      <c r="DN1455" s="7"/>
      <c r="DO1455" s="7"/>
      <c r="DP1455" s="7"/>
      <c r="DQ1455" s="7"/>
      <c r="DR1455" s="7"/>
      <c r="DS1455" s="7"/>
      <c r="DT1455" s="7"/>
      <c r="DU1455" s="7"/>
      <c r="DV1455" s="7"/>
      <c r="DW1455" s="7"/>
      <c r="DX1455" s="7"/>
      <c r="DY1455" s="7"/>
      <c r="DZ1455" s="7"/>
      <c r="EA1455" s="7"/>
      <c r="EB1455" s="7"/>
      <c r="EC1455" s="7"/>
      <c r="ED1455" s="7"/>
      <c r="EE1455" s="7"/>
      <c r="EF1455" s="7"/>
      <c r="EG1455" s="7"/>
      <c r="EH1455" s="7"/>
      <c r="EI1455" s="7"/>
      <c r="EJ1455" s="7"/>
      <c r="EK1455" s="7"/>
      <c r="EL1455" s="7"/>
      <c r="EM1455" s="7"/>
      <c r="EN1455" s="7"/>
      <c r="EO1455" s="7"/>
      <c r="EP1455" s="7"/>
      <c r="EQ1455" s="7"/>
      <c r="ER1455" s="7"/>
      <c r="ES1455" s="7"/>
      <c r="ET1455" s="7"/>
      <c r="EU1455" s="7"/>
      <c r="EV1455" s="7"/>
      <c r="EW1455" s="7"/>
      <c r="EX1455" s="7"/>
      <c r="EY1455" s="7"/>
      <c r="EZ1455" s="7"/>
      <c r="FA1455" s="7"/>
      <c r="FB1455" s="7"/>
      <c r="FC1455" s="7"/>
      <c r="FD1455" s="7"/>
      <c r="FE1455" s="7"/>
      <c r="FF1455" s="7"/>
      <c r="FG1455" s="7"/>
      <c r="FH1455" s="7"/>
      <c r="FI1455" s="7"/>
      <c r="FJ1455" s="7"/>
      <c r="FK1455" s="7"/>
      <c r="FL1455" s="34"/>
      <c r="FM1455" s="33"/>
      <c r="FN1455" s="34"/>
      <c r="FO1455" s="33"/>
      <c r="FP1455" s="33"/>
      <c r="FQ1455" s="33"/>
      <c r="FR1455" s="33"/>
      <c r="FS1455" s="33"/>
      <c r="FT1455" s="33"/>
      <c r="FU1455" s="33"/>
      <c r="FV1455" s="33"/>
      <c r="FW1455" s="33"/>
      <c r="FX1455" s="33"/>
      <c r="FY1455" s="33"/>
      <c r="FZ1455" s="33"/>
      <c r="GA1455" s="33"/>
      <c r="GB1455" s="33"/>
      <c r="GC1455" s="33"/>
      <c r="GD1455" s="33"/>
      <c r="GE1455" s="33"/>
      <c r="GF1455" s="33"/>
      <c r="GG1455" s="7"/>
      <c r="GH1455" s="7"/>
      <c r="GI1455" s="7"/>
      <c r="GJ1455" s="7"/>
      <c r="GK1455" s="7"/>
      <c r="GL1455" s="7"/>
      <c r="GM1455" s="7"/>
      <c r="GN1455" s="7"/>
      <c r="GO1455" s="7"/>
      <c r="GP1455" s="7"/>
      <c r="GQ1455" s="7"/>
      <c r="GR1455" s="7"/>
      <c r="GS1455" s="7"/>
      <c r="GT1455" s="7"/>
      <c r="GU1455" s="7"/>
      <c r="GV1455" s="7"/>
      <c r="GW1455" s="7"/>
      <c r="GX1455" s="7"/>
      <c r="GY1455" s="7"/>
    </row>
    <row r="1456" spans="1:207" ht="13.8">
      <c r="A1456" s="7"/>
      <c r="B1456" s="7"/>
      <c r="C1456" s="7"/>
      <c r="D1456" s="7"/>
      <c r="E1456" s="7"/>
      <c r="F1456" s="7"/>
      <c r="G1456" s="7"/>
      <c r="H1456" s="7"/>
      <c r="I1456" s="7"/>
      <c r="J1456" s="7"/>
      <c r="K1456" s="7"/>
      <c r="L1456" s="7"/>
      <c r="M1456" s="7"/>
      <c r="N1456" s="7"/>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c r="CG1456" s="7"/>
      <c r="CH1456" s="7"/>
      <c r="CI1456" s="7"/>
      <c r="CJ1456" s="7"/>
      <c r="CK1456" s="7"/>
      <c r="CL1456" s="7"/>
      <c r="CM1456" s="7"/>
      <c r="CN1456" s="7"/>
      <c r="CO1456" s="7"/>
      <c r="CP1456" s="7"/>
      <c r="CQ1456" s="7"/>
      <c r="CR1456" s="7"/>
      <c r="CS1456" s="7"/>
      <c r="CT1456" s="7"/>
      <c r="CU1456" s="7"/>
      <c r="CV1456" s="7"/>
      <c r="CW1456" s="7"/>
      <c r="CX1456" s="7"/>
      <c r="CY1456" s="7"/>
      <c r="CZ1456" s="7"/>
      <c r="DA1456" s="7"/>
      <c r="DB1456" s="7"/>
      <c r="DC1456" s="7"/>
      <c r="DD1456" s="7"/>
      <c r="DE1456" s="7"/>
      <c r="DF1456" s="7"/>
      <c r="DG1456" s="7"/>
      <c r="DH1456" s="7"/>
      <c r="DI1456" s="7"/>
      <c r="DJ1456" s="7"/>
      <c r="DK1456" s="7"/>
      <c r="DL1456" s="7"/>
      <c r="DM1456" s="7"/>
      <c r="DN1456" s="7"/>
      <c r="DO1456" s="7"/>
      <c r="DP1456" s="7"/>
      <c r="DQ1456" s="7"/>
      <c r="DR1456" s="7"/>
      <c r="DS1456" s="7"/>
      <c r="DT1456" s="7"/>
      <c r="DU1456" s="7"/>
      <c r="DV1456" s="7"/>
      <c r="DW1456" s="7"/>
      <c r="DX1456" s="7"/>
      <c r="DY1456" s="7"/>
      <c r="DZ1456" s="7"/>
      <c r="EA1456" s="7"/>
      <c r="EB1456" s="7"/>
      <c r="EC1456" s="7"/>
      <c r="ED1456" s="7"/>
      <c r="EE1456" s="7"/>
      <c r="EF1456" s="7"/>
      <c r="EG1456" s="7"/>
      <c r="EH1456" s="7"/>
      <c r="EI1456" s="7"/>
      <c r="EJ1456" s="7"/>
      <c r="EK1456" s="7"/>
      <c r="EL1456" s="7"/>
      <c r="EM1456" s="7"/>
      <c r="EN1456" s="7"/>
      <c r="EO1456" s="7"/>
      <c r="EP1456" s="7"/>
      <c r="EQ1456" s="7"/>
      <c r="ER1456" s="7"/>
      <c r="ES1456" s="7"/>
      <c r="ET1456" s="7"/>
      <c r="EU1456" s="7"/>
      <c r="EV1456" s="7"/>
      <c r="EW1456" s="7"/>
      <c r="EX1456" s="7"/>
      <c r="EY1456" s="7"/>
      <c r="EZ1456" s="7"/>
      <c r="FA1456" s="7"/>
      <c r="FB1456" s="7"/>
      <c r="FC1456" s="7"/>
      <c r="FD1456" s="7"/>
      <c r="FE1456" s="7"/>
      <c r="FF1456" s="7"/>
      <c r="FG1456" s="7"/>
      <c r="FH1456" s="7"/>
      <c r="FI1456" s="7"/>
      <c r="FJ1456" s="7"/>
      <c r="FK1456" s="7"/>
      <c r="FL1456" s="34"/>
      <c r="FM1456" s="33"/>
      <c r="FN1456" s="34"/>
      <c r="FO1456" s="33"/>
      <c r="FP1456" s="33"/>
      <c r="FQ1456" s="33"/>
      <c r="FR1456" s="33"/>
      <c r="FS1456" s="33"/>
      <c r="FT1456" s="33"/>
      <c r="FU1456" s="33"/>
      <c r="FV1456" s="33"/>
      <c r="FW1456" s="33"/>
      <c r="FX1456" s="33"/>
      <c r="FY1456" s="33"/>
      <c r="FZ1456" s="33"/>
      <c r="GA1456" s="33"/>
      <c r="GB1456" s="33"/>
      <c r="GC1456" s="33"/>
      <c r="GD1456" s="33"/>
      <c r="GE1456" s="33"/>
      <c r="GF1456" s="33"/>
      <c r="GG1456" s="7"/>
      <c r="GH1456" s="7"/>
      <c r="GI1456" s="7"/>
      <c r="GJ1456" s="7"/>
      <c r="GK1456" s="7"/>
      <c r="GL1456" s="7"/>
      <c r="GM1456" s="7"/>
      <c r="GN1456" s="7"/>
      <c r="GO1456" s="7"/>
      <c r="GP1456" s="7"/>
      <c r="GQ1456" s="7"/>
      <c r="GR1456" s="7"/>
      <c r="GS1456" s="7"/>
      <c r="GT1456" s="7"/>
      <c r="GU1456" s="7"/>
      <c r="GV1456" s="7"/>
      <c r="GW1456" s="7"/>
      <c r="GX1456" s="7"/>
      <c r="GY1456" s="7"/>
    </row>
    <row r="1457" spans="1:207" ht="13.8">
      <c r="A1457" s="7"/>
      <c r="B1457" s="7"/>
      <c r="C1457" s="7"/>
      <c r="D1457" s="7"/>
      <c r="E1457" s="7"/>
      <c r="F1457" s="7"/>
      <c r="G1457" s="7"/>
      <c r="H1457" s="7"/>
      <c r="I1457" s="7"/>
      <c r="J1457" s="7"/>
      <c r="K1457" s="7"/>
      <c r="L1457" s="7"/>
      <c r="M1457" s="7"/>
      <c r="N1457" s="7"/>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c r="CG1457" s="7"/>
      <c r="CH1457" s="7"/>
      <c r="CI1457" s="7"/>
      <c r="CJ1457" s="7"/>
      <c r="CK1457" s="7"/>
      <c r="CL1457" s="7"/>
      <c r="CM1457" s="7"/>
      <c r="CN1457" s="7"/>
      <c r="CO1457" s="7"/>
      <c r="CP1457" s="7"/>
      <c r="CQ1457" s="7"/>
      <c r="CR1457" s="7"/>
      <c r="CS1457" s="7"/>
      <c r="CT1457" s="7"/>
      <c r="CU1457" s="7"/>
      <c r="CV1457" s="7"/>
      <c r="CW1457" s="7"/>
      <c r="CX1457" s="7"/>
      <c r="CY1457" s="7"/>
      <c r="CZ1457" s="7"/>
      <c r="DA1457" s="7"/>
      <c r="DB1457" s="7"/>
      <c r="DC1457" s="7"/>
      <c r="DD1457" s="7"/>
      <c r="DE1457" s="7"/>
      <c r="DF1457" s="7"/>
      <c r="DG1457" s="7"/>
      <c r="DH1457" s="7"/>
      <c r="DI1457" s="7"/>
      <c r="DJ1457" s="7"/>
      <c r="DK1457" s="7"/>
      <c r="DL1457" s="7"/>
      <c r="DM1457" s="7"/>
      <c r="DN1457" s="7"/>
      <c r="DO1457" s="7"/>
      <c r="DP1457" s="7"/>
      <c r="DQ1457" s="7"/>
      <c r="DR1457" s="7"/>
      <c r="DS1457" s="7"/>
      <c r="DT1457" s="7"/>
      <c r="DU1457" s="7"/>
      <c r="DV1457" s="7"/>
      <c r="DW1457" s="7"/>
      <c r="DX1457" s="7"/>
      <c r="DY1457" s="7"/>
      <c r="DZ1457" s="7"/>
      <c r="EA1457" s="7"/>
      <c r="EB1457" s="7"/>
      <c r="EC1457" s="7"/>
      <c r="ED1457" s="7"/>
      <c r="EE1457" s="7"/>
      <c r="EF1457" s="7"/>
      <c r="EG1457" s="7"/>
      <c r="EH1457" s="7"/>
      <c r="EI1457" s="7"/>
      <c r="EJ1457" s="7"/>
      <c r="EK1457" s="7"/>
      <c r="EL1457" s="7"/>
      <c r="EM1457" s="7"/>
      <c r="EN1457" s="7"/>
      <c r="EO1457" s="7"/>
      <c r="EP1457" s="7"/>
      <c r="EQ1457" s="7"/>
      <c r="ER1457" s="7"/>
      <c r="ES1457" s="7"/>
      <c r="ET1457" s="7"/>
      <c r="EU1457" s="7"/>
      <c r="EV1457" s="7"/>
      <c r="EW1457" s="7"/>
      <c r="EX1457" s="7"/>
      <c r="EY1457" s="7"/>
      <c r="EZ1457" s="7"/>
      <c r="FA1457" s="7"/>
      <c r="FB1457" s="7"/>
      <c r="FC1457" s="7"/>
      <c r="FD1457" s="7"/>
      <c r="FE1457" s="7"/>
      <c r="FF1457" s="7"/>
      <c r="FG1457" s="7"/>
      <c r="FH1457" s="7"/>
      <c r="FI1457" s="7"/>
      <c r="FJ1457" s="7"/>
      <c r="FK1457" s="7"/>
      <c r="FL1457" s="34"/>
      <c r="FM1457" s="33"/>
      <c r="FN1457" s="34"/>
      <c r="FO1457" s="33"/>
      <c r="FP1457" s="33"/>
      <c r="FQ1457" s="33"/>
      <c r="FR1457" s="33"/>
      <c r="FS1457" s="33"/>
      <c r="FT1457" s="33"/>
      <c r="FU1457" s="33"/>
      <c r="FV1457" s="33"/>
      <c r="FW1457" s="33"/>
      <c r="FX1457" s="33"/>
      <c r="FY1457" s="33"/>
      <c r="FZ1457" s="33"/>
      <c r="GA1457" s="33"/>
      <c r="GB1457" s="33"/>
      <c r="GC1457" s="33"/>
      <c r="GD1457" s="33"/>
      <c r="GE1457" s="33"/>
      <c r="GF1457" s="33"/>
      <c r="GG1457" s="7"/>
      <c r="GH1457" s="7"/>
      <c r="GI1457" s="7"/>
      <c r="GJ1457" s="7"/>
      <c r="GK1457" s="7"/>
      <c r="GL1457" s="7"/>
      <c r="GM1457" s="7"/>
      <c r="GN1457" s="7"/>
      <c r="GO1457" s="7"/>
      <c r="GP1457" s="7"/>
      <c r="GQ1457" s="7"/>
      <c r="GR1457" s="7"/>
      <c r="GS1457" s="7"/>
      <c r="GT1457" s="7"/>
      <c r="GU1457" s="7"/>
      <c r="GV1457" s="7"/>
      <c r="GW1457" s="7"/>
      <c r="GX1457" s="7"/>
      <c r="GY1457" s="7"/>
    </row>
    <row r="1458" spans="1:207" ht="13.8">
      <c r="A1458" s="7"/>
      <c r="B1458" s="7"/>
      <c r="C1458" s="7"/>
      <c r="D1458" s="7"/>
      <c r="E1458" s="7"/>
      <c r="F1458" s="7"/>
      <c r="G1458" s="7"/>
      <c r="H1458" s="7"/>
      <c r="I1458" s="7"/>
      <c r="J1458" s="7"/>
      <c r="K1458" s="7"/>
      <c r="L1458" s="7"/>
      <c r="M1458" s="7"/>
      <c r="N1458" s="7"/>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c r="CG1458" s="7"/>
      <c r="CH1458" s="7"/>
      <c r="CI1458" s="7"/>
      <c r="CJ1458" s="7"/>
      <c r="CK1458" s="7"/>
      <c r="CL1458" s="7"/>
      <c r="CM1458" s="7"/>
      <c r="CN1458" s="7"/>
      <c r="CO1458" s="7"/>
      <c r="CP1458" s="7"/>
      <c r="CQ1458" s="7"/>
      <c r="CR1458" s="7"/>
      <c r="CS1458" s="7"/>
      <c r="CT1458" s="7"/>
      <c r="CU1458" s="7"/>
      <c r="CV1458" s="7"/>
      <c r="CW1458" s="7"/>
      <c r="CX1458" s="7"/>
      <c r="CY1458" s="7"/>
      <c r="CZ1458" s="7"/>
      <c r="DA1458" s="7"/>
      <c r="DB1458" s="7"/>
      <c r="DC1458" s="7"/>
      <c r="DD1458" s="7"/>
      <c r="DE1458" s="7"/>
      <c r="DF1458" s="7"/>
      <c r="DG1458" s="7"/>
      <c r="DH1458" s="7"/>
      <c r="DI1458" s="7"/>
      <c r="DJ1458" s="7"/>
      <c r="DK1458" s="7"/>
      <c r="DL1458" s="7"/>
      <c r="DM1458" s="7"/>
      <c r="DN1458" s="7"/>
      <c r="DO1458" s="7"/>
      <c r="DP1458" s="7"/>
      <c r="DQ1458" s="7"/>
      <c r="DR1458" s="7"/>
      <c r="DS1458" s="7"/>
      <c r="DT1458" s="7"/>
      <c r="DU1458" s="7"/>
      <c r="DV1458" s="7"/>
      <c r="DW1458" s="7"/>
      <c r="DX1458" s="7"/>
      <c r="DY1458" s="7"/>
      <c r="DZ1458" s="7"/>
      <c r="EA1458" s="7"/>
      <c r="EB1458" s="7"/>
      <c r="EC1458" s="7"/>
      <c r="ED1458" s="7"/>
      <c r="EE1458" s="7"/>
      <c r="EF1458" s="7"/>
      <c r="EG1458" s="7"/>
      <c r="EH1458" s="7"/>
      <c r="EI1458" s="7"/>
      <c r="EJ1458" s="7"/>
      <c r="EK1458" s="7"/>
      <c r="EL1458" s="7"/>
      <c r="EM1458" s="7"/>
      <c r="EN1458" s="7"/>
      <c r="EO1458" s="7"/>
      <c r="EP1458" s="7"/>
      <c r="EQ1458" s="7"/>
      <c r="ER1458" s="7"/>
      <c r="ES1458" s="7"/>
      <c r="ET1458" s="7"/>
      <c r="EU1458" s="7"/>
      <c r="EV1458" s="7"/>
      <c r="EW1458" s="7"/>
      <c r="EX1458" s="7"/>
      <c r="EY1458" s="7"/>
      <c r="EZ1458" s="7"/>
      <c r="FA1458" s="7"/>
      <c r="FB1458" s="7"/>
      <c r="FC1458" s="7"/>
      <c r="FD1458" s="7"/>
      <c r="FE1458" s="7"/>
      <c r="FF1458" s="7"/>
      <c r="FG1458" s="7"/>
      <c r="FH1458" s="7"/>
      <c r="FI1458" s="7"/>
      <c r="FJ1458" s="7"/>
      <c r="FK1458" s="7"/>
      <c r="FL1458" s="34"/>
      <c r="FM1458" s="33"/>
      <c r="FN1458" s="34"/>
      <c r="FO1458" s="33"/>
      <c r="FP1458" s="33"/>
      <c r="FQ1458" s="33"/>
      <c r="FR1458" s="33"/>
      <c r="FS1458" s="33"/>
      <c r="FT1458" s="33"/>
      <c r="FU1458" s="33"/>
      <c r="FV1458" s="33"/>
      <c r="FW1458" s="33"/>
      <c r="FX1458" s="33"/>
      <c r="FY1458" s="33"/>
      <c r="FZ1458" s="33"/>
      <c r="GA1458" s="33"/>
      <c r="GB1458" s="33"/>
      <c r="GC1458" s="33"/>
      <c r="GD1458" s="33"/>
      <c r="GE1458" s="33"/>
      <c r="GF1458" s="33"/>
      <c r="GG1458" s="7"/>
      <c r="GH1458" s="7"/>
      <c r="GI1458" s="7"/>
      <c r="GJ1458" s="7"/>
      <c r="GK1458" s="7"/>
      <c r="GL1458" s="7"/>
      <c r="GM1458" s="7"/>
      <c r="GN1458" s="7"/>
      <c r="GO1458" s="7"/>
      <c r="GP1458" s="7"/>
      <c r="GQ1458" s="7"/>
      <c r="GR1458" s="7"/>
      <c r="GS1458" s="7"/>
      <c r="GT1458" s="7"/>
      <c r="GU1458" s="7"/>
      <c r="GV1458" s="7"/>
      <c r="GW1458" s="7"/>
      <c r="GX1458" s="7"/>
      <c r="GY1458" s="7"/>
    </row>
    <row r="1459" spans="1:207" ht="13.8">
      <c r="A1459" s="7"/>
      <c r="B1459" s="7"/>
      <c r="C1459" s="7"/>
      <c r="D1459" s="7"/>
      <c r="E1459" s="7"/>
      <c r="F1459" s="7"/>
      <c r="G1459" s="7"/>
      <c r="H1459" s="7"/>
      <c r="I1459" s="7"/>
      <c r="J1459" s="7"/>
      <c r="K1459" s="7"/>
      <c r="L1459" s="7"/>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c r="CG1459" s="7"/>
      <c r="CH1459" s="7"/>
      <c r="CI1459" s="7"/>
      <c r="CJ1459" s="7"/>
      <c r="CK1459" s="7"/>
      <c r="CL1459" s="7"/>
      <c r="CM1459" s="7"/>
      <c r="CN1459" s="7"/>
      <c r="CO1459" s="7"/>
      <c r="CP1459" s="7"/>
      <c r="CQ1459" s="7"/>
      <c r="CR1459" s="7"/>
      <c r="CS1459" s="7"/>
      <c r="CT1459" s="7"/>
      <c r="CU1459" s="7"/>
      <c r="CV1459" s="7"/>
      <c r="CW1459" s="7"/>
      <c r="CX1459" s="7"/>
      <c r="CY1459" s="7"/>
      <c r="CZ1459" s="7"/>
      <c r="DA1459" s="7"/>
      <c r="DB1459" s="7"/>
      <c r="DC1459" s="7"/>
      <c r="DD1459" s="7"/>
      <c r="DE1459" s="7"/>
      <c r="DF1459" s="7"/>
      <c r="DG1459" s="7"/>
      <c r="DH1459" s="7"/>
      <c r="DI1459" s="7"/>
      <c r="DJ1459" s="7"/>
      <c r="DK1459" s="7"/>
      <c r="DL1459" s="7"/>
      <c r="DM1459" s="7"/>
      <c r="DN1459" s="7"/>
      <c r="DO1459" s="7"/>
      <c r="DP1459" s="7"/>
      <c r="DQ1459" s="7"/>
      <c r="DR1459" s="7"/>
      <c r="DS1459" s="7"/>
      <c r="DT1459" s="7"/>
      <c r="DU1459" s="7"/>
      <c r="DV1459" s="7"/>
      <c r="DW1459" s="7"/>
      <c r="DX1459" s="7"/>
      <c r="DY1459" s="7"/>
      <c r="DZ1459" s="7"/>
      <c r="EA1459" s="7"/>
      <c r="EB1459" s="7"/>
      <c r="EC1459" s="7"/>
      <c r="ED1459" s="7"/>
      <c r="EE1459" s="7"/>
      <c r="EF1459" s="7"/>
      <c r="EG1459" s="7"/>
      <c r="EH1459" s="7"/>
      <c r="EI1459" s="7"/>
      <c r="EJ1459" s="7"/>
      <c r="EK1459" s="7"/>
      <c r="EL1459" s="7"/>
      <c r="EM1459" s="7"/>
      <c r="EN1459" s="7"/>
      <c r="EO1459" s="7"/>
      <c r="EP1459" s="7"/>
      <c r="EQ1459" s="7"/>
      <c r="ER1459" s="7"/>
      <c r="ES1459" s="7"/>
      <c r="ET1459" s="7"/>
      <c r="EU1459" s="7"/>
      <c r="EV1459" s="7"/>
      <c r="EW1459" s="7"/>
      <c r="EX1459" s="7"/>
      <c r="EY1459" s="7"/>
      <c r="EZ1459" s="7"/>
      <c r="FA1459" s="7"/>
      <c r="FB1459" s="7"/>
      <c r="FC1459" s="7"/>
      <c r="FD1459" s="7"/>
      <c r="FE1459" s="7"/>
      <c r="FF1459" s="7"/>
      <c r="FG1459" s="7"/>
      <c r="FH1459" s="7"/>
      <c r="FI1459" s="7"/>
      <c r="FJ1459" s="7"/>
      <c r="FK1459" s="7"/>
      <c r="FL1459" s="34"/>
      <c r="FM1459" s="33"/>
      <c r="FN1459" s="34"/>
      <c r="FO1459" s="33"/>
      <c r="FP1459" s="33"/>
      <c r="FQ1459" s="33"/>
      <c r="FR1459" s="33"/>
      <c r="FS1459" s="33"/>
      <c r="FT1459" s="33"/>
      <c r="FU1459" s="33"/>
      <c r="FV1459" s="33"/>
      <c r="FW1459" s="33"/>
      <c r="FX1459" s="33"/>
      <c r="FY1459" s="33"/>
      <c r="FZ1459" s="33"/>
      <c r="GA1459" s="33"/>
      <c r="GB1459" s="33"/>
      <c r="GC1459" s="33"/>
      <c r="GD1459" s="33"/>
      <c r="GE1459" s="33"/>
      <c r="GF1459" s="33"/>
      <c r="GG1459" s="7"/>
      <c r="GH1459" s="7"/>
      <c r="GI1459" s="7"/>
      <c r="GJ1459" s="7"/>
      <c r="GK1459" s="7"/>
      <c r="GL1459" s="7"/>
      <c r="GM1459" s="7"/>
      <c r="GN1459" s="7"/>
      <c r="GO1459" s="7"/>
      <c r="GP1459" s="7"/>
      <c r="GQ1459" s="7"/>
      <c r="GR1459" s="7"/>
      <c r="GS1459" s="7"/>
      <c r="GT1459" s="7"/>
      <c r="GU1459" s="7"/>
      <c r="GV1459" s="7"/>
      <c r="GW1459" s="7"/>
      <c r="GX1459" s="7"/>
      <c r="GY1459" s="7"/>
    </row>
    <row r="1460" spans="1:207" ht="13.8">
      <c r="A1460" s="7"/>
      <c r="B1460" s="7"/>
      <c r="C1460" s="7"/>
      <c r="D1460" s="7"/>
      <c r="E1460" s="7"/>
      <c r="F1460" s="7"/>
      <c r="G1460" s="7"/>
      <c r="H1460" s="7"/>
      <c r="I1460" s="7"/>
      <c r="J1460" s="7"/>
      <c r="K1460" s="7"/>
      <c r="L1460" s="7"/>
      <c r="M1460" s="7"/>
      <c r="N1460" s="7"/>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c r="CG1460" s="7"/>
      <c r="CH1460" s="7"/>
      <c r="CI1460" s="7"/>
      <c r="CJ1460" s="7"/>
      <c r="CK1460" s="7"/>
      <c r="CL1460" s="7"/>
      <c r="CM1460" s="7"/>
      <c r="CN1460" s="7"/>
      <c r="CO1460" s="7"/>
      <c r="CP1460" s="7"/>
      <c r="CQ1460" s="7"/>
      <c r="CR1460" s="7"/>
      <c r="CS1460" s="7"/>
      <c r="CT1460" s="7"/>
      <c r="CU1460" s="7"/>
      <c r="CV1460" s="7"/>
      <c r="CW1460" s="7"/>
      <c r="CX1460" s="7"/>
      <c r="CY1460" s="7"/>
      <c r="CZ1460" s="7"/>
      <c r="DA1460" s="7"/>
      <c r="DB1460" s="7"/>
      <c r="DC1460" s="7"/>
      <c r="DD1460" s="7"/>
      <c r="DE1460" s="7"/>
      <c r="DF1460" s="7"/>
      <c r="DG1460" s="7"/>
      <c r="DH1460" s="7"/>
      <c r="DI1460" s="7"/>
      <c r="DJ1460" s="7"/>
      <c r="DK1460" s="7"/>
      <c r="DL1460" s="7"/>
      <c r="DM1460" s="7"/>
      <c r="DN1460" s="7"/>
      <c r="DO1460" s="7"/>
      <c r="DP1460" s="7"/>
      <c r="DQ1460" s="7"/>
      <c r="DR1460" s="7"/>
      <c r="DS1460" s="7"/>
      <c r="DT1460" s="7"/>
      <c r="DU1460" s="7"/>
      <c r="DV1460" s="7"/>
      <c r="DW1460" s="7"/>
      <c r="DX1460" s="7"/>
      <c r="DY1460" s="7"/>
      <c r="DZ1460" s="7"/>
      <c r="EA1460" s="7"/>
      <c r="EB1460" s="7"/>
      <c r="EC1460" s="7"/>
      <c r="ED1460" s="7"/>
      <c r="EE1460" s="7"/>
      <c r="EF1460" s="7"/>
      <c r="EG1460" s="7"/>
      <c r="EH1460" s="7"/>
      <c r="EI1460" s="7"/>
      <c r="EJ1460" s="7"/>
      <c r="EK1460" s="7"/>
      <c r="EL1460" s="7"/>
      <c r="EM1460" s="7"/>
      <c r="EN1460" s="7"/>
      <c r="EO1460" s="7"/>
      <c r="EP1460" s="7"/>
      <c r="EQ1460" s="7"/>
      <c r="ER1460" s="7"/>
      <c r="ES1460" s="7"/>
      <c r="ET1460" s="7"/>
      <c r="EU1460" s="7"/>
      <c r="EV1460" s="7"/>
      <c r="EW1460" s="7"/>
      <c r="EX1460" s="7"/>
      <c r="EY1460" s="7"/>
      <c r="EZ1460" s="7"/>
      <c r="FA1460" s="7"/>
      <c r="FB1460" s="7"/>
      <c r="FC1460" s="7"/>
      <c r="FD1460" s="7"/>
      <c r="FE1460" s="7"/>
      <c r="FF1460" s="7"/>
      <c r="FG1460" s="7"/>
      <c r="FH1460" s="7"/>
      <c r="FI1460" s="7"/>
      <c r="FJ1460" s="7"/>
      <c r="FK1460" s="7"/>
      <c r="FL1460" s="34"/>
      <c r="FM1460" s="33"/>
      <c r="FN1460" s="34"/>
      <c r="FO1460" s="33"/>
      <c r="FP1460" s="33"/>
      <c r="FQ1460" s="33"/>
      <c r="FR1460" s="33"/>
      <c r="FS1460" s="33"/>
      <c r="FT1460" s="33"/>
      <c r="FU1460" s="33"/>
      <c r="FV1460" s="33"/>
      <c r="FW1460" s="33"/>
      <c r="FX1460" s="33"/>
      <c r="FY1460" s="33"/>
      <c r="FZ1460" s="33"/>
      <c r="GA1460" s="33"/>
      <c r="GB1460" s="33"/>
      <c r="GC1460" s="33"/>
      <c r="GD1460" s="33"/>
      <c r="GE1460" s="33"/>
      <c r="GF1460" s="33"/>
      <c r="GG1460" s="7"/>
      <c r="GH1460" s="7"/>
      <c r="GI1460" s="7"/>
      <c r="GJ1460" s="7"/>
      <c r="GK1460" s="7"/>
      <c r="GL1460" s="7"/>
      <c r="GM1460" s="7"/>
      <c r="GN1460" s="7"/>
      <c r="GO1460" s="7"/>
      <c r="GP1460" s="7"/>
      <c r="GQ1460" s="7"/>
      <c r="GR1460" s="7"/>
      <c r="GS1460" s="7"/>
      <c r="GT1460" s="7"/>
      <c r="GU1460" s="7"/>
      <c r="GV1460" s="7"/>
      <c r="GW1460" s="7"/>
      <c r="GX1460" s="7"/>
      <c r="GY1460" s="7"/>
    </row>
    <row r="1461" spans="1:207" ht="13.8">
      <c r="A1461" s="7"/>
      <c r="B1461" s="7"/>
      <c r="C1461" s="7"/>
      <c r="D1461" s="7"/>
      <c r="E1461" s="7"/>
      <c r="F1461" s="7"/>
      <c r="G1461" s="7"/>
      <c r="H1461" s="7"/>
      <c r="I1461" s="7"/>
      <c r="J1461" s="7"/>
      <c r="K1461" s="7"/>
      <c r="L1461" s="7"/>
      <c r="M1461" s="7"/>
      <c r="N1461" s="7"/>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c r="CG1461" s="7"/>
      <c r="CH1461" s="7"/>
      <c r="CI1461" s="7"/>
      <c r="CJ1461" s="7"/>
      <c r="CK1461" s="7"/>
      <c r="CL1461" s="7"/>
      <c r="CM1461" s="7"/>
      <c r="CN1461" s="7"/>
      <c r="CO1461" s="7"/>
      <c r="CP1461" s="7"/>
      <c r="CQ1461" s="7"/>
      <c r="CR1461" s="7"/>
      <c r="CS1461" s="7"/>
      <c r="CT1461" s="7"/>
      <c r="CU1461" s="7"/>
      <c r="CV1461" s="7"/>
      <c r="CW1461" s="7"/>
      <c r="CX1461" s="7"/>
      <c r="CY1461" s="7"/>
      <c r="CZ1461" s="7"/>
      <c r="DA1461" s="7"/>
      <c r="DB1461" s="7"/>
      <c r="DC1461" s="7"/>
      <c r="DD1461" s="7"/>
      <c r="DE1461" s="7"/>
      <c r="DF1461" s="7"/>
      <c r="DG1461" s="7"/>
      <c r="DH1461" s="7"/>
      <c r="DI1461" s="7"/>
      <c r="DJ1461" s="7"/>
      <c r="DK1461" s="7"/>
      <c r="DL1461" s="7"/>
      <c r="DM1461" s="7"/>
      <c r="DN1461" s="7"/>
      <c r="DO1461" s="7"/>
      <c r="DP1461" s="7"/>
      <c r="DQ1461" s="7"/>
      <c r="DR1461" s="7"/>
      <c r="DS1461" s="7"/>
      <c r="DT1461" s="7"/>
      <c r="DU1461" s="7"/>
      <c r="DV1461" s="7"/>
      <c r="DW1461" s="7"/>
      <c r="DX1461" s="7"/>
      <c r="DY1461" s="7"/>
      <c r="DZ1461" s="7"/>
      <c r="EA1461" s="7"/>
      <c r="EB1461" s="7"/>
      <c r="EC1461" s="7"/>
      <c r="ED1461" s="7"/>
      <c r="EE1461" s="7"/>
      <c r="EF1461" s="7"/>
      <c r="EG1461" s="7"/>
      <c r="EH1461" s="7"/>
      <c r="EI1461" s="7"/>
      <c r="EJ1461" s="7"/>
      <c r="EK1461" s="7"/>
      <c r="EL1461" s="7"/>
      <c r="EM1461" s="7"/>
      <c r="EN1461" s="7"/>
      <c r="EO1461" s="7"/>
      <c r="EP1461" s="7"/>
      <c r="EQ1461" s="7"/>
      <c r="ER1461" s="7"/>
      <c r="ES1461" s="7"/>
      <c r="ET1461" s="7"/>
      <c r="EU1461" s="7"/>
      <c r="EV1461" s="7"/>
      <c r="EW1461" s="7"/>
      <c r="EX1461" s="7"/>
      <c r="EY1461" s="7"/>
      <c r="EZ1461" s="7"/>
      <c r="FA1461" s="7"/>
      <c r="FB1461" s="7"/>
      <c r="FC1461" s="7"/>
      <c r="FD1461" s="7"/>
      <c r="FE1461" s="7"/>
      <c r="FF1461" s="7"/>
      <c r="FG1461" s="7"/>
      <c r="FH1461" s="7"/>
      <c r="FI1461" s="7"/>
      <c r="FJ1461" s="7"/>
      <c r="FK1461" s="7"/>
      <c r="FL1461" s="34"/>
      <c r="FM1461" s="33"/>
      <c r="FN1461" s="34"/>
      <c r="FO1461" s="33"/>
      <c r="FP1461" s="33"/>
      <c r="FQ1461" s="33"/>
      <c r="FR1461" s="33"/>
      <c r="FS1461" s="33"/>
      <c r="FT1461" s="33"/>
      <c r="FU1461" s="33"/>
      <c r="FV1461" s="33"/>
      <c r="FW1461" s="33"/>
      <c r="FX1461" s="33"/>
      <c r="FY1461" s="33"/>
      <c r="FZ1461" s="33"/>
      <c r="GA1461" s="33"/>
      <c r="GB1461" s="33"/>
      <c r="GC1461" s="33"/>
      <c r="GD1461" s="33"/>
      <c r="GE1461" s="33"/>
      <c r="GF1461" s="33"/>
      <c r="GG1461" s="7"/>
      <c r="GH1461" s="7"/>
      <c r="GI1461" s="7"/>
      <c r="GJ1461" s="7"/>
      <c r="GK1461" s="7"/>
      <c r="GL1461" s="7"/>
      <c r="GM1461" s="7"/>
      <c r="GN1461" s="7"/>
      <c r="GO1461" s="7"/>
      <c r="GP1461" s="7"/>
      <c r="GQ1461" s="7"/>
      <c r="GR1461" s="7"/>
      <c r="GS1461" s="7"/>
      <c r="GT1461" s="7"/>
      <c r="GU1461" s="7"/>
      <c r="GV1461" s="7"/>
      <c r="GW1461" s="7"/>
      <c r="GX1461" s="7"/>
      <c r="GY1461" s="7"/>
    </row>
    <row r="1462" spans="1:207" ht="13.8">
      <c r="A1462" s="7"/>
      <c r="B1462" s="7"/>
      <c r="C1462" s="7"/>
      <c r="D1462" s="7"/>
      <c r="E1462" s="7"/>
      <c r="F1462" s="7"/>
      <c r="G1462" s="7"/>
      <c r="H1462" s="7"/>
      <c r="I1462" s="7"/>
      <c r="J1462" s="7"/>
      <c r="K1462" s="7"/>
      <c r="L1462" s="7"/>
      <c r="M1462" s="7"/>
      <c r="N1462" s="7"/>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c r="CG1462" s="7"/>
      <c r="CH1462" s="7"/>
      <c r="CI1462" s="7"/>
      <c r="CJ1462" s="7"/>
      <c r="CK1462" s="7"/>
      <c r="CL1462" s="7"/>
      <c r="CM1462" s="7"/>
      <c r="CN1462" s="7"/>
      <c r="CO1462" s="7"/>
      <c r="CP1462" s="7"/>
      <c r="CQ1462" s="7"/>
      <c r="CR1462" s="7"/>
      <c r="CS1462" s="7"/>
      <c r="CT1462" s="7"/>
      <c r="CU1462" s="7"/>
      <c r="CV1462" s="7"/>
      <c r="CW1462" s="7"/>
      <c r="CX1462" s="7"/>
      <c r="CY1462" s="7"/>
      <c r="CZ1462" s="7"/>
      <c r="DA1462" s="7"/>
      <c r="DB1462" s="7"/>
      <c r="DC1462" s="7"/>
      <c r="DD1462" s="7"/>
      <c r="DE1462" s="7"/>
      <c r="DF1462" s="7"/>
      <c r="DG1462" s="7"/>
      <c r="DH1462" s="7"/>
      <c r="DI1462" s="7"/>
      <c r="DJ1462" s="7"/>
      <c r="DK1462" s="7"/>
      <c r="DL1462" s="7"/>
      <c r="DM1462" s="7"/>
      <c r="DN1462" s="7"/>
      <c r="DO1462" s="7"/>
      <c r="DP1462" s="7"/>
      <c r="DQ1462" s="7"/>
      <c r="DR1462" s="7"/>
      <c r="DS1462" s="7"/>
      <c r="DT1462" s="7"/>
      <c r="DU1462" s="7"/>
      <c r="DV1462" s="7"/>
      <c r="DW1462" s="7"/>
      <c r="DX1462" s="7"/>
      <c r="DY1462" s="7"/>
      <c r="DZ1462" s="7"/>
      <c r="EA1462" s="7"/>
      <c r="EB1462" s="7"/>
      <c r="EC1462" s="7"/>
      <c r="ED1462" s="7"/>
      <c r="EE1462" s="7"/>
      <c r="EF1462" s="7"/>
      <c r="EG1462" s="7"/>
      <c r="EH1462" s="7"/>
      <c r="EI1462" s="7"/>
      <c r="EJ1462" s="7"/>
      <c r="EK1462" s="7"/>
      <c r="EL1462" s="7"/>
      <c r="EM1462" s="7"/>
      <c r="EN1462" s="7"/>
      <c r="EO1462" s="7"/>
      <c r="EP1462" s="7"/>
      <c r="EQ1462" s="7"/>
      <c r="ER1462" s="7"/>
      <c r="ES1462" s="7"/>
      <c r="ET1462" s="7"/>
      <c r="EU1462" s="7"/>
      <c r="EV1462" s="7"/>
      <c r="EW1462" s="7"/>
      <c r="EX1462" s="7"/>
      <c r="EY1462" s="7"/>
      <c r="EZ1462" s="7"/>
      <c r="FA1462" s="7"/>
      <c r="FB1462" s="7"/>
      <c r="FC1462" s="7"/>
      <c r="FD1462" s="7"/>
      <c r="FE1462" s="7"/>
      <c r="FF1462" s="7"/>
      <c r="FG1462" s="7"/>
      <c r="FH1462" s="7"/>
      <c r="FI1462" s="7"/>
      <c r="FJ1462" s="7"/>
      <c r="FK1462" s="7"/>
      <c r="FL1462" s="34"/>
      <c r="FM1462" s="33"/>
      <c r="FN1462" s="34"/>
      <c r="FO1462" s="33"/>
      <c r="FP1462" s="33"/>
      <c r="FQ1462" s="33"/>
      <c r="FR1462" s="33"/>
      <c r="FS1462" s="33"/>
      <c r="FT1462" s="33"/>
      <c r="FU1462" s="33"/>
      <c r="FV1462" s="33"/>
      <c r="FW1462" s="33"/>
      <c r="FX1462" s="33"/>
      <c r="FY1462" s="33"/>
      <c r="FZ1462" s="33"/>
      <c r="GA1462" s="33"/>
      <c r="GB1462" s="33"/>
      <c r="GC1462" s="33"/>
      <c r="GD1462" s="33"/>
      <c r="GE1462" s="33"/>
      <c r="GF1462" s="33"/>
      <c r="GG1462" s="7"/>
      <c r="GH1462" s="7"/>
      <c r="GI1462" s="7"/>
      <c r="GJ1462" s="7"/>
      <c r="GK1462" s="7"/>
      <c r="GL1462" s="7"/>
      <c r="GM1462" s="7"/>
      <c r="GN1462" s="7"/>
      <c r="GO1462" s="7"/>
      <c r="GP1462" s="7"/>
      <c r="GQ1462" s="7"/>
      <c r="GR1462" s="7"/>
      <c r="GS1462" s="7"/>
      <c r="GT1462" s="7"/>
      <c r="GU1462" s="7"/>
      <c r="GV1462" s="7"/>
      <c r="GW1462" s="7"/>
      <c r="GX1462" s="7"/>
      <c r="GY1462" s="7"/>
    </row>
    <row r="1463" spans="1:207" ht="13.8">
      <c r="A1463" s="7"/>
      <c r="B1463" s="7"/>
      <c r="C1463" s="7"/>
      <c r="D1463" s="7"/>
      <c r="E1463" s="7"/>
      <c r="F1463" s="7"/>
      <c r="G1463" s="7"/>
      <c r="H1463" s="7"/>
      <c r="I1463" s="7"/>
      <c r="J1463" s="7"/>
      <c r="K1463" s="7"/>
      <c r="L1463" s="7"/>
      <c r="M1463" s="7"/>
      <c r="N1463" s="7"/>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c r="CG1463" s="7"/>
      <c r="CH1463" s="7"/>
      <c r="CI1463" s="7"/>
      <c r="CJ1463" s="7"/>
      <c r="CK1463" s="7"/>
      <c r="CL1463" s="7"/>
      <c r="CM1463" s="7"/>
      <c r="CN1463" s="7"/>
      <c r="CO1463" s="7"/>
      <c r="CP1463" s="7"/>
      <c r="CQ1463" s="7"/>
      <c r="CR1463" s="7"/>
      <c r="CS1463" s="7"/>
      <c r="CT1463" s="7"/>
      <c r="CU1463" s="7"/>
      <c r="CV1463" s="7"/>
      <c r="CW1463" s="7"/>
      <c r="CX1463" s="7"/>
      <c r="CY1463" s="7"/>
      <c r="CZ1463" s="7"/>
      <c r="DA1463" s="7"/>
      <c r="DB1463" s="7"/>
      <c r="DC1463" s="7"/>
      <c r="DD1463" s="7"/>
      <c r="DE1463" s="7"/>
      <c r="DF1463" s="7"/>
      <c r="DG1463" s="7"/>
      <c r="DH1463" s="7"/>
      <c r="DI1463" s="7"/>
      <c r="DJ1463" s="7"/>
      <c r="DK1463" s="7"/>
      <c r="DL1463" s="7"/>
      <c r="DM1463" s="7"/>
      <c r="DN1463" s="7"/>
      <c r="DO1463" s="7"/>
      <c r="DP1463" s="7"/>
      <c r="DQ1463" s="7"/>
      <c r="DR1463" s="7"/>
      <c r="DS1463" s="7"/>
      <c r="DT1463" s="7"/>
      <c r="DU1463" s="7"/>
      <c r="DV1463" s="7"/>
      <c r="DW1463" s="7"/>
      <c r="DX1463" s="7"/>
      <c r="DY1463" s="7"/>
      <c r="DZ1463" s="7"/>
      <c r="EA1463" s="7"/>
      <c r="EB1463" s="7"/>
      <c r="EC1463" s="7"/>
      <c r="ED1463" s="7"/>
      <c r="EE1463" s="7"/>
      <c r="EF1463" s="7"/>
      <c r="EG1463" s="7"/>
      <c r="EH1463" s="7"/>
      <c r="EI1463" s="7"/>
      <c r="EJ1463" s="7"/>
      <c r="EK1463" s="7"/>
      <c r="EL1463" s="7"/>
      <c r="EM1463" s="7"/>
      <c r="EN1463" s="7"/>
      <c r="EO1463" s="7"/>
      <c r="EP1463" s="7"/>
      <c r="EQ1463" s="7"/>
      <c r="ER1463" s="7"/>
      <c r="ES1463" s="7"/>
      <c r="ET1463" s="7"/>
      <c r="EU1463" s="7"/>
      <c r="EV1463" s="7"/>
      <c r="EW1463" s="7"/>
      <c r="EX1463" s="7"/>
      <c r="EY1463" s="7"/>
      <c r="EZ1463" s="7"/>
      <c r="FA1463" s="7"/>
      <c r="FB1463" s="7"/>
      <c r="FC1463" s="7"/>
      <c r="FD1463" s="7"/>
      <c r="FE1463" s="7"/>
      <c r="FF1463" s="7"/>
      <c r="FG1463" s="7"/>
      <c r="FH1463" s="7"/>
      <c r="FI1463" s="7"/>
      <c r="FJ1463" s="7"/>
      <c r="FK1463" s="7"/>
      <c r="FL1463" s="34"/>
      <c r="FM1463" s="33"/>
      <c r="FN1463" s="34"/>
      <c r="FO1463" s="33"/>
      <c r="FP1463" s="33"/>
      <c r="FQ1463" s="33"/>
      <c r="FR1463" s="33"/>
      <c r="FS1463" s="33"/>
      <c r="FT1463" s="33"/>
      <c r="FU1463" s="33"/>
      <c r="FV1463" s="33"/>
      <c r="FW1463" s="33"/>
      <c r="FX1463" s="33"/>
      <c r="FY1463" s="33"/>
      <c r="FZ1463" s="33"/>
      <c r="GA1463" s="33"/>
      <c r="GB1463" s="33"/>
      <c r="GC1463" s="33"/>
      <c r="GD1463" s="33"/>
      <c r="GE1463" s="33"/>
      <c r="GF1463" s="33"/>
      <c r="GG1463" s="7"/>
      <c r="GH1463" s="7"/>
      <c r="GI1463" s="7"/>
      <c r="GJ1463" s="7"/>
      <c r="GK1463" s="7"/>
      <c r="GL1463" s="7"/>
      <c r="GM1463" s="7"/>
      <c r="GN1463" s="7"/>
      <c r="GO1463" s="7"/>
      <c r="GP1463" s="7"/>
      <c r="GQ1463" s="7"/>
      <c r="GR1463" s="7"/>
      <c r="GS1463" s="7"/>
      <c r="GT1463" s="7"/>
      <c r="GU1463" s="7"/>
      <c r="GV1463" s="7"/>
      <c r="GW1463" s="7"/>
      <c r="GX1463" s="7"/>
      <c r="GY1463" s="7"/>
    </row>
    <row r="1464" spans="1:207" ht="13.8">
      <c r="A1464" s="7"/>
      <c r="B1464" s="7"/>
      <c r="C1464" s="7"/>
      <c r="D1464" s="7"/>
      <c r="E1464" s="7"/>
      <c r="F1464" s="7"/>
      <c r="G1464" s="7"/>
      <c r="H1464" s="7"/>
      <c r="I1464" s="7"/>
      <c r="J1464" s="7"/>
      <c r="K1464" s="7"/>
      <c r="L1464" s="7"/>
      <c r="M1464" s="7"/>
      <c r="N1464" s="7"/>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c r="CG1464" s="7"/>
      <c r="CH1464" s="7"/>
      <c r="CI1464" s="7"/>
      <c r="CJ1464" s="7"/>
      <c r="CK1464" s="7"/>
      <c r="CL1464" s="7"/>
      <c r="CM1464" s="7"/>
      <c r="CN1464" s="7"/>
      <c r="CO1464" s="7"/>
      <c r="CP1464" s="7"/>
      <c r="CQ1464" s="7"/>
      <c r="CR1464" s="7"/>
      <c r="CS1464" s="7"/>
      <c r="CT1464" s="7"/>
      <c r="CU1464" s="7"/>
      <c r="CV1464" s="7"/>
      <c r="CW1464" s="7"/>
      <c r="CX1464" s="7"/>
      <c r="CY1464" s="7"/>
      <c r="CZ1464" s="7"/>
      <c r="DA1464" s="7"/>
      <c r="DB1464" s="7"/>
      <c r="DC1464" s="7"/>
      <c r="DD1464" s="7"/>
      <c r="DE1464" s="7"/>
      <c r="DF1464" s="7"/>
      <c r="DG1464" s="7"/>
      <c r="DH1464" s="7"/>
      <c r="DI1464" s="7"/>
      <c r="DJ1464" s="7"/>
      <c r="DK1464" s="7"/>
      <c r="DL1464" s="7"/>
      <c r="DM1464" s="7"/>
      <c r="DN1464" s="7"/>
      <c r="DO1464" s="7"/>
      <c r="DP1464" s="7"/>
      <c r="DQ1464" s="7"/>
      <c r="DR1464" s="7"/>
      <c r="DS1464" s="7"/>
      <c r="DT1464" s="7"/>
      <c r="DU1464" s="7"/>
      <c r="DV1464" s="7"/>
      <c r="DW1464" s="7"/>
      <c r="DX1464" s="7"/>
      <c r="DY1464" s="7"/>
      <c r="DZ1464" s="7"/>
      <c r="EA1464" s="7"/>
      <c r="EB1464" s="7"/>
      <c r="EC1464" s="7"/>
      <c r="ED1464" s="7"/>
      <c r="EE1464" s="7"/>
      <c r="EF1464" s="7"/>
      <c r="EG1464" s="7"/>
      <c r="EH1464" s="7"/>
      <c r="EI1464" s="7"/>
      <c r="EJ1464" s="7"/>
      <c r="EK1464" s="7"/>
      <c r="EL1464" s="7"/>
      <c r="EM1464" s="7"/>
      <c r="EN1464" s="7"/>
      <c r="EO1464" s="7"/>
      <c r="EP1464" s="7"/>
      <c r="EQ1464" s="7"/>
      <c r="ER1464" s="7"/>
      <c r="ES1464" s="7"/>
      <c r="ET1464" s="7"/>
      <c r="EU1464" s="7"/>
      <c r="EV1464" s="7"/>
      <c r="EW1464" s="7"/>
      <c r="EX1464" s="7"/>
      <c r="EY1464" s="7"/>
      <c r="EZ1464" s="7"/>
      <c r="FA1464" s="7"/>
      <c r="FB1464" s="7"/>
      <c r="FC1464" s="7"/>
      <c r="FD1464" s="7"/>
      <c r="FE1464" s="7"/>
      <c r="FF1464" s="7"/>
      <c r="FG1464" s="7"/>
      <c r="FH1464" s="7"/>
      <c r="FI1464" s="7"/>
      <c r="FJ1464" s="7"/>
      <c r="FK1464" s="7"/>
      <c r="FL1464" s="34"/>
      <c r="FM1464" s="33"/>
      <c r="FN1464" s="34"/>
      <c r="FO1464" s="33"/>
      <c r="FP1464" s="33"/>
      <c r="FQ1464" s="33"/>
      <c r="FR1464" s="33"/>
      <c r="FS1464" s="33"/>
      <c r="FT1464" s="33"/>
      <c r="FU1464" s="33"/>
      <c r="FV1464" s="33"/>
      <c r="FW1464" s="33"/>
      <c r="FX1464" s="33"/>
      <c r="FY1464" s="33"/>
      <c r="FZ1464" s="33"/>
      <c r="GA1464" s="33"/>
      <c r="GB1464" s="33"/>
      <c r="GC1464" s="33"/>
      <c r="GD1464" s="33"/>
      <c r="GE1464" s="33"/>
      <c r="GF1464" s="33"/>
      <c r="GG1464" s="7"/>
      <c r="GH1464" s="7"/>
      <c r="GI1464" s="7"/>
      <c r="GJ1464" s="7"/>
      <c r="GK1464" s="7"/>
      <c r="GL1464" s="7"/>
      <c r="GM1464" s="7"/>
      <c r="GN1464" s="7"/>
      <c r="GO1464" s="7"/>
      <c r="GP1464" s="7"/>
      <c r="GQ1464" s="7"/>
      <c r="GR1464" s="7"/>
      <c r="GS1464" s="7"/>
      <c r="GT1464" s="7"/>
      <c r="GU1464" s="7"/>
      <c r="GV1464" s="7"/>
      <c r="GW1464" s="7"/>
      <c r="GX1464" s="7"/>
      <c r="GY1464" s="7"/>
    </row>
    <row r="1465" spans="1:207" ht="13.8">
      <c r="A1465" s="7"/>
      <c r="B1465" s="7"/>
      <c r="C1465" s="7"/>
      <c r="D1465" s="7"/>
      <c r="E1465" s="7"/>
      <c r="F1465" s="7"/>
      <c r="G1465" s="7"/>
      <c r="H1465" s="7"/>
      <c r="I1465" s="7"/>
      <c r="J1465" s="7"/>
      <c r="K1465" s="7"/>
      <c r="L1465" s="7"/>
      <c r="M1465" s="7"/>
      <c r="N1465" s="7"/>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c r="CG1465" s="7"/>
      <c r="CH1465" s="7"/>
      <c r="CI1465" s="7"/>
      <c r="CJ1465" s="7"/>
      <c r="CK1465" s="7"/>
      <c r="CL1465" s="7"/>
      <c r="CM1465" s="7"/>
      <c r="CN1465" s="7"/>
      <c r="CO1465" s="7"/>
      <c r="CP1465" s="7"/>
      <c r="CQ1465" s="7"/>
      <c r="CR1465" s="7"/>
      <c r="CS1465" s="7"/>
      <c r="CT1465" s="7"/>
      <c r="CU1465" s="7"/>
      <c r="CV1465" s="7"/>
      <c r="CW1465" s="7"/>
      <c r="CX1465" s="7"/>
      <c r="CY1465" s="7"/>
      <c r="CZ1465" s="7"/>
      <c r="DA1465" s="7"/>
      <c r="DB1465" s="7"/>
      <c r="DC1465" s="7"/>
      <c r="DD1465" s="7"/>
      <c r="DE1465" s="7"/>
      <c r="DF1465" s="7"/>
      <c r="DG1465" s="7"/>
      <c r="DH1465" s="7"/>
      <c r="DI1465" s="7"/>
      <c r="DJ1465" s="7"/>
      <c r="DK1465" s="7"/>
      <c r="DL1465" s="7"/>
      <c r="DM1465" s="7"/>
      <c r="DN1465" s="7"/>
      <c r="DO1465" s="7"/>
      <c r="DP1465" s="7"/>
      <c r="DQ1465" s="7"/>
      <c r="DR1465" s="7"/>
      <c r="DS1465" s="7"/>
      <c r="DT1465" s="7"/>
      <c r="DU1465" s="7"/>
      <c r="DV1465" s="7"/>
      <c r="DW1465" s="7"/>
      <c r="DX1465" s="7"/>
      <c r="DY1465" s="7"/>
      <c r="DZ1465" s="7"/>
      <c r="EA1465" s="7"/>
      <c r="EB1465" s="7"/>
      <c r="EC1465" s="7"/>
      <c r="ED1465" s="7"/>
      <c r="EE1465" s="7"/>
      <c r="EF1465" s="7"/>
      <c r="EG1465" s="7"/>
      <c r="EH1465" s="7"/>
      <c r="EI1465" s="7"/>
      <c r="EJ1465" s="7"/>
      <c r="EK1465" s="7"/>
      <c r="EL1465" s="7"/>
      <c r="EM1465" s="7"/>
      <c r="EN1465" s="7"/>
      <c r="EO1465" s="7"/>
      <c r="EP1465" s="7"/>
      <c r="EQ1465" s="7"/>
      <c r="ER1465" s="7"/>
      <c r="ES1465" s="7"/>
      <c r="ET1465" s="7"/>
      <c r="EU1465" s="7"/>
      <c r="EV1465" s="7"/>
      <c r="EW1465" s="7"/>
      <c r="EX1465" s="7"/>
      <c r="EY1465" s="7"/>
      <c r="EZ1465" s="7"/>
      <c r="FA1465" s="7"/>
      <c r="FB1465" s="7"/>
      <c r="FC1465" s="7"/>
      <c r="FD1465" s="7"/>
      <c r="FE1465" s="7"/>
      <c r="FF1465" s="7"/>
      <c r="FG1465" s="7"/>
      <c r="FH1465" s="7"/>
      <c r="FI1465" s="7"/>
      <c r="FJ1465" s="7"/>
      <c r="FK1465" s="7"/>
      <c r="FL1465" s="34"/>
      <c r="FM1465" s="33"/>
      <c r="FN1465" s="34"/>
      <c r="FO1465" s="33"/>
      <c r="FP1465" s="33"/>
      <c r="FQ1465" s="33"/>
      <c r="FR1465" s="33"/>
      <c r="FS1465" s="33"/>
      <c r="FT1465" s="33"/>
      <c r="FU1465" s="33"/>
      <c r="FV1465" s="33"/>
      <c r="FW1465" s="33"/>
      <c r="FX1465" s="33"/>
      <c r="FY1465" s="33"/>
      <c r="FZ1465" s="33"/>
      <c r="GA1465" s="33"/>
      <c r="GB1465" s="33"/>
      <c r="GC1465" s="33"/>
      <c r="GD1465" s="33"/>
      <c r="GE1465" s="33"/>
      <c r="GF1465" s="33"/>
      <c r="GG1465" s="7"/>
      <c r="GH1465" s="7"/>
      <c r="GI1465" s="7"/>
      <c r="GJ1465" s="7"/>
      <c r="GK1465" s="7"/>
      <c r="GL1465" s="7"/>
      <c r="GM1465" s="7"/>
      <c r="GN1465" s="7"/>
      <c r="GO1465" s="7"/>
      <c r="GP1465" s="7"/>
      <c r="GQ1465" s="7"/>
      <c r="GR1465" s="7"/>
      <c r="GS1465" s="7"/>
      <c r="GT1465" s="7"/>
      <c r="GU1465" s="7"/>
      <c r="GV1465" s="7"/>
      <c r="GW1465" s="7"/>
      <c r="GX1465" s="7"/>
      <c r="GY1465" s="7"/>
    </row>
    <row r="1466" spans="1:207" ht="13.8">
      <c r="A1466" s="7"/>
      <c r="B1466" s="7"/>
      <c r="C1466" s="7"/>
      <c r="D1466" s="7"/>
      <c r="E1466" s="7"/>
      <c r="F1466" s="7"/>
      <c r="G1466" s="7"/>
      <c r="H1466" s="7"/>
      <c r="I1466" s="7"/>
      <c r="J1466" s="7"/>
      <c r="K1466" s="7"/>
      <c r="L1466" s="7"/>
      <c r="M1466" s="7"/>
      <c r="N1466" s="7"/>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c r="CG1466" s="7"/>
      <c r="CH1466" s="7"/>
      <c r="CI1466" s="7"/>
      <c r="CJ1466" s="7"/>
      <c r="CK1466" s="7"/>
      <c r="CL1466" s="7"/>
      <c r="CM1466" s="7"/>
      <c r="CN1466" s="7"/>
      <c r="CO1466" s="7"/>
      <c r="CP1466" s="7"/>
      <c r="CQ1466" s="7"/>
      <c r="CR1466" s="7"/>
      <c r="CS1466" s="7"/>
      <c r="CT1466" s="7"/>
      <c r="CU1466" s="7"/>
      <c r="CV1466" s="7"/>
      <c r="CW1466" s="7"/>
      <c r="CX1466" s="7"/>
      <c r="CY1466" s="7"/>
      <c r="CZ1466" s="7"/>
      <c r="DA1466" s="7"/>
      <c r="DB1466" s="7"/>
      <c r="DC1466" s="7"/>
      <c r="DD1466" s="7"/>
      <c r="DE1466" s="7"/>
      <c r="DF1466" s="7"/>
      <c r="DG1466" s="7"/>
      <c r="DH1466" s="7"/>
      <c r="DI1466" s="7"/>
      <c r="DJ1466" s="7"/>
      <c r="DK1466" s="7"/>
      <c r="DL1466" s="7"/>
      <c r="DM1466" s="7"/>
      <c r="DN1466" s="7"/>
      <c r="DO1466" s="7"/>
      <c r="DP1466" s="7"/>
      <c r="DQ1466" s="7"/>
      <c r="DR1466" s="7"/>
      <c r="DS1466" s="7"/>
      <c r="DT1466" s="7"/>
      <c r="DU1466" s="7"/>
      <c r="DV1466" s="7"/>
      <c r="DW1466" s="7"/>
      <c r="DX1466" s="7"/>
      <c r="DY1466" s="7"/>
      <c r="DZ1466" s="7"/>
      <c r="EA1466" s="7"/>
      <c r="EB1466" s="7"/>
      <c r="EC1466" s="7"/>
      <c r="ED1466" s="7"/>
      <c r="EE1466" s="7"/>
      <c r="EF1466" s="7"/>
      <c r="EG1466" s="7"/>
      <c r="EH1466" s="7"/>
      <c r="EI1466" s="7"/>
      <c r="EJ1466" s="7"/>
      <c r="EK1466" s="7"/>
      <c r="EL1466" s="7"/>
      <c r="EM1466" s="7"/>
      <c r="EN1466" s="7"/>
      <c r="EO1466" s="7"/>
      <c r="EP1466" s="7"/>
      <c r="EQ1466" s="7"/>
      <c r="ER1466" s="7"/>
      <c r="ES1466" s="7"/>
      <c r="ET1466" s="7"/>
      <c r="EU1466" s="7"/>
      <c r="EV1466" s="7"/>
      <c r="EW1466" s="7"/>
      <c r="EX1466" s="7"/>
      <c r="EY1466" s="7"/>
      <c r="EZ1466" s="7"/>
      <c r="FA1466" s="7"/>
      <c r="FB1466" s="7"/>
      <c r="FC1466" s="7"/>
      <c r="FD1466" s="7"/>
      <c r="FE1466" s="7"/>
      <c r="FF1466" s="7"/>
      <c r="FG1466" s="7"/>
      <c r="FH1466" s="7"/>
      <c r="FI1466" s="7"/>
      <c r="FJ1466" s="7"/>
      <c r="FK1466" s="7"/>
      <c r="FL1466" s="34"/>
      <c r="FM1466" s="33"/>
      <c r="FN1466" s="34"/>
      <c r="FO1466" s="33"/>
      <c r="FP1466" s="33"/>
      <c r="FQ1466" s="33"/>
      <c r="FR1466" s="33"/>
      <c r="FS1466" s="33"/>
      <c r="FT1466" s="33"/>
      <c r="FU1466" s="33"/>
      <c r="FV1466" s="33"/>
      <c r="FW1466" s="33"/>
      <c r="FX1466" s="33"/>
      <c r="FY1466" s="33"/>
      <c r="FZ1466" s="33"/>
      <c r="GA1466" s="33"/>
      <c r="GB1466" s="33"/>
      <c r="GC1466" s="33"/>
      <c r="GD1466" s="33"/>
      <c r="GE1466" s="33"/>
      <c r="GF1466" s="33"/>
      <c r="GG1466" s="7"/>
      <c r="GH1466" s="7"/>
      <c r="GI1466" s="7"/>
      <c r="GJ1466" s="7"/>
      <c r="GK1466" s="7"/>
      <c r="GL1466" s="7"/>
      <c r="GM1466" s="7"/>
      <c r="GN1466" s="7"/>
      <c r="GO1466" s="7"/>
      <c r="GP1466" s="7"/>
      <c r="GQ1466" s="7"/>
      <c r="GR1466" s="7"/>
      <c r="GS1466" s="7"/>
      <c r="GT1466" s="7"/>
      <c r="GU1466" s="7"/>
      <c r="GV1466" s="7"/>
      <c r="GW1466" s="7"/>
      <c r="GX1466" s="7"/>
      <c r="GY1466" s="7"/>
    </row>
    <row r="1467" spans="1:207" ht="13.8">
      <c r="A1467" s="7"/>
      <c r="B1467" s="7"/>
      <c r="C1467" s="7"/>
      <c r="D1467" s="7"/>
      <c r="E1467" s="7"/>
      <c r="F1467" s="7"/>
      <c r="G1467" s="7"/>
      <c r="H1467" s="7"/>
      <c r="I1467" s="7"/>
      <c r="J1467" s="7"/>
      <c r="K1467" s="7"/>
      <c r="L1467" s="7"/>
      <c r="M1467" s="7"/>
      <c r="N1467" s="7"/>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c r="CG1467" s="7"/>
      <c r="CH1467" s="7"/>
      <c r="CI1467" s="7"/>
      <c r="CJ1467" s="7"/>
      <c r="CK1467" s="7"/>
      <c r="CL1467" s="7"/>
      <c r="CM1467" s="7"/>
      <c r="CN1467" s="7"/>
      <c r="CO1467" s="7"/>
      <c r="CP1467" s="7"/>
      <c r="CQ1467" s="7"/>
      <c r="CR1467" s="7"/>
      <c r="CS1467" s="7"/>
      <c r="CT1467" s="7"/>
      <c r="CU1467" s="7"/>
      <c r="CV1467" s="7"/>
      <c r="CW1467" s="7"/>
      <c r="CX1467" s="7"/>
      <c r="CY1467" s="7"/>
      <c r="CZ1467" s="7"/>
      <c r="DA1467" s="7"/>
      <c r="DB1467" s="7"/>
      <c r="DC1467" s="7"/>
      <c r="DD1467" s="7"/>
      <c r="DE1467" s="7"/>
      <c r="DF1467" s="7"/>
      <c r="DG1467" s="7"/>
      <c r="DH1467" s="7"/>
      <c r="DI1467" s="7"/>
      <c r="DJ1467" s="7"/>
      <c r="DK1467" s="7"/>
      <c r="DL1467" s="7"/>
      <c r="DM1467" s="7"/>
      <c r="DN1467" s="7"/>
      <c r="DO1467" s="7"/>
      <c r="DP1467" s="7"/>
      <c r="DQ1467" s="7"/>
      <c r="DR1467" s="7"/>
      <c r="DS1467" s="7"/>
      <c r="DT1467" s="7"/>
      <c r="DU1467" s="7"/>
      <c r="DV1467" s="7"/>
      <c r="DW1467" s="7"/>
      <c r="DX1467" s="7"/>
      <c r="DY1467" s="7"/>
      <c r="DZ1467" s="7"/>
      <c r="EA1467" s="7"/>
      <c r="EB1467" s="7"/>
      <c r="EC1467" s="7"/>
      <c r="ED1467" s="7"/>
      <c r="EE1467" s="7"/>
      <c r="EF1467" s="7"/>
      <c r="EG1467" s="7"/>
      <c r="EH1467" s="7"/>
      <c r="EI1467" s="7"/>
      <c r="EJ1467" s="7"/>
      <c r="EK1467" s="7"/>
      <c r="EL1467" s="7"/>
      <c r="EM1467" s="7"/>
      <c r="EN1467" s="7"/>
      <c r="EO1467" s="7"/>
      <c r="EP1467" s="7"/>
      <c r="EQ1467" s="7"/>
      <c r="ER1467" s="7"/>
      <c r="ES1467" s="7"/>
      <c r="ET1467" s="7"/>
      <c r="EU1467" s="7"/>
      <c r="EV1467" s="7"/>
      <c r="EW1467" s="7"/>
      <c r="EX1467" s="7"/>
      <c r="EY1467" s="7"/>
      <c r="EZ1467" s="7"/>
      <c r="FA1467" s="7"/>
      <c r="FB1467" s="7"/>
      <c r="FC1467" s="7"/>
      <c r="FD1467" s="7"/>
      <c r="FE1467" s="7"/>
      <c r="FF1467" s="7"/>
      <c r="FG1467" s="7"/>
      <c r="FH1467" s="7"/>
      <c r="FI1467" s="7"/>
      <c r="FJ1467" s="7"/>
      <c r="FK1467" s="7"/>
      <c r="FL1467" s="34"/>
      <c r="FM1467" s="33"/>
      <c r="FN1467" s="34"/>
      <c r="FO1467" s="33"/>
      <c r="FP1467" s="33"/>
      <c r="FQ1467" s="33"/>
      <c r="FR1467" s="33"/>
      <c r="FS1467" s="33"/>
      <c r="FT1467" s="33"/>
      <c r="FU1467" s="33"/>
      <c r="FV1467" s="33"/>
      <c r="FW1467" s="33"/>
      <c r="FX1467" s="33"/>
      <c r="FY1467" s="33"/>
      <c r="FZ1467" s="33"/>
      <c r="GA1467" s="33"/>
      <c r="GB1467" s="33"/>
      <c r="GC1467" s="33"/>
      <c r="GD1467" s="33"/>
      <c r="GE1467" s="33"/>
      <c r="GF1467" s="33"/>
      <c r="GG1467" s="7"/>
      <c r="GH1467" s="7"/>
      <c r="GI1467" s="7"/>
      <c r="GJ1467" s="7"/>
      <c r="GK1467" s="7"/>
      <c r="GL1467" s="7"/>
      <c r="GM1467" s="7"/>
      <c r="GN1467" s="7"/>
      <c r="GO1467" s="7"/>
      <c r="GP1467" s="7"/>
      <c r="GQ1467" s="7"/>
      <c r="GR1467" s="7"/>
      <c r="GS1467" s="7"/>
      <c r="GT1467" s="7"/>
      <c r="GU1467" s="7"/>
      <c r="GV1467" s="7"/>
      <c r="GW1467" s="7"/>
      <c r="GX1467" s="7"/>
      <c r="GY1467" s="7"/>
    </row>
    <row r="1468" spans="1:207" ht="13.8">
      <c r="A1468" s="7"/>
      <c r="B1468" s="7"/>
      <c r="C1468" s="7"/>
      <c r="D1468" s="7"/>
      <c r="E1468" s="7"/>
      <c r="F1468" s="7"/>
      <c r="G1468" s="7"/>
      <c r="H1468" s="7"/>
      <c r="I1468" s="7"/>
      <c r="J1468" s="7"/>
      <c r="K1468" s="7"/>
      <c r="L1468" s="7"/>
      <c r="M1468" s="7"/>
      <c r="N1468" s="7"/>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c r="CG1468" s="7"/>
      <c r="CH1468" s="7"/>
      <c r="CI1468" s="7"/>
      <c r="CJ1468" s="7"/>
      <c r="CK1468" s="7"/>
      <c r="CL1468" s="7"/>
      <c r="CM1468" s="7"/>
      <c r="CN1468" s="7"/>
      <c r="CO1468" s="7"/>
      <c r="CP1468" s="7"/>
      <c r="CQ1468" s="7"/>
      <c r="CR1468" s="7"/>
      <c r="CS1468" s="7"/>
      <c r="CT1468" s="7"/>
      <c r="CU1468" s="7"/>
      <c r="CV1468" s="7"/>
      <c r="CW1468" s="7"/>
      <c r="CX1468" s="7"/>
      <c r="CY1468" s="7"/>
      <c r="CZ1468" s="7"/>
      <c r="DA1468" s="7"/>
      <c r="DB1468" s="7"/>
      <c r="DC1468" s="7"/>
      <c r="DD1468" s="7"/>
      <c r="DE1468" s="7"/>
      <c r="DF1468" s="7"/>
      <c r="DG1468" s="7"/>
      <c r="DH1468" s="7"/>
      <c r="DI1468" s="7"/>
      <c r="DJ1468" s="7"/>
      <c r="DK1468" s="7"/>
      <c r="DL1468" s="7"/>
      <c r="DM1468" s="7"/>
      <c r="DN1468" s="7"/>
      <c r="DO1468" s="7"/>
      <c r="DP1468" s="7"/>
      <c r="DQ1468" s="7"/>
      <c r="DR1468" s="7"/>
      <c r="DS1468" s="7"/>
      <c r="DT1468" s="7"/>
      <c r="DU1468" s="7"/>
      <c r="DV1468" s="7"/>
      <c r="DW1468" s="7"/>
      <c r="DX1468" s="7"/>
      <c r="DY1468" s="7"/>
      <c r="DZ1468" s="7"/>
      <c r="EA1468" s="7"/>
      <c r="EB1468" s="7"/>
      <c r="EC1468" s="7"/>
      <c r="ED1468" s="7"/>
      <c r="EE1468" s="7"/>
      <c r="EF1468" s="7"/>
      <c r="EG1468" s="7"/>
      <c r="EH1468" s="7"/>
      <c r="EI1468" s="7"/>
      <c r="EJ1468" s="7"/>
      <c r="EK1468" s="7"/>
      <c r="EL1468" s="7"/>
      <c r="EM1468" s="7"/>
      <c r="EN1468" s="7"/>
      <c r="EO1468" s="7"/>
      <c r="EP1468" s="7"/>
      <c r="EQ1468" s="7"/>
      <c r="ER1468" s="7"/>
      <c r="ES1468" s="7"/>
      <c r="ET1468" s="7"/>
      <c r="EU1468" s="7"/>
      <c r="EV1468" s="7"/>
      <c r="EW1468" s="7"/>
      <c r="EX1468" s="7"/>
      <c r="EY1468" s="7"/>
      <c r="EZ1468" s="7"/>
      <c r="FA1468" s="7"/>
      <c r="FB1468" s="7"/>
      <c r="FC1468" s="7"/>
      <c r="FD1468" s="7"/>
      <c r="FE1468" s="7"/>
      <c r="FF1468" s="7"/>
      <c r="FG1468" s="7"/>
      <c r="FH1468" s="7"/>
      <c r="FI1468" s="7"/>
      <c r="FJ1468" s="7"/>
      <c r="FK1468" s="7"/>
      <c r="FL1468" s="34"/>
      <c r="FM1468" s="33"/>
      <c r="FN1468" s="34"/>
      <c r="FO1468" s="33"/>
      <c r="FP1468" s="33"/>
      <c r="FQ1468" s="33"/>
      <c r="FR1468" s="33"/>
      <c r="FS1468" s="33"/>
      <c r="FT1468" s="33"/>
      <c r="FU1468" s="33"/>
      <c r="FV1468" s="33"/>
      <c r="FW1468" s="33"/>
      <c r="FX1468" s="33"/>
      <c r="FY1468" s="33"/>
      <c r="FZ1468" s="33"/>
      <c r="GA1468" s="33"/>
      <c r="GB1468" s="33"/>
      <c r="GC1468" s="33"/>
      <c r="GD1468" s="33"/>
      <c r="GE1468" s="33"/>
      <c r="GF1468" s="33"/>
      <c r="GG1468" s="7"/>
      <c r="GH1468" s="7"/>
      <c r="GI1468" s="7"/>
      <c r="GJ1468" s="7"/>
      <c r="GK1468" s="7"/>
      <c r="GL1468" s="7"/>
      <c r="GM1468" s="7"/>
      <c r="GN1468" s="7"/>
      <c r="GO1468" s="7"/>
      <c r="GP1468" s="7"/>
      <c r="GQ1468" s="7"/>
      <c r="GR1468" s="7"/>
      <c r="GS1468" s="7"/>
      <c r="GT1468" s="7"/>
      <c r="GU1468" s="7"/>
      <c r="GV1468" s="7"/>
      <c r="GW1468" s="7"/>
      <c r="GX1468" s="7"/>
      <c r="GY1468" s="7"/>
    </row>
    <row r="1469" spans="1:207" ht="13.8">
      <c r="A1469" s="7"/>
      <c r="B1469" s="7"/>
      <c r="C1469" s="7"/>
      <c r="D1469" s="7"/>
      <c r="E1469" s="7"/>
      <c r="F1469" s="7"/>
      <c r="G1469" s="7"/>
      <c r="H1469" s="7"/>
      <c r="I1469" s="7"/>
      <c r="J1469" s="7"/>
      <c r="K1469" s="7"/>
      <c r="L1469" s="7"/>
      <c r="M1469" s="7"/>
      <c r="N1469" s="7"/>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c r="CG1469" s="7"/>
      <c r="CH1469" s="7"/>
      <c r="CI1469" s="7"/>
      <c r="CJ1469" s="7"/>
      <c r="CK1469" s="7"/>
      <c r="CL1469" s="7"/>
      <c r="CM1469" s="7"/>
      <c r="CN1469" s="7"/>
      <c r="CO1469" s="7"/>
      <c r="CP1469" s="7"/>
      <c r="CQ1469" s="7"/>
      <c r="CR1469" s="7"/>
      <c r="CS1469" s="7"/>
      <c r="CT1469" s="7"/>
      <c r="CU1469" s="7"/>
      <c r="CV1469" s="7"/>
      <c r="CW1469" s="7"/>
      <c r="CX1469" s="7"/>
      <c r="CY1469" s="7"/>
      <c r="CZ1469" s="7"/>
      <c r="DA1469" s="7"/>
      <c r="DB1469" s="7"/>
      <c r="DC1469" s="7"/>
      <c r="DD1469" s="7"/>
      <c r="DE1469" s="7"/>
      <c r="DF1469" s="7"/>
      <c r="DG1469" s="7"/>
      <c r="DH1469" s="7"/>
      <c r="DI1469" s="7"/>
      <c r="DJ1469" s="7"/>
      <c r="DK1469" s="7"/>
      <c r="DL1469" s="7"/>
      <c r="DM1469" s="7"/>
      <c r="DN1469" s="7"/>
      <c r="DO1469" s="7"/>
      <c r="DP1469" s="7"/>
      <c r="DQ1469" s="7"/>
      <c r="DR1469" s="7"/>
      <c r="DS1469" s="7"/>
      <c r="DT1469" s="7"/>
      <c r="DU1469" s="7"/>
      <c r="DV1469" s="7"/>
      <c r="DW1469" s="7"/>
      <c r="DX1469" s="7"/>
      <c r="DY1469" s="7"/>
      <c r="DZ1469" s="7"/>
      <c r="EA1469" s="7"/>
      <c r="EB1469" s="7"/>
      <c r="EC1469" s="7"/>
      <c r="ED1469" s="7"/>
      <c r="EE1469" s="7"/>
      <c r="EF1469" s="7"/>
      <c r="EG1469" s="7"/>
      <c r="EH1469" s="7"/>
      <c r="EI1469" s="7"/>
      <c r="EJ1469" s="7"/>
      <c r="EK1469" s="7"/>
      <c r="EL1469" s="7"/>
      <c r="EM1469" s="7"/>
      <c r="EN1469" s="7"/>
      <c r="EO1469" s="7"/>
      <c r="EP1469" s="7"/>
      <c r="EQ1469" s="7"/>
      <c r="ER1469" s="7"/>
      <c r="ES1469" s="7"/>
      <c r="ET1469" s="7"/>
      <c r="EU1469" s="7"/>
      <c r="EV1469" s="7"/>
      <c r="EW1469" s="7"/>
      <c r="EX1469" s="7"/>
      <c r="EY1469" s="7"/>
      <c r="EZ1469" s="7"/>
      <c r="FA1469" s="7"/>
      <c r="FB1469" s="7"/>
      <c r="FC1469" s="7"/>
      <c r="FD1469" s="7"/>
      <c r="FE1469" s="7"/>
      <c r="FF1469" s="7"/>
      <c r="FG1469" s="7"/>
      <c r="FH1469" s="7"/>
      <c r="FI1469" s="7"/>
      <c r="FJ1469" s="7"/>
      <c r="FK1469" s="7"/>
      <c r="FL1469" s="34"/>
      <c r="FM1469" s="33"/>
      <c r="FN1469" s="34"/>
      <c r="FO1469" s="33"/>
      <c r="FP1469" s="33"/>
      <c r="FQ1469" s="33"/>
      <c r="FR1469" s="33"/>
      <c r="FS1469" s="33"/>
      <c r="FT1469" s="33"/>
      <c r="FU1469" s="33"/>
      <c r="FV1469" s="33"/>
      <c r="FW1469" s="33"/>
      <c r="FX1469" s="33"/>
      <c r="FY1469" s="33"/>
      <c r="FZ1469" s="33"/>
      <c r="GA1469" s="33"/>
      <c r="GB1469" s="33"/>
      <c r="GC1469" s="33"/>
      <c r="GD1469" s="33"/>
      <c r="GE1469" s="33"/>
      <c r="GF1469" s="33"/>
      <c r="GG1469" s="7"/>
      <c r="GH1469" s="7"/>
      <c r="GI1469" s="7"/>
      <c r="GJ1469" s="7"/>
      <c r="GK1469" s="7"/>
      <c r="GL1469" s="7"/>
      <c r="GM1469" s="7"/>
      <c r="GN1469" s="7"/>
      <c r="GO1469" s="7"/>
      <c r="GP1469" s="7"/>
      <c r="GQ1469" s="7"/>
      <c r="GR1469" s="7"/>
      <c r="GS1469" s="7"/>
      <c r="GT1469" s="7"/>
      <c r="GU1469" s="7"/>
      <c r="GV1469" s="7"/>
      <c r="GW1469" s="7"/>
      <c r="GX1469" s="7"/>
      <c r="GY1469" s="7"/>
    </row>
    <row r="1470" spans="1:207" ht="13.8">
      <c r="A1470" s="7"/>
      <c r="B1470" s="7"/>
      <c r="C1470" s="7"/>
      <c r="D1470" s="7"/>
      <c r="E1470" s="7"/>
      <c r="F1470" s="7"/>
      <c r="G1470" s="7"/>
      <c r="H1470" s="7"/>
      <c r="I1470" s="7"/>
      <c r="J1470" s="7"/>
      <c r="K1470" s="7"/>
      <c r="L1470" s="7"/>
      <c r="M1470" s="7"/>
      <c r="N1470" s="7"/>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c r="CG1470" s="7"/>
      <c r="CH1470" s="7"/>
      <c r="CI1470" s="7"/>
      <c r="CJ1470" s="7"/>
      <c r="CK1470" s="7"/>
      <c r="CL1470" s="7"/>
      <c r="CM1470" s="7"/>
      <c r="CN1470" s="7"/>
      <c r="CO1470" s="7"/>
      <c r="CP1470" s="7"/>
      <c r="CQ1470" s="7"/>
      <c r="CR1470" s="7"/>
      <c r="CS1470" s="7"/>
      <c r="CT1470" s="7"/>
      <c r="CU1470" s="7"/>
      <c r="CV1470" s="7"/>
      <c r="CW1470" s="7"/>
      <c r="CX1470" s="7"/>
      <c r="CY1470" s="7"/>
      <c r="CZ1470" s="7"/>
      <c r="DA1470" s="7"/>
      <c r="DB1470" s="7"/>
      <c r="DC1470" s="7"/>
      <c r="DD1470" s="7"/>
      <c r="DE1470" s="7"/>
      <c r="DF1470" s="7"/>
      <c r="DG1470" s="7"/>
      <c r="DH1470" s="7"/>
      <c r="DI1470" s="7"/>
      <c r="DJ1470" s="7"/>
      <c r="DK1470" s="7"/>
      <c r="DL1470" s="7"/>
      <c r="DM1470" s="7"/>
      <c r="DN1470" s="7"/>
      <c r="DO1470" s="7"/>
      <c r="DP1470" s="7"/>
      <c r="DQ1470" s="7"/>
      <c r="DR1470" s="7"/>
      <c r="DS1470" s="7"/>
      <c r="DT1470" s="7"/>
      <c r="DU1470" s="7"/>
      <c r="DV1470" s="7"/>
      <c r="DW1470" s="7"/>
      <c r="DX1470" s="7"/>
      <c r="DY1470" s="7"/>
      <c r="DZ1470" s="7"/>
      <c r="EA1470" s="7"/>
      <c r="EB1470" s="7"/>
      <c r="EC1470" s="7"/>
      <c r="ED1470" s="7"/>
      <c r="EE1470" s="7"/>
      <c r="EF1470" s="7"/>
      <c r="EG1470" s="7"/>
      <c r="EH1470" s="7"/>
      <c r="EI1470" s="7"/>
      <c r="EJ1470" s="7"/>
      <c r="EK1470" s="7"/>
      <c r="EL1470" s="7"/>
      <c r="EM1470" s="7"/>
      <c r="EN1470" s="7"/>
      <c r="EO1470" s="7"/>
      <c r="EP1470" s="7"/>
      <c r="EQ1470" s="7"/>
      <c r="ER1470" s="7"/>
      <c r="ES1470" s="7"/>
      <c r="ET1470" s="7"/>
      <c r="EU1470" s="7"/>
      <c r="EV1470" s="7"/>
      <c r="EW1470" s="7"/>
      <c r="EX1470" s="7"/>
      <c r="EY1470" s="7"/>
      <c r="EZ1470" s="7"/>
      <c r="FA1470" s="7"/>
      <c r="FB1470" s="7"/>
      <c r="FC1470" s="7"/>
      <c r="FD1470" s="7"/>
      <c r="FE1470" s="7"/>
      <c r="FF1470" s="7"/>
      <c r="FG1470" s="7"/>
      <c r="FH1470" s="7"/>
      <c r="FI1470" s="7"/>
      <c r="FJ1470" s="7"/>
      <c r="FK1470" s="7"/>
      <c r="FL1470" s="34"/>
      <c r="FM1470" s="33"/>
      <c r="FN1470" s="34"/>
      <c r="FO1470" s="33"/>
      <c r="FP1470" s="33"/>
      <c r="FQ1470" s="33"/>
      <c r="FR1470" s="33"/>
      <c r="FS1470" s="33"/>
      <c r="FT1470" s="33"/>
      <c r="FU1470" s="33"/>
      <c r="FV1470" s="33"/>
      <c r="FW1470" s="33"/>
      <c r="FX1470" s="33"/>
      <c r="FY1470" s="33"/>
      <c r="FZ1470" s="33"/>
      <c r="GA1470" s="33"/>
      <c r="GB1470" s="33"/>
      <c r="GC1470" s="33"/>
      <c r="GD1470" s="33"/>
      <c r="GE1470" s="33"/>
      <c r="GF1470" s="33"/>
      <c r="GG1470" s="7"/>
      <c r="GH1470" s="7"/>
      <c r="GI1470" s="7"/>
      <c r="GJ1470" s="7"/>
      <c r="GK1470" s="7"/>
      <c r="GL1470" s="7"/>
      <c r="GM1470" s="7"/>
      <c r="GN1470" s="7"/>
      <c r="GO1470" s="7"/>
      <c r="GP1470" s="7"/>
      <c r="GQ1470" s="7"/>
      <c r="GR1470" s="7"/>
      <c r="GS1470" s="7"/>
      <c r="GT1470" s="7"/>
      <c r="GU1470" s="7"/>
      <c r="GV1470" s="7"/>
      <c r="GW1470" s="7"/>
      <c r="GX1470" s="7"/>
      <c r="GY1470" s="7"/>
    </row>
    <row r="1471" spans="1:207" ht="13.8">
      <c r="A1471" s="7"/>
      <c r="B1471" s="7"/>
      <c r="C1471" s="7"/>
      <c r="D1471" s="7"/>
      <c r="E1471" s="7"/>
      <c r="F1471" s="7"/>
      <c r="G1471" s="7"/>
      <c r="H1471" s="7"/>
      <c r="I1471" s="7"/>
      <c r="J1471" s="7"/>
      <c r="K1471" s="7"/>
      <c r="L1471" s="7"/>
      <c r="M1471" s="7"/>
      <c r="N1471" s="7"/>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c r="CG1471" s="7"/>
      <c r="CH1471" s="7"/>
      <c r="CI1471" s="7"/>
      <c r="CJ1471" s="7"/>
      <c r="CK1471" s="7"/>
      <c r="CL1471" s="7"/>
      <c r="CM1471" s="7"/>
      <c r="CN1471" s="7"/>
      <c r="CO1471" s="7"/>
      <c r="CP1471" s="7"/>
      <c r="CQ1471" s="7"/>
      <c r="CR1471" s="7"/>
      <c r="CS1471" s="7"/>
      <c r="CT1471" s="7"/>
      <c r="CU1471" s="7"/>
      <c r="CV1471" s="7"/>
      <c r="CW1471" s="7"/>
      <c r="CX1471" s="7"/>
      <c r="CY1471" s="7"/>
      <c r="CZ1471" s="7"/>
      <c r="DA1471" s="7"/>
      <c r="DB1471" s="7"/>
      <c r="DC1471" s="7"/>
      <c r="DD1471" s="7"/>
      <c r="DE1471" s="7"/>
      <c r="DF1471" s="7"/>
      <c r="DG1471" s="7"/>
      <c r="DH1471" s="7"/>
      <c r="DI1471" s="7"/>
      <c r="DJ1471" s="7"/>
      <c r="DK1471" s="7"/>
      <c r="DL1471" s="7"/>
      <c r="DM1471" s="7"/>
      <c r="DN1471" s="7"/>
      <c r="DO1471" s="7"/>
      <c r="DP1471" s="7"/>
      <c r="DQ1471" s="7"/>
      <c r="DR1471" s="7"/>
      <c r="DS1471" s="7"/>
      <c r="DT1471" s="7"/>
      <c r="DU1471" s="7"/>
      <c r="DV1471" s="7"/>
      <c r="DW1471" s="7"/>
      <c r="DX1471" s="7"/>
      <c r="DY1471" s="7"/>
      <c r="DZ1471" s="7"/>
      <c r="EA1471" s="7"/>
      <c r="EB1471" s="7"/>
      <c r="EC1471" s="7"/>
      <c r="ED1471" s="7"/>
      <c r="EE1471" s="7"/>
      <c r="EF1471" s="7"/>
      <c r="EG1471" s="7"/>
      <c r="EH1471" s="7"/>
      <c r="EI1471" s="7"/>
      <c r="EJ1471" s="7"/>
      <c r="EK1471" s="7"/>
      <c r="EL1471" s="7"/>
      <c r="EM1471" s="7"/>
      <c r="EN1471" s="7"/>
      <c r="EO1471" s="7"/>
      <c r="EP1471" s="7"/>
      <c r="EQ1471" s="7"/>
      <c r="ER1471" s="7"/>
      <c r="ES1471" s="7"/>
      <c r="ET1471" s="7"/>
      <c r="EU1471" s="7"/>
      <c r="EV1471" s="7"/>
      <c r="EW1471" s="7"/>
      <c r="EX1471" s="7"/>
      <c r="EY1471" s="7"/>
      <c r="EZ1471" s="7"/>
      <c r="FA1471" s="7"/>
      <c r="FB1471" s="7"/>
      <c r="FC1471" s="7"/>
      <c r="FD1471" s="7"/>
      <c r="FE1471" s="7"/>
      <c r="FF1471" s="7"/>
      <c r="FG1471" s="7"/>
      <c r="FH1471" s="7"/>
      <c r="FI1471" s="7"/>
      <c r="FJ1471" s="7"/>
      <c r="FK1471" s="7"/>
      <c r="FL1471" s="34"/>
      <c r="FM1471" s="33"/>
      <c r="FN1471" s="34"/>
      <c r="FO1471" s="33"/>
      <c r="FP1471" s="33"/>
      <c r="FQ1471" s="33"/>
      <c r="FR1471" s="33"/>
      <c r="FS1471" s="33"/>
      <c r="FT1471" s="33"/>
      <c r="FU1471" s="33"/>
      <c r="FV1471" s="33"/>
      <c r="FW1471" s="33"/>
      <c r="FX1471" s="33"/>
      <c r="FY1471" s="33"/>
      <c r="FZ1471" s="33"/>
      <c r="GA1471" s="33"/>
      <c r="GB1471" s="33"/>
      <c r="GC1471" s="33"/>
      <c r="GD1471" s="33"/>
      <c r="GE1471" s="33"/>
      <c r="GF1471" s="33"/>
      <c r="GG1471" s="7"/>
      <c r="GH1471" s="7"/>
      <c r="GI1471" s="7"/>
      <c r="GJ1471" s="7"/>
      <c r="GK1471" s="7"/>
      <c r="GL1471" s="7"/>
      <c r="GM1471" s="7"/>
      <c r="GN1471" s="7"/>
      <c r="GO1471" s="7"/>
      <c r="GP1471" s="7"/>
      <c r="GQ1471" s="7"/>
      <c r="GR1471" s="7"/>
      <c r="GS1471" s="7"/>
      <c r="GT1471" s="7"/>
      <c r="GU1471" s="7"/>
      <c r="GV1471" s="7"/>
      <c r="GW1471" s="7"/>
      <c r="GX1471" s="7"/>
      <c r="GY1471" s="7"/>
    </row>
    <row r="1472" spans="1:207" ht="13.8">
      <c r="A1472" s="7"/>
      <c r="B1472" s="7"/>
      <c r="C1472" s="7"/>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c r="CG1472" s="7"/>
      <c r="CH1472" s="7"/>
      <c r="CI1472" s="7"/>
      <c r="CJ1472" s="7"/>
      <c r="CK1472" s="7"/>
      <c r="CL1472" s="7"/>
      <c r="CM1472" s="7"/>
      <c r="CN1472" s="7"/>
      <c r="CO1472" s="7"/>
      <c r="CP1472" s="7"/>
      <c r="CQ1472" s="7"/>
      <c r="CR1472" s="7"/>
      <c r="CS1472" s="7"/>
      <c r="CT1472" s="7"/>
      <c r="CU1472" s="7"/>
      <c r="CV1472" s="7"/>
      <c r="CW1472" s="7"/>
      <c r="CX1472" s="7"/>
      <c r="CY1472" s="7"/>
      <c r="CZ1472" s="7"/>
      <c r="DA1472" s="7"/>
      <c r="DB1472" s="7"/>
      <c r="DC1472" s="7"/>
      <c r="DD1472" s="7"/>
      <c r="DE1472" s="7"/>
      <c r="DF1472" s="7"/>
      <c r="DG1472" s="7"/>
      <c r="DH1472" s="7"/>
      <c r="DI1472" s="7"/>
      <c r="DJ1472" s="7"/>
      <c r="DK1472" s="7"/>
      <c r="DL1472" s="7"/>
      <c r="DM1472" s="7"/>
      <c r="DN1472" s="7"/>
      <c r="DO1472" s="7"/>
      <c r="DP1472" s="7"/>
      <c r="DQ1472" s="7"/>
      <c r="DR1472" s="7"/>
      <c r="DS1472" s="7"/>
      <c r="DT1472" s="7"/>
      <c r="DU1472" s="7"/>
      <c r="DV1472" s="7"/>
      <c r="DW1472" s="7"/>
      <c r="DX1472" s="7"/>
      <c r="DY1472" s="7"/>
      <c r="DZ1472" s="7"/>
      <c r="EA1472" s="7"/>
      <c r="EB1472" s="7"/>
      <c r="EC1472" s="7"/>
      <c r="ED1472" s="7"/>
      <c r="EE1472" s="7"/>
      <c r="EF1472" s="7"/>
      <c r="EG1472" s="7"/>
      <c r="EH1472" s="7"/>
      <c r="EI1472" s="7"/>
      <c r="EJ1472" s="7"/>
      <c r="EK1472" s="7"/>
      <c r="EL1472" s="7"/>
      <c r="EM1472" s="7"/>
      <c r="EN1472" s="7"/>
      <c r="EO1472" s="7"/>
      <c r="EP1472" s="7"/>
      <c r="EQ1472" s="7"/>
      <c r="ER1472" s="7"/>
      <c r="ES1472" s="7"/>
      <c r="ET1472" s="7"/>
      <c r="EU1472" s="7"/>
      <c r="EV1472" s="7"/>
      <c r="EW1472" s="7"/>
      <c r="EX1472" s="7"/>
      <c r="EY1472" s="7"/>
      <c r="EZ1472" s="7"/>
      <c r="FA1472" s="7"/>
      <c r="FB1472" s="7"/>
      <c r="FC1472" s="7"/>
      <c r="FD1472" s="7"/>
      <c r="FE1472" s="7"/>
      <c r="FF1472" s="7"/>
      <c r="FG1472" s="7"/>
      <c r="FH1472" s="7"/>
      <c r="FI1472" s="7"/>
      <c r="FJ1472" s="7"/>
      <c r="FK1472" s="7"/>
      <c r="FL1472" s="34"/>
      <c r="FM1472" s="33"/>
      <c r="FN1472" s="34"/>
      <c r="FO1472" s="33"/>
      <c r="FP1472" s="33"/>
      <c r="FQ1472" s="33"/>
      <c r="FR1472" s="33"/>
      <c r="FS1472" s="33"/>
      <c r="FT1472" s="33"/>
      <c r="FU1472" s="33"/>
      <c r="FV1472" s="33"/>
      <c r="FW1472" s="33"/>
      <c r="FX1472" s="33"/>
      <c r="FY1472" s="33"/>
      <c r="FZ1472" s="33"/>
      <c r="GA1472" s="33"/>
      <c r="GB1472" s="33"/>
      <c r="GC1472" s="33"/>
      <c r="GD1472" s="33"/>
      <c r="GE1472" s="33"/>
      <c r="GF1472" s="33"/>
      <c r="GG1472" s="7"/>
      <c r="GH1472" s="7"/>
      <c r="GI1472" s="7"/>
      <c r="GJ1472" s="7"/>
      <c r="GK1472" s="7"/>
      <c r="GL1472" s="7"/>
      <c r="GM1472" s="7"/>
      <c r="GN1472" s="7"/>
      <c r="GO1472" s="7"/>
      <c r="GP1472" s="7"/>
      <c r="GQ1472" s="7"/>
      <c r="GR1472" s="7"/>
      <c r="GS1472" s="7"/>
      <c r="GT1472" s="7"/>
      <c r="GU1472" s="7"/>
      <c r="GV1472" s="7"/>
      <c r="GW1472" s="7"/>
      <c r="GX1472" s="7"/>
      <c r="GY1472" s="7"/>
    </row>
    <row r="1473" spans="1:207" ht="13.8">
      <c r="A1473" s="7"/>
      <c r="B1473" s="7"/>
      <c r="C1473" s="7"/>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c r="CG1473" s="7"/>
      <c r="CH1473" s="7"/>
      <c r="CI1473" s="7"/>
      <c r="CJ1473" s="7"/>
      <c r="CK1473" s="7"/>
      <c r="CL1473" s="7"/>
      <c r="CM1473" s="7"/>
      <c r="CN1473" s="7"/>
      <c r="CO1473" s="7"/>
      <c r="CP1473" s="7"/>
      <c r="CQ1473" s="7"/>
      <c r="CR1473" s="7"/>
      <c r="CS1473" s="7"/>
      <c r="CT1473" s="7"/>
      <c r="CU1473" s="7"/>
      <c r="CV1473" s="7"/>
      <c r="CW1473" s="7"/>
      <c r="CX1473" s="7"/>
      <c r="CY1473" s="7"/>
      <c r="CZ1473" s="7"/>
      <c r="DA1473" s="7"/>
      <c r="DB1473" s="7"/>
      <c r="DC1473" s="7"/>
      <c r="DD1473" s="7"/>
      <c r="DE1473" s="7"/>
      <c r="DF1473" s="7"/>
      <c r="DG1473" s="7"/>
      <c r="DH1473" s="7"/>
      <c r="DI1473" s="7"/>
      <c r="DJ1473" s="7"/>
      <c r="DK1473" s="7"/>
      <c r="DL1473" s="7"/>
      <c r="DM1473" s="7"/>
      <c r="DN1473" s="7"/>
      <c r="DO1473" s="7"/>
      <c r="DP1473" s="7"/>
      <c r="DQ1473" s="7"/>
      <c r="DR1473" s="7"/>
      <c r="DS1473" s="7"/>
      <c r="DT1473" s="7"/>
      <c r="DU1473" s="7"/>
      <c r="DV1473" s="7"/>
      <c r="DW1473" s="7"/>
      <c r="DX1473" s="7"/>
      <c r="DY1473" s="7"/>
      <c r="DZ1473" s="7"/>
      <c r="EA1473" s="7"/>
      <c r="EB1473" s="7"/>
      <c r="EC1473" s="7"/>
      <c r="ED1473" s="7"/>
      <c r="EE1473" s="7"/>
      <c r="EF1473" s="7"/>
      <c r="EG1473" s="7"/>
      <c r="EH1473" s="7"/>
      <c r="EI1473" s="7"/>
      <c r="EJ1473" s="7"/>
      <c r="EK1473" s="7"/>
      <c r="EL1473" s="7"/>
      <c r="EM1473" s="7"/>
      <c r="EN1473" s="7"/>
      <c r="EO1473" s="7"/>
      <c r="EP1473" s="7"/>
      <c r="EQ1473" s="7"/>
      <c r="ER1473" s="7"/>
      <c r="ES1473" s="7"/>
      <c r="ET1473" s="7"/>
      <c r="EU1473" s="7"/>
      <c r="EV1473" s="7"/>
      <c r="EW1473" s="7"/>
      <c r="EX1473" s="7"/>
      <c r="EY1473" s="7"/>
      <c r="EZ1473" s="7"/>
      <c r="FA1473" s="7"/>
      <c r="FB1473" s="7"/>
      <c r="FC1473" s="7"/>
      <c r="FD1473" s="7"/>
      <c r="FE1473" s="7"/>
      <c r="FF1473" s="7"/>
      <c r="FG1473" s="7"/>
      <c r="FH1473" s="7"/>
      <c r="FI1473" s="7"/>
      <c r="FJ1473" s="7"/>
      <c r="FK1473" s="7"/>
      <c r="FL1473" s="34"/>
      <c r="FM1473" s="33"/>
      <c r="FN1473" s="34"/>
      <c r="FO1473" s="33"/>
      <c r="FP1473" s="33"/>
      <c r="FQ1473" s="33"/>
      <c r="FR1473" s="33"/>
      <c r="FS1473" s="33"/>
      <c r="FT1473" s="33"/>
      <c r="FU1473" s="33"/>
      <c r="FV1473" s="33"/>
      <c r="FW1473" s="33"/>
      <c r="FX1473" s="33"/>
      <c r="FY1473" s="33"/>
      <c r="FZ1473" s="33"/>
      <c r="GA1473" s="33"/>
      <c r="GB1473" s="33"/>
      <c r="GC1473" s="33"/>
      <c r="GD1473" s="33"/>
      <c r="GE1473" s="33"/>
      <c r="GF1473" s="33"/>
      <c r="GG1473" s="7"/>
      <c r="GH1473" s="7"/>
      <c r="GI1473" s="7"/>
      <c r="GJ1473" s="7"/>
      <c r="GK1473" s="7"/>
      <c r="GL1473" s="7"/>
      <c r="GM1473" s="7"/>
      <c r="GN1473" s="7"/>
      <c r="GO1473" s="7"/>
      <c r="GP1473" s="7"/>
      <c r="GQ1473" s="7"/>
      <c r="GR1473" s="7"/>
      <c r="GS1473" s="7"/>
      <c r="GT1473" s="7"/>
      <c r="GU1473" s="7"/>
      <c r="GV1473" s="7"/>
      <c r="GW1473" s="7"/>
      <c r="GX1473" s="7"/>
      <c r="GY1473" s="7"/>
    </row>
    <row r="1474" spans="1:207" ht="13.8">
      <c r="A1474" s="7"/>
      <c r="B1474" s="7"/>
      <c r="C1474" s="7"/>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c r="CG1474" s="7"/>
      <c r="CH1474" s="7"/>
      <c r="CI1474" s="7"/>
      <c r="CJ1474" s="7"/>
      <c r="CK1474" s="7"/>
      <c r="CL1474" s="7"/>
      <c r="CM1474" s="7"/>
      <c r="CN1474" s="7"/>
      <c r="CO1474" s="7"/>
      <c r="CP1474" s="7"/>
      <c r="CQ1474" s="7"/>
      <c r="CR1474" s="7"/>
      <c r="CS1474" s="7"/>
      <c r="CT1474" s="7"/>
      <c r="CU1474" s="7"/>
      <c r="CV1474" s="7"/>
      <c r="CW1474" s="7"/>
      <c r="CX1474" s="7"/>
      <c r="CY1474" s="7"/>
      <c r="CZ1474" s="7"/>
      <c r="DA1474" s="7"/>
      <c r="DB1474" s="7"/>
      <c r="DC1474" s="7"/>
      <c r="DD1474" s="7"/>
      <c r="DE1474" s="7"/>
      <c r="DF1474" s="7"/>
      <c r="DG1474" s="7"/>
      <c r="DH1474" s="7"/>
      <c r="DI1474" s="7"/>
      <c r="DJ1474" s="7"/>
      <c r="DK1474" s="7"/>
      <c r="DL1474" s="7"/>
      <c r="DM1474" s="7"/>
      <c r="DN1474" s="7"/>
      <c r="DO1474" s="7"/>
      <c r="DP1474" s="7"/>
      <c r="DQ1474" s="7"/>
      <c r="DR1474" s="7"/>
      <c r="DS1474" s="7"/>
      <c r="DT1474" s="7"/>
      <c r="DU1474" s="7"/>
      <c r="DV1474" s="7"/>
      <c r="DW1474" s="7"/>
      <c r="DX1474" s="7"/>
      <c r="DY1474" s="7"/>
      <c r="DZ1474" s="7"/>
      <c r="EA1474" s="7"/>
      <c r="EB1474" s="7"/>
      <c r="EC1474" s="7"/>
      <c r="ED1474" s="7"/>
      <c r="EE1474" s="7"/>
      <c r="EF1474" s="7"/>
      <c r="EG1474" s="7"/>
      <c r="EH1474" s="7"/>
      <c r="EI1474" s="7"/>
      <c r="EJ1474" s="7"/>
      <c r="EK1474" s="7"/>
      <c r="EL1474" s="7"/>
      <c r="EM1474" s="7"/>
      <c r="EN1474" s="7"/>
      <c r="EO1474" s="7"/>
      <c r="EP1474" s="7"/>
      <c r="EQ1474" s="7"/>
      <c r="ER1474" s="7"/>
      <c r="ES1474" s="7"/>
      <c r="ET1474" s="7"/>
      <c r="EU1474" s="7"/>
      <c r="EV1474" s="7"/>
      <c r="EW1474" s="7"/>
      <c r="EX1474" s="7"/>
      <c r="EY1474" s="7"/>
      <c r="EZ1474" s="7"/>
      <c r="FA1474" s="7"/>
      <c r="FB1474" s="7"/>
      <c r="FC1474" s="7"/>
      <c r="FD1474" s="7"/>
      <c r="FE1474" s="7"/>
      <c r="FF1474" s="7"/>
      <c r="FG1474" s="7"/>
      <c r="FH1474" s="7"/>
      <c r="FI1474" s="7"/>
      <c r="FJ1474" s="7"/>
      <c r="FK1474" s="7"/>
      <c r="FL1474" s="34"/>
      <c r="FM1474" s="33"/>
      <c r="FN1474" s="34"/>
      <c r="FO1474" s="33"/>
      <c r="FP1474" s="33"/>
      <c r="FQ1474" s="33"/>
      <c r="FR1474" s="33"/>
      <c r="FS1474" s="33"/>
      <c r="FT1474" s="33"/>
      <c r="FU1474" s="33"/>
      <c r="FV1474" s="33"/>
      <c r="FW1474" s="33"/>
      <c r="FX1474" s="33"/>
      <c r="FY1474" s="33"/>
      <c r="FZ1474" s="33"/>
      <c r="GA1474" s="33"/>
      <c r="GB1474" s="33"/>
      <c r="GC1474" s="33"/>
      <c r="GD1474" s="33"/>
      <c r="GE1474" s="33"/>
      <c r="GF1474" s="33"/>
      <c r="GG1474" s="7"/>
      <c r="GH1474" s="7"/>
      <c r="GI1474" s="7"/>
      <c r="GJ1474" s="7"/>
      <c r="GK1474" s="7"/>
      <c r="GL1474" s="7"/>
      <c r="GM1474" s="7"/>
      <c r="GN1474" s="7"/>
      <c r="GO1474" s="7"/>
      <c r="GP1474" s="7"/>
      <c r="GQ1474" s="7"/>
      <c r="GR1474" s="7"/>
      <c r="GS1474" s="7"/>
      <c r="GT1474" s="7"/>
      <c r="GU1474" s="7"/>
      <c r="GV1474" s="7"/>
      <c r="GW1474" s="7"/>
      <c r="GX1474" s="7"/>
      <c r="GY1474" s="7"/>
    </row>
    <row r="1475" spans="1:207" ht="13.8">
      <c r="A1475" s="7"/>
      <c r="B1475" s="7"/>
      <c r="C1475" s="7"/>
      <c r="D1475" s="7"/>
      <c r="E1475" s="7"/>
      <c r="F1475" s="7"/>
      <c r="G1475" s="7"/>
      <c r="H1475" s="7"/>
      <c r="I1475" s="7"/>
      <c r="J1475" s="7"/>
      <c r="K1475" s="7"/>
      <c r="L1475" s="7"/>
      <c r="M1475" s="7"/>
      <c r="N1475" s="7"/>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c r="CG1475" s="7"/>
      <c r="CH1475" s="7"/>
      <c r="CI1475" s="7"/>
      <c r="CJ1475" s="7"/>
      <c r="CK1475" s="7"/>
      <c r="CL1475" s="7"/>
      <c r="CM1475" s="7"/>
      <c r="CN1475" s="7"/>
      <c r="CO1475" s="7"/>
      <c r="CP1475" s="7"/>
      <c r="CQ1475" s="7"/>
      <c r="CR1475" s="7"/>
      <c r="CS1475" s="7"/>
      <c r="CT1475" s="7"/>
      <c r="CU1475" s="7"/>
      <c r="CV1475" s="7"/>
      <c r="CW1475" s="7"/>
      <c r="CX1475" s="7"/>
      <c r="CY1475" s="7"/>
      <c r="CZ1475" s="7"/>
      <c r="DA1475" s="7"/>
      <c r="DB1475" s="7"/>
      <c r="DC1475" s="7"/>
      <c r="DD1475" s="7"/>
      <c r="DE1475" s="7"/>
      <c r="DF1475" s="7"/>
      <c r="DG1475" s="7"/>
      <c r="DH1475" s="7"/>
      <c r="DI1475" s="7"/>
      <c r="DJ1475" s="7"/>
      <c r="DK1475" s="7"/>
      <c r="DL1475" s="7"/>
      <c r="DM1475" s="7"/>
      <c r="DN1475" s="7"/>
      <c r="DO1475" s="7"/>
      <c r="DP1475" s="7"/>
      <c r="DQ1475" s="7"/>
      <c r="DR1475" s="7"/>
      <c r="DS1475" s="7"/>
      <c r="DT1475" s="7"/>
      <c r="DU1475" s="7"/>
      <c r="DV1475" s="7"/>
      <c r="DW1475" s="7"/>
      <c r="DX1475" s="7"/>
      <c r="DY1475" s="7"/>
      <c r="DZ1475" s="7"/>
      <c r="EA1475" s="7"/>
      <c r="EB1475" s="7"/>
      <c r="EC1475" s="7"/>
      <c r="ED1475" s="7"/>
      <c r="EE1475" s="7"/>
      <c r="EF1475" s="7"/>
      <c r="EG1475" s="7"/>
      <c r="EH1475" s="7"/>
      <c r="EI1475" s="7"/>
      <c r="EJ1475" s="7"/>
      <c r="EK1475" s="7"/>
      <c r="EL1475" s="7"/>
      <c r="EM1475" s="7"/>
      <c r="EN1475" s="7"/>
      <c r="EO1475" s="7"/>
      <c r="EP1475" s="7"/>
      <c r="EQ1475" s="7"/>
      <c r="ER1475" s="7"/>
      <c r="ES1475" s="7"/>
      <c r="ET1475" s="7"/>
      <c r="EU1475" s="7"/>
      <c r="EV1475" s="7"/>
      <c r="EW1475" s="7"/>
      <c r="EX1475" s="7"/>
      <c r="EY1475" s="7"/>
      <c r="EZ1475" s="7"/>
      <c r="FA1475" s="7"/>
      <c r="FB1475" s="7"/>
      <c r="FC1475" s="7"/>
      <c r="FD1475" s="7"/>
      <c r="FE1475" s="7"/>
      <c r="FF1475" s="7"/>
      <c r="FG1475" s="7"/>
      <c r="FH1475" s="7"/>
      <c r="FI1475" s="7"/>
      <c r="FJ1475" s="7"/>
      <c r="FK1475" s="7"/>
      <c r="FL1475" s="34"/>
      <c r="FM1475" s="33"/>
      <c r="FN1475" s="34"/>
      <c r="FO1475" s="33"/>
      <c r="FP1475" s="33"/>
      <c r="FQ1475" s="33"/>
      <c r="FR1475" s="33"/>
      <c r="FS1475" s="33"/>
      <c r="FT1475" s="33"/>
      <c r="FU1475" s="33"/>
      <c r="FV1475" s="33"/>
      <c r="FW1475" s="33"/>
      <c r="FX1475" s="33"/>
      <c r="FY1475" s="33"/>
      <c r="FZ1475" s="33"/>
      <c r="GA1475" s="33"/>
      <c r="GB1475" s="33"/>
      <c r="GC1475" s="33"/>
      <c r="GD1475" s="33"/>
      <c r="GE1475" s="33"/>
      <c r="GF1475" s="33"/>
      <c r="GG1475" s="7"/>
      <c r="GH1475" s="7"/>
      <c r="GI1475" s="7"/>
      <c r="GJ1475" s="7"/>
      <c r="GK1475" s="7"/>
      <c r="GL1475" s="7"/>
      <c r="GM1475" s="7"/>
      <c r="GN1475" s="7"/>
      <c r="GO1475" s="7"/>
      <c r="GP1475" s="7"/>
      <c r="GQ1475" s="7"/>
      <c r="GR1475" s="7"/>
      <c r="GS1475" s="7"/>
      <c r="GT1475" s="7"/>
      <c r="GU1475" s="7"/>
      <c r="GV1475" s="7"/>
      <c r="GW1475" s="7"/>
      <c r="GX1475" s="7"/>
      <c r="GY1475" s="7"/>
    </row>
    <row r="1476" spans="1:207" ht="13.8">
      <c r="A1476" s="7"/>
      <c r="B1476" s="7"/>
      <c r="C1476" s="7"/>
      <c r="D1476" s="7"/>
      <c r="E1476" s="7"/>
      <c r="F1476" s="7"/>
      <c r="G1476" s="7"/>
      <c r="H1476" s="7"/>
      <c r="I1476" s="7"/>
      <c r="J1476" s="7"/>
      <c r="K1476" s="7"/>
      <c r="L1476" s="7"/>
      <c r="M1476" s="7"/>
      <c r="N1476" s="7"/>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c r="CG1476" s="7"/>
      <c r="CH1476" s="7"/>
      <c r="CI1476" s="7"/>
      <c r="CJ1476" s="7"/>
      <c r="CK1476" s="7"/>
      <c r="CL1476" s="7"/>
      <c r="CM1476" s="7"/>
      <c r="CN1476" s="7"/>
      <c r="CO1476" s="7"/>
      <c r="CP1476" s="7"/>
      <c r="CQ1476" s="7"/>
      <c r="CR1476" s="7"/>
      <c r="CS1476" s="7"/>
      <c r="CT1476" s="7"/>
      <c r="CU1476" s="7"/>
      <c r="CV1476" s="7"/>
      <c r="CW1476" s="7"/>
      <c r="CX1476" s="7"/>
      <c r="CY1476" s="7"/>
      <c r="CZ1476" s="7"/>
      <c r="DA1476" s="7"/>
      <c r="DB1476" s="7"/>
      <c r="DC1476" s="7"/>
      <c r="DD1476" s="7"/>
      <c r="DE1476" s="7"/>
      <c r="DF1476" s="7"/>
      <c r="DG1476" s="7"/>
      <c r="DH1476" s="7"/>
      <c r="DI1476" s="7"/>
      <c r="DJ1476" s="7"/>
      <c r="DK1476" s="7"/>
      <c r="DL1476" s="7"/>
      <c r="DM1476" s="7"/>
      <c r="DN1476" s="7"/>
      <c r="DO1476" s="7"/>
      <c r="DP1476" s="7"/>
      <c r="DQ1476" s="7"/>
      <c r="DR1476" s="7"/>
      <c r="DS1476" s="7"/>
      <c r="DT1476" s="7"/>
      <c r="DU1476" s="7"/>
      <c r="DV1476" s="7"/>
      <c r="DW1476" s="7"/>
      <c r="DX1476" s="7"/>
      <c r="DY1476" s="7"/>
      <c r="DZ1476" s="7"/>
      <c r="EA1476" s="7"/>
      <c r="EB1476" s="7"/>
      <c r="EC1476" s="7"/>
      <c r="ED1476" s="7"/>
      <c r="EE1476" s="7"/>
      <c r="EF1476" s="7"/>
      <c r="EG1476" s="7"/>
      <c r="EH1476" s="7"/>
      <c r="EI1476" s="7"/>
      <c r="EJ1476" s="7"/>
      <c r="EK1476" s="7"/>
      <c r="EL1476" s="7"/>
      <c r="EM1476" s="7"/>
      <c r="EN1476" s="7"/>
      <c r="EO1476" s="7"/>
      <c r="EP1476" s="7"/>
      <c r="EQ1476" s="7"/>
      <c r="ER1476" s="7"/>
      <c r="ES1476" s="7"/>
      <c r="ET1476" s="7"/>
      <c r="EU1476" s="7"/>
      <c r="EV1476" s="7"/>
      <c r="EW1476" s="7"/>
      <c r="EX1476" s="7"/>
      <c r="EY1476" s="7"/>
      <c r="EZ1476" s="7"/>
      <c r="FA1476" s="7"/>
      <c r="FB1476" s="7"/>
      <c r="FC1476" s="7"/>
      <c r="FD1476" s="7"/>
      <c r="FE1476" s="7"/>
      <c r="FF1476" s="7"/>
      <c r="FG1476" s="7"/>
      <c r="FH1476" s="7"/>
      <c r="FI1476" s="7"/>
      <c r="FJ1476" s="7"/>
      <c r="FK1476" s="7"/>
      <c r="FL1476" s="34"/>
      <c r="FM1476" s="33"/>
      <c r="FN1476" s="34"/>
      <c r="FO1476" s="33"/>
      <c r="FP1476" s="33"/>
      <c r="FQ1476" s="33"/>
      <c r="FR1476" s="33"/>
      <c r="FS1476" s="33"/>
      <c r="FT1476" s="33"/>
      <c r="FU1476" s="33"/>
      <c r="FV1476" s="33"/>
      <c r="FW1476" s="33"/>
      <c r="FX1476" s="33"/>
      <c r="FY1476" s="33"/>
      <c r="FZ1476" s="33"/>
      <c r="GA1476" s="33"/>
      <c r="GB1476" s="33"/>
      <c r="GC1476" s="33"/>
      <c r="GD1476" s="33"/>
      <c r="GE1476" s="33"/>
      <c r="GF1476" s="33"/>
      <c r="GG1476" s="7"/>
      <c r="GH1476" s="7"/>
      <c r="GI1476" s="7"/>
      <c r="GJ1476" s="7"/>
      <c r="GK1476" s="7"/>
      <c r="GL1476" s="7"/>
      <c r="GM1476" s="7"/>
      <c r="GN1476" s="7"/>
      <c r="GO1476" s="7"/>
      <c r="GP1476" s="7"/>
      <c r="GQ1476" s="7"/>
      <c r="GR1476" s="7"/>
      <c r="GS1476" s="7"/>
      <c r="GT1476" s="7"/>
      <c r="GU1476" s="7"/>
      <c r="GV1476" s="7"/>
      <c r="GW1476" s="7"/>
      <c r="GX1476" s="7"/>
      <c r="GY1476" s="7"/>
    </row>
    <row r="1477" spans="1:207" ht="13.8">
      <c r="A1477" s="7"/>
      <c r="B1477" s="7"/>
      <c r="C1477" s="7"/>
      <c r="D1477" s="7"/>
      <c r="E1477" s="7"/>
      <c r="F1477" s="7"/>
      <c r="G1477" s="7"/>
      <c r="H1477" s="7"/>
      <c r="I1477" s="7"/>
      <c r="J1477" s="7"/>
      <c r="K1477" s="7"/>
      <c r="L1477" s="7"/>
      <c r="M1477" s="7"/>
      <c r="N1477" s="7"/>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c r="CG1477" s="7"/>
      <c r="CH1477" s="7"/>
      <c r="CI1477" s="7"/>
      <c r="CJ1477" s="7"/>
      <c r="CK1477" s="7"/>
      <c r="CL1477" s="7"/>
      <c r="CM1477" s="7"/>
      <c r="CN1477" s="7"/>
      <c r="CO1477" s="7"/>
      <c r="CP1477" s="7"/>
      <c r="CQ1477" s="7"/>
      <c r="CR1477" s="7"/>
      <c r="CS1477" s="7"/>
      <c r="CT1477" s="7"/>
      <c r="CU1477" s="7"/>
      <c r="CV1477" s="7"/>
      <c r="CW1477" s="7"/>
      <c r="CX1477" s="7"/>
      <c r="CY1477" s="7"/>
      <c r="CZ1477" s="7"/>
      <c r="DA1477" s="7"/>
      <c r="DB1477" s="7"/>
      <c r="DC1477" s="7"/>
      <c r="DD1477" s="7"/>
      <c r="DE1477" s="7"/>
      <c r="DF1477" s="7"/>
      <c r="DG1477" s="7"/>
      <c r="DH1477" s="7"/>
      <c r="DI1477" s="7"/>
      <c r="DJ1477" s="7"/>
      <c r="DK1477" s="7"/>
      <c r="DL1477" s="7"/>
      <c r="DM1477" s="7"/>
      <c r="DN1477" s="7"/>
      <c r="DO1477" s="7"/>
      <c r="DP1477" s="7"/>
      <c r="DQ1477" s="7"/>
      <c r="DR1477" s="7"/>
      <c r="DS1477" s="7"/>
      <c r="DT1477" s="7"/>
      <c r="DU1477" s="7"/>
      <c r="DV1477" s="7"/>
      <c r="DW1477" s="7"/>
      <c r="DX1477" s="7"/>
      <c r="DY1477" s="7"/>
      <c r="DZ1477" s="7"/>
      <c r="EA1477" s="7"/>
      <c r="EB1477" s="7"/>
      <c r="EC1477" s="7"/>
      <c r="ED1477" s="7"/>
      <c r="EE1477" s="7"/>
      <c r="EF1477" s="7"/>
      <c r="EG1477" s="7"/>
      <c r="EH1477" s="7"/>
      <c r="EI1477" s="7"/>
      <c r="EJ1477" s="7"/>
      <c r="EK1477" s="7"/>
      <c r="EL1477" s="7"/>
      <c r="EM1477" s="7"/>
      <c r="EN1477" s="7"/>
      <c r="EO1477" s="7"/>
      <c r="EP1477" s="7"/>
      <c r="EQ1477" s="7"/>
      <c r="ER1477" s="7"/>
      <c r="ES1477" s="7"/>
      <c r="ET1477" s="7"/>
      <c r="EU1477" s="7"/>
      <c r="EV1477" s="7"/>
      <c r="EW1477" s="7"/>
      <c r="EX1477" s="7"/>
      <c r="EY1477" s="7"/>
      <c r="EZ1477" s="7"/>
      <c r="FA1477" s="7"/>
      <c r="FB1477" s="7"/>
      <c r="FC1477" s="7"/>
      <c r="FD1477" s="7"/>
      <c r="FE1477" s="7"/>
      <c r="FF1477" s="7"/>
      <c r="FG1477" s="7"/>
      <c r="FH1477" s="7"/>
      <c r="FI1477" s="7"/>
      <c r="FJ1477" s="7"/>
      <c r="FK1477" s="7"/>
      <c r="FL1477" s="34"/>
      <c r="FM1477" s="33"/>
      <c r="FN1477" s="34"/>
      <c r="FO1477" s="33"/>
      <c r="FP1477" s="33"/>
      <c r="FQ1477" s="33"/>
      <c r="FR1477" s="33"/>
      <c r="FS1477" s="33"/>
      <c r="FT1477" s="33"/>
      <c r="FU1477" s="33"/>
      <c r="FV1477" s="33"/>
      <c r="FW1477" s="33"/>
      <c r="FX1477" s="33"/>
      <c r="FY1477" s="33"/>
      <c r="FZ1477" s="33"/>
      <c r="GA1477" s="33"/>
      <c r="GB1477" s="33"/>
      <c r="GC1477" s="33"/>
      <c r="GD1477" s="33"/>
      <c r="GE1477" s="33"/>
      <c r="GF1477" s="33"/>
      <c r="GG1477" s="7"/>
      <c r="GH1477" s="7"/>
      <c r="GI1477" s="7"/>
      <c r="GJ1477" s="7"/>
      <c r="GK1477" s="7"/>
      <c r="GL1477" s="7"/>
      <c r="GM1477" s="7"/>
      <c r="GN1477" s="7"/>
      <c r="GO1477" s="7"/>
      <c r="GP1477" s="7"/>
      <c r="GQ1477" s="7"/>
      <c r="GR1477" s="7"/>
      <c r="GS1477" s="7"/>
      <c r="GT1477" s="7"/>
      <c r="GU1477" s="7"/>
      <c r="GV1477" s="7"/>
      <c r="GW1477" s="7"/>
      <c r="GX1477" s="7"/>
      <c r="GY1477" s="7"/>
    </row>
    <row r="1478" spans="1:207" ht="13.8">
      <c r="A1478" s="7"/>
      <c r="B1478" s="7"/>
      <c r="C1478" s="7"/>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c r="CG1478" s="7"/>
      <c r="CH1478" s="7"/>
      <c r="CI1478" s="7"/>
      <c r="CJ1478" s="7"/>
      <c r="CK1478" s="7"/>
      <c r="CL1478" s="7"/>
      <c r="CM1478" s="7"/>
      <c r="CN1478" s="7"/>
      <c r="CO1478" s="7"/>
      <c r="CP1478" s="7"/>
      <c r="CQ1478" s="7"/>
      <c r="CR1478" s="7"/>
      <c r="CS1478" s="7"/>
      <c r="CT1478" s="7"/>
      <c r="CU1478" s="7"/>
      <c r="CV1478" s="7"/>
      <c r="CW1478" s="7"/>
      <c r="CX1478" s="7"/>
      <c r="CY1478" s="7"/>
      <c r="CZ1478" s="7"/>
      <c r="DA1478" s="7"/>
      <c r="DB1478" s="7"/>
      <c r="DC1478" s="7"/>
      <c r="DD1478" s="7"/>
      <c r="DE1478" s="7"/>
      <c r="DF1478" s="7"/>
      <c r="DG1478" s="7"/>
      <c r="DH1478" s="7"/>
      <c r="DI1478" s="7"/>
      <c r="DJ1478" s="7"/>
      <c r="DK1478" s="7"/>
      <c r="DL1478" s="7"/>
      <c r="DM1478" s="7"/>
      <c r="DN1478" s="7"/>
      <c r="DO1478" s="7"/>
      <c r="DP1478" s="7"/>
      <c r="DQ1478" s="7"/>
      <c r="DR1478" s="7"/>
      <c r="DS1478" s="7"/>
      <c r="DT1478" s="7"/>
      <c r="DU1478" s="7"/>
      <c r="DV1478" s="7"/>
      <c r="DW1478" s="7"/>
      <c r="DX1478" s="7"/>
      <c r="DY1478" s="7"/>
      <c r="DZ1478" s="7"/>
      <c r="EA1478" s="7"/>
      <c r="EB1478" s="7"/>
      <c r="EC1478" s="7"/>
      <c r="ED1478" s="7"/>
      <c r="EE1478" s="7"/>
      <c r="EF1478" s="7"/>
      <c r="EG1478" s="7"/>
      <c r="EH1478" s="7"/>
      <c r="EI1478" s="7"/>
      <c r="EJ1478" s="7"/>
      <c r="EK1478" s="7"/>
      <c r="EL1478" s="7"/>
      <c r="EM1478" s="7"/>
      <c r="EN1478" s="7"/>
      <c r="EO1478" s="7"/>
      <c r="EP1478" s="7"/>
      <c r="EQ1478" s="7"/>
      <c r="ER1478" s="7"/>
      <c r="ES1478" s="7"/>
      <c r="ET1478" s="7"/>
      <c r="EU1478" s="7"/>
      <c r="EV1478" s="7"/>
      <c r="EW1478" s="7"/>
      <c r="EX1478" s="7"/>
      <c r="EY1478" s="7"/>
      <c r="EZ1478" s="7"/>
      <c r="FA1478" s="7"/>
      <c r="FB1478" s="7"/>
      <c r="FC1478" s="7"/>
      <c r="FD1478" s="7"/>
      <c r="FE1478" s="7"/>
      <c r="FF1478" s="7"/>
      <c r="FG1478" s="7"/>
      <c r="FH1478" s="7"/>
      <c r="FI1478" s="7"/>
      <c r="FJ1478" s="7"/>
      <c r="FK1478" s="7"/>
      <c r="FL1478" s="34"/>
      <c r="FM1478" s="33"/>
      <c r="FN1478" s="34"/>
      <c r="FO1478" s="33"/>
      <c r="FP1478" s="33"/>
      <c r="FQ1478" s="33"/>
      <c r="FR1478" s="33"/>
      <c r="FS1478" s="33"/>
      <c r="FT1478" s="33"/>
      <c r="FU1478" s="33"/>
      <c r="FV1478" s="33"/>
      <c r="FW1478" s="33"/>
      <c r="FX1478" s="33"/>
      <c r="FY1478" s="33"/>
      <c r="FZ1478" s="33"/>
      <c r="GA1478" s="33"/>
      <c r="GB1478" s="33"/>
      <c r="GC1478" s="33"/>
      <c r="GD1478" s="33"/>
      <c r="GE1478" s="33"/>
      <c r="GF1478" s="33"/>
      <c r="GG1478" s="7"/>
      <c r="GH1478" s="7"/>
      <c r="GI1478" s="7"/>
      <c r="GJ1478" s="7"/>
      <c r="GK1478" s="7"/>
      <c r="GL1478" s="7"/>
      <c r="GM1478" s="7"/>
      <c r="GN1478" s="7"/>
      <c r="GO1478" s="7"/>
      <c r="GP1478" s="7"/>
      <c r="GQ1478" s="7"/>
      <c r="GR1478" s="7"/>
      <c r="GS1478" s="7"/>
      <c r="GT1478" s="7"/>
      <c r="GU1478" s="7"/>
      <c r="GV1478" s="7"/>
      <c r="GW1478" s="7"/>
      <c r="GX1478" s="7"/>
      <c r="GY1478" s="7"/>
    </row>
    <row r="1479" spans="1:207" ht="13.8">
      <c r="A1479" s="7"/>
      <c r="B1479" s="7"/>
      <c r="C1479" s="7"/>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c r="CG1479" s="7"/>
      <c r="CH1479" s="7"/>
      <c r="CI1479" s="7"/>
      <c r="CJ1479" s="7"/>
      <c r="CK1479" s="7"/>
      <c r="CL1479" s="7"/>
      <c r="CM1479" s="7"/>
      <c r="CN1479" s="7"/>
      <c r="CO1479" s="7"/>
      <c r="CP1479" s="7"/>
      <c r="CQ1479" s="7"/>
      <c r="CR1479" s="7"/>
      <c r="CS1479" s="7"/>
      <c r="CT1479" s="7"/>
      <c r="CU1479" s="7"/>
      <c r="CV1479" s="7"/>
      <c r="CW1479" s="7"/>
      <c r="CX1479" s="7"/>
      <c r="CY1479" s="7"/>
      <c r="CZ1479" s="7"/>
      <c r="DA1479" s="7"/>
      <c r="DB1479" s="7"/>
      <c r="DC1479" s="7"/>
      <c r="DD1479" s="7"/>
      <c r="DE1479" s="7"/>
      <c r="DF1479" s="7"/>
      <c r="DG1479" s="7"/>
      <c r="DH1479" s="7"/>
      <c r="DI1479" s="7"/>
      <c r="DJ1479" s="7"/>
      <c r="DK1479" s="7"/>
      <c r="DL1479" s="7"/>
      <c r="DM1479" s="7"/>
      <c r="DN1479" s="7"/>
      <c r="DO1479" s="7"/>
      <c r="DP1479" s="7"/>
      <c r="DQ1479" s="7"/>
      <c r="DR1479" s="7"/>
      <c r="DS1479" s="7"/>
      <c r="DT1479" s="7"/>
      <c r="DU1479" s="7"/>
      <c r="DV1479" s="7"/>
      <c r="DW1479" s="7"/>
      <c r="DX1479" s="7"/>
      <c r="DY1479" s="7"/>
      <c r="DZ1479" s="7"/>
      <c r="EA1479" s="7"/>
      <c r="EB1479" s="7"/>
      <c r="EC1479" s="7"/>
      <c r="ED1479" s="7"/>
      <c r="EE1479" s="7"/>
      <c r="EF1479" s="7"/>
      <c r="EG1479" s="7"/>
      <c r="EH1479" s="7"/>
      <c r="EI1479" s="7"/>
      <c r="EJ1479" s="7"/>
      <c r="EK1479" s="7"/>
      <c r="EL1479" s="7"/>
      <c r="EM1479" s="7"/>
      <c r="EN1479" s="7"/>
      <c r="EO1479" s="7"/>
      <c r="EP1479" s="7"/>
      <c r="EQ1479" s="7"/>
      <c r="ER1479" s="7"/>
      <c r="ES1479" s="7"/>
      <c r="ET1479" s="7"/>
      <c r="EU1479" s="7"/>
      <c r="EV1479" s="7"/>
      <c r="EW1479" s="7"/>
      <c r="EX1479" s="7"/>
      <c r="EY1479" s="7"/>
      <c r="EZ1479" s="7"/>
      <c r="FA1479" s="7"/>
      <c r="FB1479" s="7"/>
      <c r="FC1479" s="7"/>
      <c r="FD1479" s="7"/>
      <c r="FE1479" s="7"/>
      <c r="FF1479" s="7"/>
      <c r="FG1479" s="7"/>
      <c r="FH1479" s="7"/>
      <c r="FI1479" s="7"/>
      <c r="FJ1479" s="7"/>
      <c r="FK1479" s="7"/>
      <c r="FL1479" s="34"/>
      <c r="FM1479" s="33"/>
      <c r="FN1479" s="34"/>
      <c r="FO1479" s="33"/>
      <c r="FP1479" s="33"/>
      <c r="FQ1479" s="33"/>
      <c r="FR1479" s="33"/>
      <c r="FS1479" s="33"/>
      <c r="FT1479" s="33"/>
      <c r="FU1479" s="33"/>
      <c r="FV1479" s="33"/>
      <c r="FW1479" s="33"/>
      <c r="FX1479" s="33"/>
      <c r="FY1479" s="33"/>
      <c r="FZ1479" s="33"/>
      <c r="GA1479" s="33"/>
      <c r="GB1479" s="33"/>
      <c r="GC1479" s="33"/>
      <c r="GD1479" s="33"/>
      <c r="GE1479" s="33"/>
      <c r="GF1479" s="33"/>
      <c r="GG1479" s="7"/>
      <c r="GH1479" s="7"/>
      <c r="GI1479" s="7"/>
      <c r="GJ1479" s="7"/>
      <c r="GK1479" s="7"/>
      <c r="GL1479" s="7"/>
      <c r="GM1479" s="7"/>
      <c r="GN1479" s="7"/>
      <c r="GO1479" s="7"/>
      <c r="GP1479" s="7"/>
      <c r="GQ1479" s="7"/>
      <c r="GR1479" s="7"/>
      <c r="GS1479" s="7"/>
      <c r="GT1479" s="7"/>
      <c r="GU1479" s="7"/>
      <c r="GV1479" s="7"/>
      <c r="GW1479" s="7"/>
      <c r="GX1479" s="7"/>
      <c r="GY1479" s="7"/>
    </row>
    <row r="1480" spans="1:207" ht="13.8">
      <c r="A1480" s="7"/>
      <c r="B1480" s="7"/>
      <c r="C1480" s="7"/>
      <c r="D1480" s="7"/>
      <c r="E1480" s="7"/>
      <c r="F1480" s="7"/>
      <c r="G1480" s="7"/>
      <c r="H1480" s="7"/>
      <c r="I1480" s="7"/>
      <c r="J1480" s="7"/>
      <c r="K1480" s="7"/>
      <c r="L1480" s="7"/>
      <c r="M1480" s="7"/>
      <c r="N1480" s="7"/>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c r="CG1480" s="7"/>
      <c r="CH1480" s="7"/>
      <c r="CI1480" s="7"/>
      <c r="CJ1480" s="7"/>
      <c r="CK1480" s="7"/>
      <c r="CL1480" s="7"/>
      <c r="CM1480" s="7"/>
      <c r="CN1480" s="7"/>
      <c r="CO1480" s="7"/>
      <c r="CP1480" s="7"/>
      <c r="CQ1480" s="7"/>
      <c r="CR1480" s="7"/>
      <c r="CS1480" s="7"/>
      <c r="CT1480" s="7"/>
      <c r="CU1480" s="7"/>
      <c r="CV1480" s="7"/>
      <c r="CW1480" s="7"/>
      <c r="CX1480" s="7"/>
      <c r="CY1480" s="7"/>
      <c r="CZ1480" s="7"/>
      <c r="DA1480" s="7"/>
      <c r="DB1480" s="7"/>
      <c r="DC1480" s="7"/>
      <c r="DD1480" s="7"/>
      <c r="DE1480" s="7"/>
      <c r="DF1480" s="7"/>
      <c r="DG1480" s="7"/>
      <c r="DH1480" s="7"/>
      <c r="DI1480" s="7"/>
      <c r="DJ1480" s="7"/>
      <c r="DK1480" s="7"/>
      <c r="DL1480" s="7"/>
      <c r="DM1480" s="7"/>
      <c r="DN1480" s="7"/>
      <c r="DO1480" s="7"/>
      <c r="DP1480" s="7"/>
      <c r="DQ1480" s="7"/>
      <c r="DR1480" s="7"/>
      <c r="DS1480" s="7"/>
      <c r="DT1480" s="7"/>
      <c r="DU1480" s="7"/>
      <c r="DV1480" s="7"/>
      <c r="DW1480" s="7"/>
      <c r="DX1480" s="7"/>
      <c r="DY1480" s="7"/>
      <c r="DZ1480" s="7"/>
      <c r="EA1480" s="7"/>
      <c r="EB1480" s="7"/>
      <c r="EC1480" s="7"/>
      <c r="ED1480" s="7"/>
      <c r="EE1480" s="7"/>
      <c r="EF1480" s="7"/>
      <c r="EG1480" s="7"/>
      <c r="EH1480" s="7"/>
      <c r="EI1480" s="7"/>
      <c r="EJ1480" s="7"/>
      <c r="EK1480" s="7"/>
      <c r="EL1480" s="7"/>
      <c r="EM1480" s="7"/>
      <c r="EN1480" s="7"/>
      <c r="EO1480" s="7"/>
      <c r="EP1480" s="7"/>
      <c r="EQ1480" s="7"/>
      <c r="ER1480" s="7"/>
      <c r="ES1480" s="7"/>
      <c r="ET1480" s="7"/>
      <c r="EU1480" s="7"/>
      <c r="EV1480" s="7"/>
      <c r="EW1480" s="7"/>
      <c r="EX1480" s="7"/>
      <c r="EY1480" s="7"/>
      <c r="EZ1480" s="7"/>
      <c r="FA1480" s="7"/>
      <c r="FB1480" s="7"/>
      <c r="FC1480" s="7"/>
      <c r="FD1480" s="7"/>
      <c r="FE1480" s="7"/>
      <c r="FF1480" s="7"/>
      <c r="FG1480" s="7"/>
      <c r="FH1480" s="7"/>
      <c r="FI1480" s="7"/>
      <c r="FJ1480" s="7"/>
      <c r="FK1480" s="7"/>
      <c r="FL1480" s="34"/>
      <c r="FM1480" s="33"/>
      <c r="FN1480" s="34"/>
      <c r="FO1480" s="33"/>
      <c r="FP1480" s="33"/>
      <c r="FQ1480" s="33"/>
      <c r="FR1480" s="33"/>
      <c r="FS1480" s="33"/>
      <c r="FT1480" s="33"/>
      <c r="FU1480" s="33"/>
      <c r="FV1480" s="33"/>
      <c r="FW1480" s="33"/>
      <c r="FX1480" s="33"/>
      <c r="FY1480" s="33"/>
      <c r="FZ1480" s="33"/>
      <c r="GA1480" s="33"/>
      <c r="GB1480" s="33"/>
      <c r="GC1480" s="33"/>
      <c r="GD1480" s="33"/>
      <c r="GE1480" s="33"/>
      <c r="GF1480" s="33"/>
      <c r="GG1480" s="7"/>
      <c r="GH1480" s="7"/>
      <c r="GI1480" s="7"/>
      <c r="GJ1480" s="7"/>
      <c r="GK1480" s="7"/>
      <c r="GL1480" s="7"/>
      <c r="GM1480" s="7"/>
      <c r="GN1480" s="7"/>
      <c r="GO1480" s="7"/>
      <c r="GP1480" s="7"/>
      <c r="GQ1480" s="7"/>
      <c r="GR1480" s="7"/>
      <c r="GS1480" s="7"/>
      <c r="GT1480" s="7"/>
      <c r="GU1480" s="7"/>
      <c r="GV1480" s="7"/>
      <c r="GW1480" s="7"/>
      <c r="GX1480" s="7"/>
      <c r="GY1480" s="7"/>
    </row>
    <row r="1481" spans="1:207" ht="13.8">
      <c r="A1481" s="7"/>
      <c r="B1481" s="7"/>
      <c r="C1481" s="7"/>
      <c r="D1481" s="7"/>
      <c r="E1481" s="7"/>
      <c r="F1481" s="7"/>
      <c r="G1481" s="7"/>
      <c r="H1481" s="7"/>
      <c r="I1481" s="7"/>
      <c r="J1481" s="7"/>
      <c r="K1481" s="7"/>
      <c r="L1481" s="7"/>
      <c r="M1481" s="7"/>
      <c r="N1481" s="7"/>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c r="CG1481" s="7"/>
      <c r="CH1481" s="7"/>
      <c r="CI1481" s="7"/>
      <c r="CJ1481" s="7"/>
      <c r="CK1481" s="7"/>
      <c r="CL1481" s="7"/>
      <c r="CM1481" s="7"/>
      <c r="CN1481" s="7"/>
      <c r="CO1481" s="7"/>
      <c r="CP1481" s="7"/>
      <c r="CQ1481" s="7"/>
      <c r="CR1481" s="7"/>
      <c r="CS1481" s="7"/>
      <c r="CT1481" s="7"/>
      <c r="CU1481" s="7"/>
      <c r="CV1481" s="7"/>
      <c r="CW1481" s="7"/>
      <c r="CX1481" s="7"/>
      <c r="CY1481" s="7"/>
      <c r="CZ1481" s="7"/>
      <c r="DA1481" s="7"/>
      <c r="DB1481" s="7"/>
      <c r="DC1481" s="7"/>
      <c r="DD1481" s="7"/>
      <c r="DE1481" s="7"/>
      <c r="DF1481" s="7"/>
      <c r="DG1481" s="7"/>
      <c r="DH1481" s="7"/>
      <c r="DI1481" s="7"/>
      <c r="DJ1481" s="7"/>
      <c r="DK1481" s="7"/>
      <c r="DL1481" s="7"/>
      <c r="DM1481" s="7"/>
      <c r="DN1481" s="7"/>
      <c r="DO1481" s="7"/>
      <c r="DP1481" s="7"/>
      <c r="DQ1481" s="7"/>
      <c r="DR1481" s="7"/>
      <c r="DS1481" s="7"/>
      <c r="DT1481" s="7"/>
      <c r="DU1481" s="7"/>
      <c r="DV1481" s="7"/>
      <c r="DW1481" s="7"/>
      <c r="DX1481" s="7"/>
      <c r="DY1481" s="7"/>
      <c r="DZ1481" s="7"/>
      <c r="EA1481" s="7"/>
      <c r="EB1481" s="7"/>
      <c r="EC1481" s="7"/>
      <c r="ED1481" s="7"/>
      <c r="EE1481" s="7"/>
      <c r="EF1481" s="7"/>
      <c r="EG1481" s="7"/>
      <c r="EH1481" s="7"/>
      <c r="EI1481" s="7"/>
      <c r="EJ1481" s="7"/>
      <c r="EK1481" s="7"/>
      <c r="EL1481" s="7"/>
      <c r="EM1481" s="7"/>
      <c r="EN1481" s="7"/>
      <c r="EO1481" s="7"/>
      <c r="EP1481" s="7"/>
      <c r="EQ1481" s="7"/>
      <c r="ER1481" s="7"/>
      <c r="ES1481" s="7"/>
      <c r="ET1481" s="7"/>
      <c r="EU1481" s="7"/>
      <c r="EV1481" s="7"/>
      <c r="EW1481" s="7"/>
      <c r="EX1481" s="7"/>
      <c r="EY1481" s="7"/>
      <c r="EZ1481" s="7"/>
      <c r="FA1481" s="7"/>
      <c r="FB1481" s="7"/>
      <c r="FC1481" s="7"/>
      <c r="FD1481" s="7"/>
      <c r="FE1481" s="7"/>
      <c r="FF1481" s="7"/>
      <c r="FG1481" s="7"/>
      <c r="FH1481" s="7"/>
      <c r="FI1481" s="7"/>
      <c r="FJ1481" s="7"/>
      <c r="FK1481" s="7"/>
      <c r="FL1481" s="34"/>
      <c r="FM1481" s="33"/>
      <c r="FN1481" s="34"/>
      <c r="FO1481" s="33"/>
      <c r="FP1481" s="33"/>
      <c r="FQ1481" s="33"/>
      <c r="FR1481" s="33"/>
      <c r="FS1481" s="33"/>
      <c r="FT1481" s="33"/>
      <c r="FU1481" s="33"/>
      <c r="FV1481" s="33"/>
      <c r="FW1481" s="33"/>
      <c r="FX1481" s="33"/>
      <c r="FY1481" s="33"/>
      <c r="FZ1481" s="33"/>
      <c r="GA1481" s="33"/>
      <c r="GB1481" s="33"/>
      <c r="GC1481" s="33"/>
      <c r="GD1481" s="33"/>
      <c r="GE1481" s="33"/>
      <c r="GF1481" s="33"/>
      <c r="GG1481" s="7"/>
      <c r="GH1481" s="7"/>
      <c r="GI1481" s="7"/>
      <c r="GJ1481" s="7"/>
      <c r="GK1481" s="7"/>
      <c r="GL1481" s="7"/>
      <c r="GM1481" s="7"/>
      <c r="GN1481" s="7"/>
      <c r="GO1481" s="7"/>
      <c r="GP1481" s="7"/>
      <c r="GQ1481" s="7"/>
      <c r="GR1481" s="7"/>
      <c r="GS1481" s="7"/>
      <c r="GT1481" s="7"/>
      <c r="GU1481" s="7"/>
      <c r="GV1481" s="7"/>
      <c r="GW1481" s="7"/>
      <c r="GX1481" s="7"/>
      <c r="GY1481" s="7"/>
    </row>
    <row r="1482" spans="1:207" ht="13.8">
      <c r="A1482" s="7"/>
      <c r="B1482" s="7"/>
      <c r="C1482" s="7"/>
      <c r="D1482" s="7"/>
      <c r="E1482" s="7"/>
      <c r="F1482" s="7"/>
      <c r="G1482" s="7"/>
      <c r="H1482" s="7"/>
      <c r="I1482" s="7"/>
      <c r="J1482" s="7"/>
      <c r="K1482" s="7"/>
      <c r="L1482" s="7"/>
      <c r="M1482" s="7"/>
      <c r="N1482" s="7"/>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c r="CG1482" s="7"/>
      <c r="CH1482" s="7"/>
      <c r="CI1482" s="7"/>
      <c r="CJ1482" s="7"/>
      <c r="CK1482" s="7"/>
      <c r="CL1482" s="7"/>
      <c r="CM1482" s="7"/>
      <c r="CN1482" s="7"/>
      <c r="CO1482" s="7"/>
      <c r="CP1482" s="7"/>
      <c r="CQ1482" s="7"/>
      <c r="CR1482" s="7"/>
      <c r="CS1482" s="7"/>
      <c r="CT1482" s="7"/>
      <c r="CU1482" s="7"/>
      <c r="CV1482" s="7"/>
      <c r="CW1482" s="7"/>
      <c r="CX1482" s="7"/>
      <c r="CY1482" s="7"/>
      <c r="CZ1482" s="7"/>
      <c r="DA1482" s="7"/>
      <c r="DB1482" s="7"/>
      <c r="DC1482" s="7"/>
      <c r="DD1482" s="7"/>
      <c r="DE1482" s="7"/>
      <c r="DF1482" s="7"/>
      <c r="DG1482" s="7"/>
      <c r="DH1482" s="7"/>
      <c r="DI1482" s="7"/>
      <c r="DJ1482" s="7"/>
      <c r="DK1482" s="7"/>
      <c r="DL1482" s="7"/>
      <c r="DM1482" s="7"/>
      <c r="DN1482" s="7"/>
      <c r="DO1482" s="7"/>
      <c r="DP1482" s="7"/>
      <c r="DQ1482" s="7"/>
      <c r="DR1482" s="7"/>
      <c r="DS1482" s="7"/>
      <c r="DT1482" s="7"/>
      <c r="DU1482" s="7"/>
      <c r="DV1482" s="7"/>
      <c r="DW1482" s="7"/>
      <c r="DX1482" s="7"/>
      <c r="DY1482" s="7"/>
      <c r="DZ1482" s="7"/>
      <c r="EA1482" s="7"/>
      <c r="EB1482" s="7"/>
      <c r="EC1482" s="7"/>
      <c r="ED1482" s="7"/>
      <c r="EE1482" s="7"/>
      <c r="EF1482" s="7"/>
      <c r="EG1482" s="7"/>
      <c r="EH1482" s="7"/>
      <c r="EI1482" s="7"/>
      <c r="EJ1482" s="7"/>
      <c r="EK1482" s="7"/>
      <c r="EL1482" s="7"/>
      <c r="EM1482" s="7"/>
      <c r="EN1482" s="7"/>
      <c r="EO1482" s="7"/>
      <c r="EP1482" s="7"/>
      <c r="EQ1482" s="7"/>
      <c r="ER1482" s="7"/>
      <c r="ES1482" s="7"/>
      <c r="ET1482" s="7"/>
      <c r="EU1482" s="7"/>
      <c r="EV1482" s="7"/>
      <c r="EW1482" s="7"/>
      <c r="EX1482" s="7"/>
      <c r="EY1482" s="7"/>
      <c r="EZ1482" s="7"/>
      <c r="FA1482" s="7"/>
      <c r="FB1482" s="7"/>
      <c r="FC1482" s="7"/>
      <c r="FD1482" s="7"/>
      <c r="FE1482" s="7"/>
      <c r="FF1482" s="7"/>
      <c r="FG1482" s="7"/>
      <c r="FH1482" s="7"/>
      <c r="FI1482" s="7"/>
      <c r="FJ1482" s="7"/>
      <c r="FK1482" s="7"/>
      <c r="FL1482" s="34"/>
      <c r="FM1482" s="33"/>
      <c r="FN1482" s="34"/>
      <c r="FO1482" s="33"/>
      <c r="FP1482" s="33"/>
      <c r="FQ1482" s="33"/>
      <c r="FR1482" s="33"/>
      <c r="FS1482" s="33"/>
      <c r="FT1482" s="33"/>
      <c r="FU1482" s="33"/>
      <c r="FV1482" s="33"/>
      <c r="FW1482" s="33"/>
      <c r="FX1482" s="33"/>
      <c r="FY1482" s="33"/>
      <c r="FZ1482" s="33"/>
      <c r="GA1482" s="33"/>
      <c r="GB1482" s="33"/>
      <c r="GC1482" s="33"/>
      <c r="GD1482" s="33"/>
      <c r="GE1482" s="33"/>
      <c r="GF1482" s="33"/>
      <c r="GG1482" s="7"/>
      <c r="GH1482" s="7"/>
      <c r="GI1482" s="7"/>
      <c r="GJ1482" s="7"/>
      <c r="GK1482" s="7"/>
      <c r="GL1482" s="7"/>
      <c r="GM1482" s="7"/>
      <c r="GN1482" s="7"/>
      <c r="GO1482" s="7"/>
      <c r="GP1482" s="7"/>
      <c r="GQ1482" s="7"/>
      <c r="GR1482" s="7"/>
      <c r="GS1482" s="7"/>
      <c r="GT1482" s="7"/>
      <c r="GU1482" s="7"/>
      <c r="GV1482" s="7"/>
      <c r="GW1482" s="7"/>
      <c r="GX1482" s="7"/>
      <c r="GY1482" s="7"/>
    </row>
    <row r="1483" spans="1:207" ht="13.8">
      <c r="A1483" s="7"/>
      <c r="B1483" s="7"/>
      <c r="C1483" s="7"/>
      <c r="D1483" s="7"/>
      <c r="E1483" s="7"/>
      <c r="F1483" s="7"/>
      <c r="G1483" s="7"/>
      <c r="H1483" s="7"/>
      <c r="I1483" s="7"/>
      <c r="J1483" s="7"/>
      <c r="K1483" s="7"/>
      <c r="L1483" s="7"/>
      <c r="M1483" s="7"/>
      <c r="N1483" s="7"/>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c r="CG1483" s="7"/>
      <c r="CH1483" s="7"/>
      <c r="CI1483" s="7"/>
      <c r="CJ1483" s="7"/>
      <c r="CK1483" s="7"/>
      <c r="CL1483" s="7"/>
      <c r="CM1483" s="7"/>
      <c r="CN1483" s="7"/>
      <c r="CO1483" s="7"/>
      <c r="CP1483" s="7"/>
      <c r="CQ1483" s="7"/>
      <c r="CR1483" s="7"/>
      <c r="CS1483" s="7"/>
      <c r="CT1483" s="7"/>
      <c r="CU1483" s="7"/>
      <c r="CV1483" s="7"/>
      <c r="CW1483" s="7"/>
      <c r="CX1483" s="7"/>
      <c r="CY1483" s="7"/>
      <c r="CZ1483" s="7"/>
      <c r="DA1483" s="7"/>
      <c r="DB1483" s="7"/>
      <c r="DC1483" s="7"/>
      <c r="DD1483" s="7"/>
      <c r="DE1483" s="7"/>
      <c r="DF1483" s="7"/>
      <c r="DG1483" s="7"/>
      <c r="DH1483" s="7"/>
      <c r="DI1483" s="7"/>
      <c r="DJ1483" s="7"/>
      <c r="DK1483" s="7"/>
      <c r="DL1483" s="7"/>
      <c r="DM1483" s="7"/>
      <c r="DN1483" s="7"/>
      <c r="DO1483" s="7"/>
      <c r="DP1483" s="7"/>
      <c r="DQ1483" s="7"/>
      <c r="DR1483" s="7"/>
      <c r="DS1483" s="7"/>
      <c r="DT1483" s="7"/>
      <c r="DU1483" s="7"/>
      <c r="DV1483" s="7"/>
      <c r="DW1483" s="7"/>
      <c r="DX1483" s="7"/>
      <c r="DY1483" s="7"/>
      <c r="DZ1483" s="7"/>
      <c r="EA1483" s="7"/>
      <c r="EB1483" s="7"/>
      <c r="EC1483" s="7"/>
      <c r="ED1483" s="7"/>
      <c r="EE1483" s="7"/>
      <c r="EF1483" s="7"/>
      <c r="EG1483" s="7"/>
      <c r="EH1483" s="7"/>
      <c r="EI1483" s="7"/>
      <c r="EJ1483" s="7"/>
      <c r="EK1483" s="7"/>
      <c r="EL1483" s="7"/>
      <c r="EM1483" s="7"/>
      <c r="EN1483" s="7"/>
      <c r="EO1483" s="7"/>
      <c r="EP1483" s="7"/>
      <c r="EQ1483" s="7"/>
      <c r="ER1483" s="7"/>
      <c r="ES1483" s="7"/>
      <c r="ET1483" s="7"/>
      <c r="EU1483" s="7"/>
      <c r="EV1483" s="7"/>
      <c r="EW1483" s="7"/>
      <c r="EX1483" s="7"/>
      <c r="EY1483" s="7"/>
      <c r="EZ1483" s="7"/>
      <c r="FA1483" s="7"/>
      <c r="FB1483" s="7"/>
      <c r="FC1483" s="7"/>
      <c r="FD1483" s="7"/>
      <c r="FE1483" s="7"/>
      <c r="FF1483" s="7"/>
      <c r="FG1483" s="7"/>
      <c r="FH1483" s="7"/>
      <c r="FI1483" s="7"/>
      <c r="FJ1483" s="7"/>
      <c r="FK1483" s="7"/>
      <c r="FL1483" s="34"/>
      <c r="FM1483" s="33"/>
      <c r="FN1483" s="34"/>
      <c r="FO1483" s="33"/>
      <c r="FP1483" s="33"/>
      <c r="FQ1483" s="33"/>
      <c r="FR1483" s="33"/>
      <c r="FS1483" s="33"/>
      <c r="FT1483" s="33"/>
      <c r="FU1483" s="33"/>
      <c r="FV1483" s="33"/>
      <c r="FW1483" s="33"/>
      <c r="FX1483" s="33"/>
      <c r="FY1483" s="33"/>
      <c r="FZ1483" s="33"/>
      <c r="GA1483" s="33"/>
      <c r="GB1483" s="33"/>
      <c r="GC1483" s="33"/>
      <c r="GD1483" s="33"/>
      <c r="GE1483" s="33"/>
      <c r="GF1483" s="33"/>
      <c r="GG1483" s="7"/>
      <c r="GH1483" s="7"/>
      <c r="GI1483" s="7"/>
      <c r="GJ1483" s="7"/>
      <c r="GK1483" s="7"/>
      <c r="GL1483" s="7"/>
      <c r="GM1483" s="7"/>
      <c r="GN1483" s="7"/>
      <c r="GO1483" s="7"/>
      <c r="GP1483" s="7"/>
      <c r="GQ1483" s="7"/>
      <c r="GR1483" s="7"/>
      <c r="GS1483" s="7"/>
      <c r="GT1483" s="7"/>
      <c r="GU1483" s="7"/>
      <c r="GV1483" s="7"/>
      <c r="GW1483" s="7"/>
      <c r="GX1483" s="7"/>
      <c r="GY1483" s="7"/>
    </row>
    <row r="1484" spans="1:207" ht="13.8">
      <c r="A1484" s="7"/>
      <c r="B1484" s="7"/>
      <c r="C1484" s="7"/>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c r="CG1484" s="7"/>
      <c r="CH1484" s="7"/>
      <c r="CI1484" s="7"/>
      <c r="CJ1484" s="7"/>
      <c r="CK1484" s="7"/>
      <c r="CL1484" s="7"/>
      <c r="CM1484" s="7"/>
      <c r="CN1484" s="7"/>
      <c r="CO1484" s="7"/>
      <c r="CP1484" s="7"/>
      <c r="CQ1484" s="7"/>
      <c r="CR1484" s="7"/>
      <c r="CS1484" s="7"/>
      <c r="CT1484" s="7"/>
      <c r="CU1484" s="7"/>
      <c r="CV1484" s="7"/>
      <c r="CW1484" s="7"/>
      <c r="CX1484" s="7"/>
      <c r="CY1484" s="7"/>
      <c r="CZ1484" s="7"/>
      <c r="DA1484" s="7"/>
      <c r="DB1484" s="7"/>
      <c r="DC1484" s="7"/>
      <c r="DD1484" s="7"/>
      <c r="DE1484" s="7"/>
      <c r="DF1484" s="7"/>
      <c r="DG1484" s="7"/>
      <c r="DH1484" s="7"/>
      <c r="DI1484" s="7"/>
      <c r="DJ1484" s="7"/>
      <c r="DK1484" s="7"/>
      <c r="DL1484" s="7"/>
      <c r="DM1484" s="7"/>
      <c r="DN1484" s="7"/>
      <c r="DO1484" s="7"/>
      <c r="DP1484" s="7"/>
      <c r="DQ1484" s="7"/>
      <c r="DR1484" s="7"/>
      <c r="DS1484" s="7"/>
      <c r="DT1484" s="7"/>
      <c r="DU1484" s="7"/>
      <c r="DV1484" s="7"/>
      <c r="DW1484" s="7"/>
      <c r="DX1484" s="7"/>
      <c r="DY1484" s="7"/>
      <c r="DZ1484" s="7"/>
      <c r="EA1484" s="7"/>
      <c r="EB1484" s="7"/>
      <c r="EC1484" s="7"/>
      <c r="ED1484" s="7"/>
      <c r="EE1484" s="7"/>
      <c r="EF1484" s="7"/>
      <c r="EG1484" s="7"/>
      <c r="EH1484" s="7"/>
      <c r="EI1484" s="7"/>
      <c r="EJ1484" s="7"/>
      <c r="EK1484" s="7"/>
      <c r="EL1484" s="7"/>
      <c r="EM1484" s="7"/>
      <c r="EN1484" s="7"/>
      <c r="EO1484" s="7"/>
      <c r="EP1484" s="7"/>
      <c r="EQ1484" s="7"/>
      <c r="ER1484" s="7"/>
      <c r="ES1484" s="7"/>
      <c r="ET1484" s="7"/>
      <c r="EU1484" s="7"/>
      <c r="EV1484" s="7"/>
      <c r="EW1484" s="7"/>
      <c r="EX1484" s="7"/>
      <c r="EY1484" s="7"/>
      <c r="EZ1484" s="7"/>
      <c r="FA1484" s="7"/>
      <c r="FB1484" s="7"/>
      <c r="FC1484" s="7"/>
      <c r="FD1484" s="7"/>
      <c r="FE1484" s="7"/>
      <c r="FF1484" s="7"/>
      <c r="FG1484" s="7"/>
      <c r="FH1484" s="7"/>
      <c r="FI1484" s="7"/>
      <c r="FJ1484" s="7"/>
      <c r="FK1484" s="7"/>
      <c r="FL1484" s="34"/>
      <c r="FM1484" s="33"/>
      <c r="FN1484" s="34"/>
      <c r="FO1484" s="33"/>
      <c r="FP1484" s="33"/>
      <c r="FQ1484" s="33"/>
      <c r="FR1484" s="33"/>
      <c r="FS1484" s="33"/>
      <c r="FT1484" s="33"/>
      <c r="FU1484" s="33"/>
      <c r="FV1484" s="33"/>
      <c r="FW1484" s="33"/>
      <c r="FX1484" s="33"/>
      <c r="FY1484" s="33"/>
      <c r="FZ1484" s="33"/>
      <c r="GA1484" s="33"/>
      <c r="GB1484" s="33"/>
      <c r="GC1484" s="33"/>
      <c r="GD1484" s="33"/>
      <c r="GE1484" s="33"/>
      <c r="GF1484" s="33"/>
      <c r="GG1484" s="7"/>
      <c r="GH1484" s="7"/>
      <c r="GI1484" s="7"/>
      <c r="GJ1484" s="7"/>
      <c r="GK1484" s="7"/>
      <c r="GL1484" s="7"/>
      <c r="GM1484" s="7"/>
      <c r="GN1484" s="7"/>
      <c r="GO1484" s="7"/>
      <c r="GP1484" s="7"/>
      <c r="GQ1484" s="7"/>
      <c r="GR1484" s="7"/>
      <c r="GS1484" s="7"/>
      <c r="GT1484" s="7"/>
      <c r="GU1484" s="7"/>
      <c r="GV1484" s="7"/>
      <c r="GW1484" s="7"/>
      <c r="GX1484" s="7"/>
      <c r="GY1484" s="7"/>
    </row>
    <row r="1485" spans="1:207" ht="13.8">
      <c r="A1485" s="7"/>
      <c r="B1485" s="7"/>
      <c r="C1485" s="7"/>
      <c r="D1485" s="7"/>
      <c r="E1485" s="7"/>
      <c r="F1485" s="7"/>
      <c r="G1485" s="7"/>
      <c r="H1485" s="7"/>
      <c r="I1485" s="7"/>
      <c r="J1485" s="7"/>
      <c r="K1485" s="7"/>
      <c r="L1485" s="7"/>
      <c r="M1485" s="7"/>
      <c r="N1485" s="7"/>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c r="CG1485" s="7"/>
      <c r="CH1485" s="7"/>
      <c r="CI1485" s="7"/>
      <c r="CJ1485" s="7"/>
      <c r="CK1485" s="7"/>
      <c r="CL1485" s="7"/>
      <c r="CM1485" s="7"/>
      <c r="CN1485" s="7"/>
      <c r="CO1485" s="7"/>
      <c r="CP1485" s="7"/>
      <c r="CQ1485" s="7"/>
      <c r="CR1485" s="7"/>
      <c r="CS1485" s="7"/>
      <c r="CT1485" s="7"/>
      <c r="CU1485" s="7"/>
      <c r="CV1485" s="7"/>
      <c r="CW1485" s="7"/>
      <c r="CX1485" s="7"/>
      <c r="CY1485" s="7"/>
      <c r="CZ1485" s="7"/>
      <c r="DA1485" s="7"/>
      <c r="DB1485" s="7"/>
      <c r="DC1485" s="7"/>
      <c r="DD1485" s="7"/>
      <c r="DE1485" s="7"/>
      <c r="DF1485" s="7"/>
      <c r="DG1485" s="7"/>
      <c r="DH1485" s="7"/>
      <c r="DI1485" s="7"/>
      <c r="DJ1485" s="7"/>
      <c r="DK1485" s="7"/>
      <c r="DL1485" s="7"/>
      <c r="DM1485" s="7"/>
      <c r="DN1485" s="7"/>
      <c r="DO1485" s="7"/>
      <c r="DP1485" s="7"/>
      <c r="DQ1485" s="7"/>
      <c r="DR1485" s="7"/>
      <c r="DS1485" s="7"/>
      <c r="DT1485" s="7"/>
      <c r="DU1485" s="7"/>
      <c r="DV1485" s="7"/>
      <c r="DW1485" s="7"/>
      <c r="DX1485" s="7"/>
      <c r="DY1485" s="7"/>
      <c r="DZ1485" s="7"/>
      <c r="EA1485" s="7"/>
      <c r="EB1485" s="7"/>
      <c r="EC1485" s="7"/>
      <c r="ED1485" s="7"/>
      <c r="EE1485" s="7"/>
      <c r="EF1485" s="7"/>
      <c r="EG1485" s="7"/>
      <c r="EH1485" s="7"/>
      <c r="EI1485" s="7"/>
      <c r="EJ1485" s="7"/>
      <c r="EK1485" s="7"/>
      <c r="EL1485" s="7"/>
      <c r="EM1485" s="7"/>
      <c r="EN1485" s="7"/>
      <c r="EO1485" s="7"/>
      <c r="EP1485" s="7"/>
      <c r="EQ1485" s="7"/>
      <c r="ER1485" s="7"/>
      <c r="ES1485" s="7"/>
      <c r="ET1485" s="7"/>
      <c r="EU1485" s="7"/>
      <c r="EV1485" s="7"/>
      <c r="EW1485" s="7"/>
      <c r="EX1485" s="7"/>
      <c r="EY1485" s="7"/>
      <c r="EZ1485" s="7"/>
      <c r="FA1485" s="7"/>
      <c r="FB1485" s="7"/>
      <c r="FC1485" s="7"/>
      <c r="FD1485" s="7"/>
      <c r="FE1485" s="7"/>
      <c r="FF1485" s="7"/>
      <c r="FG1485" s="7"/>
      <c r="FH1485" s="7"/>
      <c r="FI1485" s="7"/>
      <c r="FJ1485" s="7"/>
      <c r="FK1485" s="7"/>
      <c r="FL1485" s="34"/>
      <c r="FM1485" s="33"/>
      <c r="FN1485" s="34"/>
      <c r="FO1485" s="33"/>
      <c r="FP1485" s="33"/>
      <c r="FQ1485" s="33"/>
      <c r="FR1485" s="33"/>
      <c r="FS1485" s="33"/>
      <c r="FT1485" s="33"/>
      <c r="FU1485" s="33"/>
      <c r="FV1485" s="33"/>
      <c r="FW1485" s="33"/>
      <c r="FX1485" s="33"/>
      <c r="FY1485" s="33"/>
      <c r="FZ1485" s="33"/>
      <c r="GA1485" s="33"/>
      <c r="GB1485" s="33"/>
      <c r="GC1485" s="33"/>
      <c r="GD1485" s="33"/>
      <c r="GE1485" s="33"/>
      <c r="GF1485" s="33"/>
      <c r="GG1485" s="7"/>
      <c r="GH1485" s="7"/>
      <c r="GI1485" s="7"/>
      <c r="GJ1485" s="7"/>
      <c r="GK1485" s="7"/>
      <c r="GL1485" s="7"/>
      <c r="GM1485" s="7"/>
      <c r="GN1485" s="7"/>
      <c r="GO1485" s="7"/>
      <c r="GP1485" s="7"/>
      <c r="GQ1485" s="7"/>
      <c r="GR1485" s="7"/>
      <c r="GS1485" s="7"/>
      <c r="GT1485" s="7"/>
      <c r="GU1485" s="7"/>
      <c r="GV1485" s="7"/>
      <c r="GW1485" s="7"/>
      <c r="GX1485" s="7"/>
      <c r="GY1485" s="7"/>
    </row>
    <row r="1486" spans="1:207" ht="13.8">
      <c r="A1486" s="7"/>
      <c r="B1486" s="7"/>
      <c r="C1486" s="7"/>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c r="CG1486" s="7"/>
      <c r="CH1486" s="7"/>
      <c r="CI1486" s="7"/>
      <c r="CJ1486" s="7"/>
      <c r="CK1486" s="7"/>
      <c r="CL1486" s="7"/>
      <c r="CM1486" s="7"/>
      <c r="CN1486" s="7"/>
      <c r="CO1486" s="7"/>
      <c r="CP1486" s="7"/>
      <c r="CQ1486" s="7"/>
      <c r="CR1486" s="7"/>
      <c r="CS1486" s="7"/>
      <c r="CT1486" s="7"/>
      <c r="CU1486" s="7"/>
      <c r="CV1486" s="7"/>
      <c r="CW1486" s="7"/>
      <c r="CX1486" s="7"/>
      <c r="CY1486" s="7"/>
      <c r="CZ1486" s="7"/>
      <c r="DA1486" s="7"/>
      <c r="DB1486" s="7"/>
      <c r="DC1486" s="7"/>
      <c r="DD1486" s="7"/>
      <c r="DE1486" s="7"/>
      <c r="DF1486" s="7"/>
      <c r="DG1486" s="7"/>
      <c r="DH1486" s="7"/>
      <c r="DI1486" s="7"/>
      <c r="DJ1486" s="7"/>
      <c r="DK1486" s="7"/>
      <c r="DL1486" s="7"/>
      <c r="DM1486" s="7"/>
      <c r="DN1486" s="7"/>
      <c r="DO1486" s="7"/>
      <c r="DP1486" s="7"/>
      <c r="DQ1486" s="7"/>
      <c r="DR1486" s="7"/>
      <c r="DS1486" s="7"/>
      <c r="DT1486" s="7"/>
      <c r="DU1486" s="7"/>
      <c r="DV1486" s="7"/>
      <c r="DW1486" s="7"/>
      <c r="DX1486" s="7"/>
      <c r="DY1486" s="7"/>
      <c r="DZ1486" s="7"/>
      <c r="EA1486" s="7"/>
      <c r="EB1486" s="7"/>
      <c r="EC1486" s="7"/>
      <c r="ED1486" s="7"/>
      <c r="EE1486" s="7"/>
      <c r="EF1486" s="7"/>
      <c r="EG1486" s="7"/>
      <c r="EH1486" s="7"/>
      <c r="EI1486" s="7"/>
      <c r="EJ1486" s="7"/>
      <c r="EK1486" s="7"/>
      <c r="EL1486" s="7"/>
      <c r="EM1486" s="7"/>
      <c r="EN1486" s="7"/>
      <c r="EO1486" s="7"/>
      <c r="EP1486" s="7"/>
      <c r="EQ1486" s="7"/>
      <c r="ER1486" s="7"/>
      <c r="ES1486" s="7"/>
      <c r="ET1486" s="7"/>
      <c r="EU1486" s="7"/>
      <c r="EV1486" s="7"/>
      <c r="EW1486" s="7"/>
      <c r="EX1486" s="7"/>
      <c r="EY1486" s="7"/>
      <c r="EZ1486" s="7"/>
      <c r="FA1486" s="7"/>
      <c r="FB1486" s="7"/>
      <c r="FC1486" s="7"/>
      <c r="FD1486" s="7"/>
      <c r="FE1486" s="7"/>
      <c r="FF1486" s="7"/>
      <c r="FG1486" s="7"/>
      <c r="FH1486" s="7"/>
      <c r="FI1486" s="7"/>
      <c r="FJ1486" s="7"/>
      <c r="FK1486" s="7"/>
      <c r="FL1486" s="34"/>
      <c r="FM1486" s="33"/>
      <c r="FN1486" s="34"/>
      <c r="FO1486" s="33"/>
      <c r="FP1486" s="33"/>
      <c r="FQ1486" s="33"/>
      <c r="FR1486" s="33"/>
      <c r="FS1486" s="33"/>
      <c r="FT1486" s="33"/>
      <c r="FU1486" s="33"/>
      <c r="FV1486" s="33"/>
      <c r="FW1486" s="33"/>
      <c r="FX1486" s="33"/>
      <c r="FY1486" s="33"/>
      <c r="FZ1486" s="33"/>
      <c r="GA1486" s="33"/>
      <c r="GB1486" s="33"/>
      <c r="GC1486" s="33"/>
      <c r="GD1486" s="33"/>
      <c r="GE1486" s="33"/>
      <c r="GF1486" s="33"/>
      <c r="GG1486" s="7"/>
      <c r="GH1486" s="7"/>
      <c r="GI1486" s="7"/>
      <c r="GJ1486" s="7"/>
      <c r="GK1486" s="7"/>
      <c r="GL1486" s="7"/>
      <c r="GM1486" s="7"/>
      <c r="GN1486" s="7"/>
      <c r="GO1486" s="7"/>
      <c r="GP1486" s="7"/>
      <c r="GQ1486" s="7"/>
      <c r="GR1486" s="7"/>
      <c r="GS1486" s="7"/>
      <c r="GT1486" s="7"/>
      <c r="GU1486" s="7"/>
      <c r="GV1486" s="7"/>
      <c r="GW1486" s="7"/>
      <c r="GX1486" s="7"/>
      <c r="GY1486" s="7"/>
    </row>
    <row r="1487" spans="1:207" ht="13.8">
      <c r="A1487" s="7"/>
      <c r="B1487" s="7"/>
      <c r="C1487" s="7"/>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c r="CG1487" s="7"/>
      <c r="CH1487" s="7"/>
      <c r="CI1487" s="7"/>
      <c r="CJ1487" s="7"/>
      <c r="CK1487" s="7"/>
      <c r="CL1487" s="7"/>
      <c r="CM1487" s="7"/>
      <c r="CN1487" s="7"/>
      <c r="CO1487" s="7"/>
      <c r="CP1487" s="7"/>
      <c r="CQ1487" s="7"/>
      <c r="CR1487" s="7"/>
      <c r="CS1487" s="7"/>
      <c r="CT1487" s="7"/>
      <c r="CU1487" s="7"/>
      <c r="CV1487" s="7"/>
      <c r="CW1487" s="7"/>
      <c r="CX1487" s="7"/>
      <c r="CY1487" s="7"/>
      <c r="CZ1487" s="7"/>
      <c r="DA1487" s="7"/>
      <c r="DB1487" s="7"/>
      <c r="DC1487" s="7"/>
      <c r="DD1487" s="7"/>
      <c r="DE1487" s="7"/>
      <c r="DF1487" s="7"/>
      <c r="DG1487" s="7"/>
      <c r="DH1487" s="7"/>
      <c r="DI1487" s="7"/>
      <c r="DJ1487" s="7"/>
      <c r="DK1487" s="7"/>
      <c r="DL1487" s="7"/>
      <c r="DM1487" s="7"/>
      <c r="DN1487" s="7"/>
      <c r="DO1487" s="7"/>
      <c r="DP1487" s="7"/>
      <c r="DQ1487" s="7"/>
      <c r="DR1487" s="7"/>
      <c r="DS1487" s="7"/>
      <c r="DT1487" s="7"/>
      <c r="DU1487" s="7"/>
      <c r="DV1487" s="7"/>
      <c r="DW1487" s="7"/>
      <c r="DX1487" s="7"/>
      <c r="DY1487" s="7"/>
      <c r="DZ1487" s="7"/>
      <c r="EA1487" s="7"/>
      <c r="EB1487" s="7"/>
      <c r="EC1487" s="7"/>
      <c r="ED1487" s="7"/>
      <c r="EE1487" s="7"/>
      <c r="EF1487" s="7"/>
      <c r="EG1487" s="7"/>
      <c r="EH1487" s="7"/>
      <c r="EI1487" s="7"/>
      <c r="EJ1487" s="7"/>
      <c r="EK1487" s="7"/>
      <c r="EL1487" s="7"/>
      <c r="EM1487" s="7"/>
      <c r="EN1487" s="7"/>
      <c r="EO1487" s="7"/>
      <c r="EP1487" s="7"/>
      <c r="EQ1487" s="7"/>
      <c r="ER1487" s="7"/>
      <c r="ES1487" s="7"/>
      <c r="ET1487" s="7"/>
      <c r="EU1487" s="7"/>
      <c r="EV1487" s="7"/>
      <c r="EW1487" s="7"/>
      <c r="EX1487" s="7"/>
      <c r="EY1487" s="7"/>
      <c r="EZ1487" s="7"/>
      <c r="FA1487" s="7"/>
      <c r="FB1487" s="7"/>
      <c r="FC1487" s="7"/>
      <c r="FD1487" s="7"/>
      <c r="FE1487" s="7"/>
      <c r="FF1487" s="7"/>
      <c r="FG1487" s="7"/>
      <c r="FH1487" s="7"/>
      <c r="FI1487" s="7"/>
      <c r="FJ1487" s="7"/>
      <c r="FK1487" s="7"/>
      <c r="FL1487" s="34"/>
      <c r="FM1487" s="33"/>
      <c r="FN1487" s="34"/>
      <c r="FO1487" s="33"/>
      <c r="FP1487" s="33"/>
      <c r="FQ1487" s="33"/>
      <c r="FR1487" s="33"/>
      <c r="FS1487" s="33"/>
      <c r="FT1487" s="33"/>
      <c r="FU1487" s="33"/>
      <c r="FV1487" s="33"/>
      <c r="FW1487" s="33"/>
      <c r="FX1487" s="33"/>
      <c r="FY1487" s="33"/>
      <c r="FZ1487" s="33"/>
      <c r="GA1487" s="33"/>
      <c r="GB1487" s="33"/>
      <c r="GC1487" s="33"/>
      <c r="GD1487" s="33"/>
      <c r="GE1487" s="33"/>
      <c r="GF1487" s="33"/>
      <c r="GG1487" s="7"/>
      <c r="GH1487" s="7"/>
      <c r="GI1487" s="7"/>
      <c r="GJ1487" s="7"/>
      <c r="GK1487" s="7"/>
      <c r="GL1487" s="7"/>
      <c r="GM1487" s="7"/>
      <c r="GN1487" s="7"/>
      <c r="GO1487" s="7"/>
      <c r="GP1487" s="7"/>
      <c r="GQ1487" s="7"/>
      <c r="GR1487" s="7"/>
      <c r="GS1487" s="7"/>
      <c r="GT1487" s="7"/>
      <c r="GU1487" s="7"/>
      <c r="GV1487" s="7"/>
      <c r="GW1487" s="7"/>
      <c r="GX1487" s="7"/>
      <c r="GY1487" s="7"/>
    </row>
    <row r="1488" spans="1:207" ht="13.8">
      <c r="A1488" s="7"/>
      <c r="B1488" s="7"/>
      <c r="C1488" s="7"/>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c r="CG1488" s="7"/>
      <c r="CH1488" s="7"/>
      <c r="CI1488" s="7"/>
      <c r="CJ1488" s="7"/>
      <c r="CK1488" s="7"/>
      <c r="CL1488" s="7"/>
      <c r="CM1488" s="7"/>
      <c r="CN1488" s="7"/>
      <c r="CO1488" s="7"/>
      <c r="CP1488" s="7"/>
      <c r="CQ1488" s="7"/>
      <c r="CR1488" s="7"/>
      <c r="CS1488" s="7"/>
      <c r="CT1488" s="7"/>
      <c r="CU1488" s="7"/>
      <c r="CV1488" s="7"/>
      <c r="CW1488" s="7"/>
      <c r="CX1488" s="7"/>
      <c r="CY1488" s="7"/>
      <c r="CZ1488" s="7"/>
      <c r="DA1488" s="7"/>
      <c r="DB1488" s="7"/>
      <c r="DC1488" s="7"/>
      <c r="DD1488" s="7"/>
      <c r="DE1488" s="7"/>
      <c r="DF1488" s="7"/>
      <c r="DG1488" s="7"/>
      <c r="DH1488" s="7"/>
      <c r="DI1488" s="7"/>
      <c r="DJ1488" s="7"/>
      <c r="DK1488" s="7"/>
      <c r="DL1488" s="7"/>
      <c r="DM1488" s="7"/>
      <c r="DN1488" s="7"/>
      <c r="DO1488" s="7"/>
      <c r="DP1488" s="7"/>
      <c r="DQ1488" s="7"/>
      <c r="DR1488" s="7"/>
      <c r="DS1488" s="7"/>
      <c r="DT1488" s="7"/>
      <c r="DU1488" s="7"/>
      <c r="DV1488" s="7"/>
      <c r="DW1488" s="7"/>
      <c r="DX1488" s="7"/>
      <c r="DY1488" s="7"/>
      <c r="DZ1488" s="7"/>
      <c r="EA1488" s="7"/>
      <c r="EB1488" s="7"/>
      <c r="EC1488" s="7"/>
      <c r="ED1488" s="7"/>
      <c r="EE1488" s="7"/>
      <c r="EF1488" s="7"/>
      <c r="EG1488" s="7"/>
      <c r="EH1488" s="7"/>
      <c r="EI1488" s="7"/>
      <c r="EJ1488" s="7"/>
      <c r="EK1488" s="7"/>
      <c r="EL1488" s="7"/>
      <c r="EM1488" s="7"/>
      <c r="EN1488" s="7"/>
      <c r="EO1488" s="7"/>
      <c r="EP1488" s="7"/>
      <c r="EQ1488" s="7"/>
      <c r="ER1488" s="7"/>
      <c r="ES1488" s="7"/>
      <c r="ET1488" s="7"/>
      <c r="EU1488" s="7"/>
      <c r="EV1488" s="7"/>
      <c r="EW1488" s="7"/>
      <c r="EX1488" s="7"/>
      <c r="EY1488" s="7"/>
      <c r="EZ1488" s="7"/>
      <c r="FA1488" s="7"/>
      <c r="FB1488" s="7"/>
      <c r="FC1488" s="7"/>
      <c r="FD1488" s="7"/>
      <c r="FE1488" s="7"/>
      <c r="FF1488" s="7"/>
      <c r="FG1488" s="7"/>
      <c r="FH1488" s="7"/>
      <c r="FI1488" s="7"/>
      <c r="FJ1488" s="7"/>
      <c r="FK1488" s="7"/>
      <c r="FL1488" s="34"/>
      <c r="FM1488" s="33"/>
      <c r="FN1488" s="34"/>
      <c r="FO1488" s="33"/>
      <c r="FP1488" s="33"/>
      <c r="FQ1488" s="33"/>
      <c r="FR1488" s="33"/>
      <c r="FS1488" s="33"/>
      <c r="FT1488" s="33"/>
      <c r="FU1488" s="33"/>
      <c r="FV1488" s="33"/>
      <c r="FW1488" s="33"/>
      <c r="FX1488" s="33"/>
      <c r="FY1488" s="33"/>
      <c r="FZ1488" s="33"/>
      <c r="GA1488" s="33"/>
      <c r="GB1488" s="33"/>
      <c r="GC1488" s="33"/>
      <c r="GD1488" s="33"/>
      <c r="GE1488" s="33"/>
      <c r="GF1488" s="33"/>
      <c r="GG1488" s="7"/>
      <c r="GH1488" s="7"/>
      <c r="GI1488" s="7"/>
      <c r="GJ1488" s="7"/>
      <c r="GK1488" s="7"/>
      <c r="GL1488" s="7"/>
      <c r="GM1488" s="7"/>
      <c r="GN1488" s="7"/>
      <c r="GO1488" s="7"/>
      <c r="GP1488" s="7"/>
      <c r="GQ1488" s="7"/>
      <c r="GR1488" s="7"/>
      <c r="GS1488" s="7"/>
      <c r="GT1488" s="7"/>
      <c r="GU1488" s="7"/>
      <c r="GV1488" s="7"/>
      <c r="GW1488" s="7"/>
      <c r="GX1488" s="7"/>
      <c r="GY1488" s="7"/>
    </row>
    <row r="1489" spans="1:207" ht="13.8">
      <c r="A1489" s="7"/>
      <c r="B1489" s="7"/>
      <c r="C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c r="CG1489" s="7"/>
      <c r="CH1489" s="7"/>
      <c r="CI1489" s="7"/>
      <c r="CJ1489" s="7"/>
      <c r="CK1489" s="7"/>
      <c r="CL1489" s="7"/>
      <c r="CM1489" s="7"/>
      <c r="CN1489" s="7"/>
      <c r="CO1489" s="7"/>
      <c r="CP1489" s="7"/>
      <c r="CQ1489" s="7"/>
      <c r="CR1489" s="7"/>
      <c r="CS1489" s="7"/>
      <c r="CT1489" s="7"/>
      <c r="CU1489" s="7"/>
      <c r="CV1489" s="7"/>
      <c r="CW1489" s="7"/>
      <c r="CX1489" s="7"/>
      <c r="CY1489" s="7"/>
      <c r="CZ1489" s="7"/>
      <c r="DA1489" s="7"/>
      <c r="DB1489" s="7"/>
      <c r="DC1489" s="7"/>
      <c r="DD1489" s="7"/>
      <c r="DE1489" s="7"/>
      <c r="DF1489" s="7"/>
      <c r="DG1489" s="7"/>
      <c r="DH1489" s="7"/>
      <c r="DI1489" s="7"/>
      <c r="DJ1489" s="7"/>
      <c r="DK1489" s="7"/>
      <c r="DL1489" s="7"/>
      <c r="DM1489" s="7"/>
      <c r="DN1489" s="7"/>
      <c r="DO1489" s="7"/>
      <c r="DP1489" s="7"/>
      <c r="DQ1489" s="7"/>
      <c r="DR1489" s="7"/>
      <c r="DS1489" s="7"/>
      <c r="DT1489" s="7"/>
      <c r="DU1489" s="7"/>
      <c r="DV1489" s="7"/>
      <c r="DW1489" s="7"/>
      <c r="DX1489" s="7"/>
      <c r="DY1489" s="7"/>
      <c r="DZ1489" s="7"/>
      <c r="EA1489" s="7"/>
      <c r="EB1489" s="7"/>
      <c r="EC1489" s="7"/>
      <c r="ED1489" s="7"/>
      <c r="EE1489" s="7"/>
      <c r="EF1489" s="7"/>
      <c r="EG1489" s="7"/>
      <c r="EH1489" s="7"/>
      <c r="EI1489" s="7"/>
      <c r="EJ1489" s="7"/>
      <c r="EK1489" s="7"/>
      <c r="EL1489" s="7"/>
      <c r="EM1489" s="7"/>
      <c r="EN1489" s="7"/>
      <c r="EO1489" s="7"/>
      <c r="EP1489" s="7"/>
      <c r="EQ1489" s="7"/>
      <c r="ER1489" s="7"/>
      <c r="ES1489" s="7"/>
      <c r="ET1489" s="7"/>
      <c r="EU1489" s="7"/>
      <c r="EV1489" s="7"/>
      <c r="EW1489" s="7"/>
      <c r="EX1489" s="7"/>
      <c r="EY1489" s="7"/>
      <c r="EZ1489" s="7"/>
      <c r="FA1489" s="7"/>
      <c r="FB1489" s="7"/>
      <c r="FC1489" s="7"/>
      <c r="FD1489" s="7"/>
      <c r="FE1489" s="7"/>
      <c r="FF1489" s="7"/>
      <c r="FG1489" s="7"/>
      <c r="FH1489" s="7"/>
      <c r="FI1489" s="7"/>
      <c r="FJ1489" s="7"/>
      <c r="FK1489" s="7"/>
      <c r="FL1489" s="34"/>
      <c r="FM1489" s="33"/>
      <c r="FN1489" s="34"/>
      <c r="FO1489" s="33"/>
      <c r="FP1489" s="33"/>
      <c r="FQ1489" s="33"/>
      <c r="FR1489" s="33"/>
      <c r="FS1489" s="33"/>
      <c r="FT1489" s="33"/>
      <c r="FU1489" s="33"/>
      <c r="FV1489" s="33"/>
      <c r="FW1489" s="33"/>
      <c r="FX1489" s="33"/>
      <c r="FY1489" s="33"/>
      <c r="FZ1489" s="33"/>
      <c r="GA1489" s="33"/>
      <c r="GB1489" s="33"/>
      <c r="GC1489" s="33"/>
      <c r="GD1489" s="33"/>
      <c r="GE1489" s="33"/>
      <c r="GF1489" s="33"/>
      <c r="GG1489" s="7"/>
      <c r="GH1489" s="7"/>
      <c r="GI1489" s="7"/>
      <c r="GJ1489" s="7"/>
      <c r="GK1489" s="7"/>
      <c r="GL1489" s="7"/>
      <c r="GM1489" s="7"/>
      <c r="GN1489" s="7"/>
      <c r="GO1489" s="7"/>
      <c r="GP1489" s="7"/>
      <c r="GQ1489" s="7"/>
      <c r="GR1489" s="7"/>
      <c r="GS1489" s="7"/>
      <c r="GT1489" s="7"/>
      <c r="GU1489" s="7"/>
      <c r="GV1489" s="7"/>
      <c r="GW1489" s="7"/>
      <c r="GX1489" s="7"/>
      <c r="GY1489" s="7"/>
    </row>
    <row r="1490" spans="1:207" ht="13.8">
      <c r="A1490" s="7"/>
      <c r="B1490" s="7"/>
      <c r="C1490" s="7"/>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c r="CG1490" s="7"/>
      <c r="CH1490" s="7"/>
      <c r="CI1490" s="7"/>
      <c r="CJ1490" s="7"/>
      <c r="CK1490" s="7"/>
      <c r="CL1490" s="7"/>
      <c r="CM1490" s="7"/>
      <c r="CN1490" s="7"/>
      <c r="CO1490" s="7"/>
      <c r="CP1490" s="7"/>
      <c r="CQ1490" s="7"/>
      <c r="CR1490" s="7"/>
      <c r="CS1490" s="7"/>
      <c r="CT1490" s="7"/>
      <c r="CU1490" s="7"/>
      <c r="CV1490" s="7"/>
      <c r="CW1490" s="7"/>
      <c r="CX1490" s="7"/>
      <c r="CY1490" s="7"/>
      <c r="CZ1490" s="7"/>
      <c r="DA1490" s="7"/>
      <c r="DB1490" s="7"/>
      <c r="DC1490" s="7"/>
      <c r="DD1490" s="7"/>
      <c r="DE1490" s="7"/>
      <c r="DF1490" s="7"/>
      <c r="DG1490" s="7"/>
      <c r="DH1490" s="7"/>
      <c r="DI1490" s="7"/>
      <c r="DJ1490" s="7"/>
      <c r="DK1490" s="7"/>
      <c r="DL1490" s="7"/>
      <c r="DM1490" s="7"/>
      <c r="DN1490" s="7"/>
      <c r="DO1490" s="7"/>
      <c r="DP1490" s="7"/>
      <c r="DQ1490" s="7"/>
      <c r="DR1490" s="7"/>
      <c r="DS1490" s="7"/>
      <c r="DT1490" s="7"/>
      <c r="DU1490" s="7"/>
      <c r="DV1490" s="7"/>
      <c r="DW1490" s="7"/>
      <c r="DX1490" s="7"/>
      <c r="DY1490" s="7"/>
      <c r="DZ1490" s="7"/>
      <c r="EA1490" s="7"/>
      <c r="EB1490" s="7"/>
      <c r="EC1490" s="7"/>
      <c r="ED1490" s="7"/>
      <c r="EE1490" s="7"/>
      <c r="EF1490" s="7"/>
      <c r="EG1490" s="7"/>
      <c r="EH1490" s="7"/>
      <c r="EI1490" s="7"/>
      <c r="EJ1490" s="7"/>
      <c r="EK1490" s="7"/>
      <c r="EL1490" s="7"/>
      <c r="EM1490" s="7"/>
      <c r="EN1490" s="7"/>
      <c r="EO1490" s="7"/>
      <c r="EP1490" s="7"/>
      <c r="EQ1490" s="7"/>
      <c r="ER1490" s="7"/>
      <c r="ES1490" s="7"/>
      <c r="ET1490" s="7"/>
      <c r="EU1490" s="7"/>
      <c r="EV1490" s="7"/>
      <c r="EW1490" s="7"/>
      <c r="EX1490" s="7"/>
      <c r="EY1490" s="7"/>
      <c r="EZ1490" s="7"/>
      <c r="FA1490" s="7"/>
      <c r="FB1490" s="7"/>
      <c r="FC1490" s="7"/>
      <c r="FD1490" s="7"/>
      <c r="FE1490" s="7"/>
      <c r="FF1490" s="7"/>
      <c r="FG1490" s="7"/>
      <c r="FH1490" s="7"/>
      <c r="FI1490" s="7"/>
      <c r="FJ1490" s="7"/>
      <c r="FK1490" s="7"/>
      <c r="FL1490" s="34"/>
      <c r="FM1490" s="33"/>
      <c r="FN1490" s="34"/>
      <c r="FO1490" s="33"/>
      <c r="FP1490" s="33"/>
      <c r="FQ1490" s="33"/>
      <c r="FR1490" s="33"/>
      <c r="FS1490" s="33"/>
      <c r="FT1490" s="33"/>
      <c r="FU1490" s="33"/>
      <c r="FV1490" s="33"/>
      <c r="FW1490" s="33"/>
      <c r="FX1490" s="33"/>
      <c r="FY1490" s="33"/>
      <c r="FZ1490" s="33"/>
      <c r="GA1490" s="33"/>
      <c r="GB1490" s="33"/>
      <c r="GC1490" s="33"/>
      <c r="GD1490" s="33"/>
      <c r="GE1490" s="33"/>
      <c r="GF1490" s="33"/>
      <c r="GG1490" s="7"/>
      <c r="GH1490" s="7"/>
      <c r="GI1490" s="7"/>
      <c r="GJ1490" s="7"/>
      <c r="GK1490" s="7"/>
      <c r="GL1490" s="7"/>
      <c r="GM1490" s="7"/>
      <c r="GN1490" s="7"/>
      <c r="GO1490" s="7"/>
      <c r="GP1490" s="7"/>
      <c r="GQ1490" s="7"/>
      <c r="GR1490" s="7"/>
      <c r="GS1490" s="7"/>
      <c r="GT1490" s="7"/>
      <c r="GU1490" s="7"/>
      <c r="GV1490" s="7"/>
      <c r="GW1490" s="7"/>
      <c r="GX1490" s="7"/>
      <c r="GY1490" s="7"/>
    </row>
    <row r="1491" spans="1:207" ht="13.8">
      <c r="A1491" s="7"/>
      <c r="B1491" s="7"/>
      <c r="C1491" s="7"/>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c r="CG1491" s="7"/>
      <c r="CH1491" s="7"/>
      <c r="CI1491" s="7"/>
      <c r="CJ1491" s="7"/>
      <c r="CK1491" s="7"/>
      <c r="CL1491" s="7"/>
      <c r="CM1491" s="7"/>
      <c r="CN1491" s="7"/>
      <c r="CO1491" s="7"/>
      <c r="CP1491" s="7"/>
      <c r="CQ1491" s="7"/>
      <c r="CR1491" s="7"/>
      <c r="CS1491" s="7"/>
      <c r="CT1491" s="7"/>
      <c r="CU1491" s="7"/>
      <c r="CV1491" s="7"/>
      <c r="CW1491" s="7"/>
      <c r="CX1491" s="7"/>
      <c r="CY1491" s="7"/>
      <c r="CZ1491" s="7"/>
      <c r="DA1491" s="7"/>
      <c r="DB1491" s="7"/>
      <c r="DC1491" s="7"/>
      <c r="DD1491" s="7"/>
      <c r="DE1491" s="7"/>
      <c r="DF1491" s="7"/>
      <c r="DG1491" s="7"/>
      <c r="DH1491" s="7"/>
      <c r="DI1491" s="7"/>
      <c r="DJ1491" s="7"/>
      <c r="DK1491" s="7"/>
      <c r="DL1491" s="7"/>
      <c r="DM1491" s="7"/>
      <c r="DN1491" s="7"/>
      <c r="DO1491" s="7"/>
      <c r="DP1491" s="7"/>
      <c r="DQ1491" s="7"/>
      <c r="DR1491" s="7"/>
      <c r="DS1491" s="7"/>
      <c r="DT1491" s="7"/>
      <c r="DU1491" s="7"/>
      <c r="DV1491" s="7"/>
      <c r="DW1491" s="7"/>
      <c r="DX1491" s="7"/>
      <c r="DY1491" s="7"/>
      <c r="DZ1491" s="7"/>
      <c r="EA1491" s="7"/>
      <c r="EB1491" s="7"/>
      <c r="EC1491" s="7"/>
      <c r="ED1491" s="7"/>
      <c r="EE1491" s="7"/>
      <c r="EF1491" s="7"/>
      <c r="EG1491" s="7"/>
      <c r="EH1491" s="7"/>
      <c r="EI1491" s="7"/>
      <c r="EJ1491" s="7"/>
      <c r="EK1491" s="7"/>
      <c r="EL1491" s="7"/>
      <c r="EM1491" s="7"/>
      <c r="EN1491" s="7"/>
      <c r="EO1491" s="7"/>
      <c r="EP1491" s="7"/>
      <c r="EQ1491" s="7"/>
      <c r="ER1491" s="7"/>
      <c r="ES1491" s="7"/>
      <c r="ET1491" s="7"/>
      <c r="EU1491" s="7"/>
      <c r="EV1491" s="7"/>
      <c r="EW1491" s="7"/>
      <c r="EX1491" s="7"/>
      <c r="EY1491" s="7"/>
      <c r="EZ1491" s="7"/>
      <c r="FA1491" s="7"/>
      <c r="FB1491" s="7"/>
      <c r="FC1491" s="7"/>
      <c r="FD1491" s="7"/>
      <c r="FE1491" s="7"/>
      <c r="FF1491" s="7"/>
      <c r="FG1491" s="7"/>
      <c r="FH1491" s="7"/>
      <c r="FI1491" s="7"/>
      <c r="FJ1491" s="7"/>
      <c r="FK1491" s="7"/>
      <c r="FL1491" s="34"/>
      <c r="FM1491" s="33"/>
      <c r="FN1491" s="34"/>
      <c r="FO1491" s="33"/>
      <c r="FP1491" s="33"/>
      <c r="FQ1491" s="33"/>
      <c r="FR1491" s="33"/>
      <c r="FS1491" s="33"/>
      <c r="FT1491" s="33"/>
      <c r="FU1491" s="33"/>
      <c r="FV1491" s="33"/>
      <c r="FW1491" s="33"/>
      <c r="FX1491" s="33"/>
      <c r="FY1491" s="33"/>
      <c r="FZ1491" s="33"/>
      <c r="GA1491" s="33"/>
      <c r="GB1491" s="33"/>
      <c r="GC1491" s="33"/>
      <c r="GD1491" s="33"/>
      <c r="GE1491" s="33"/>
      <c r="GF1491" s="33"/>
      <c r="GG1491" s="7"/>
      <c r="GH1491" s="7"/>
      <c r="GI1491" s="7"/>
      <c r="GJ1491" s="7"/>
      <c r="GK1491" s="7"/>
      <c r="GL1491" s="7"/>
      <c r="GM1491" s="7"/>
      <c r="GN1491" s="7"/>
      <c r="GO1491" s="7"/>
      <c r="GP1491" s="7"/>
      <c r="GQ1491" s="7"/>
      <c r="GR1491" s="7"/>
      <c r="GS1491" s="7"/>
      <c r="GT1491" s="7"/>
      <c r="GU1491" s="7"/>
      <c r="GV1491" s="7"/>
      <c r="GW1491" s="7"/>
      <c r="GX1491" s="7"/>
      <c r="GY1491" s="7"/>
    </row>
    <row r="1492" spans="1:207" ht="13.8">
      <c r="A1492" s="7"/>
      <c r="B1492" s="7"/>
      <c r="C1492" s="7"/>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c r="CG1492" s="7"/>
      <c r="CH1492" s="7"/>
      <c r="CI1492" s="7"/>
      <c r="CJ1492" s="7"/>
      <c r="CK1492" s="7"/>
      <c r="CL1492" s="7"/>
      <c r="CM1492" s="7"/>
      <c r="CN1492" s="7"/>
      <c r="CO1492" s="7"/>
      <c r="CP1492" s="7"/>
      <c r="CQ1492" s="7"/>
      <c r="CR1492" s="7"/>
      <c r="CS1492" s="7"/>
      <c r="CT1492" s="7"/>
      <c r="CU1492" s="7"/>
      <c r="CV1492" s="7"/>
      <c r="CW1492" s="7"/>
      <c r="CX1492" s="7"/>
      <c r="CY1492" s="7"/>
      <c r="CZ1492" s="7"/>
      <c r="DA1492" s="7"/>
      <c r="DB1492" s="7"/>
      <c r="DC1492" s="7"/>
      <c r="DD1492" s="7"/>
      <c r="DE1492" s="7"/>
      <c r="DF1492" s="7"/>
      <c r="DG1492" s="7"/>
      <c r="DH1492" s="7"/>
      <c r="DI1492" s="7"/>
      <c r="DJ1492" s="7"/>
      <c r="DK1492" s="7"/>
      <c r="DL1492" s="7"/>
      <c r="DM1492" s="7"/>
      <c r="DN1492" s="7"/>
      <c r="DO1492" s="7"/>
      <c r="DP1492" s="7"/>
      <c r="DQ1492" s="7"/>
      <c r="DR1492" s="7"/>
      <c r="DS1492" s="7"/>
      <c r="DT1492" s="7"/>
      <c r="DU1492" s="7"/>
      <c r="DV1492" s="7"/>
      <c r="DW1492" s="7"/>
      <c r="DX1492" s="7"/>
      <c r="DY1492" s="7"/>
      <c r="DZ1492" s="7"/>
      <c r="EA1492" s="7"/>
      <c r="EB1492" s="7"/>
      <c r="EC1492" s="7"/>
      <c r="ED1492" s="7"/>
      <c r="EE1492" s="7"/>
      <c r="EF1492" s="7"/>
      <c r="EG1492" s="7"/>
      <c r="EH1492" s="7"/>
      <c r="EI1492" s="7"/>
      <c r="EJ1492" s="7"/>
      <c r="EK1492" s="7"/>
      <c r="EL1492" s="7"/>
      <c r="EM1492" s="7"/>
      <c r="EN1492" s="7"/>
      <c r="EO1492" s="7"/>
      <c r="EP1492" s="7"/>
      <c r="EQ1492" s="7"/>
      <c r="ER1492" s="7"/>
      <c r="ES1492" s="7"/>
      <c r="ET1492" s="7"/>
      <c r="EU1492" s="7"/>
      <c r="EV1492" s="7"/>
      <c r="EW1492" s="7"/>
      <c r="EX1492" s="7"/>
      <c r="EY1492" s="7"/>
      <c r="EZ1492" s="7"/>
      <c r="FA1492" s="7"/>
      <c r="FB1492" s="7"/>
      <c r="FC1492" s="7"/>
      <c r="FD1492" s="7"/>
      <c r="FE1492" s="7"/>
      <c r="FF1492" s="7"/>
      <c r="FG1492" s="7"/>
      <c r="FH1492" s="7"/>
      <c r="FI1492" s="7"/>
      <c r="FJ1492" s="7"/>
      <c r="FK1492" s="7"/>
      <c r="FL1492" s="34"/>
      <c r="FM1492" s="33"/>
      <c r="FN1492" s="34"/>
      <c r="FO1492" s="33"/>
      <c r="FP1492" s="33"/>
      <c r="FQ1492" s="33"/>
      <c r="FR1492" s="33"/>
      <c r="FS1492" s="33"/>
      <c r="FT1492" s="33"/>
      <c r="FU1492" s="33"/>
      <c r="FV1492" s="33"/>
      <c r="FW1492" s="33"/>
      <c r="FX1492" s="33"/>
      <c r="FY1492" s="33"/>
      <c r="FZ1492" s="33"/>
      <c r="GA1492" s="33"/>
      <c r="GB1492" s="33"/>
      <c r="GC1492" s="33"/>
      <c r="GD1492" s="33"/>
      <c r="GE1492" s="33"/>
      <c r="GF1492" s="33"/>
      <c r="GG1492" s="7"/>
      <c r="GH1492" s="7"/>
      <c r="GI1492" s="7"/>
      <c r="GJ1492" s="7"/>
      <c r="GK1492" s="7"/>
      <c r="GL1492" s="7"/>
      <c r="GM1492" s="7"/>
      <c r="GN1492" s="7"/>
      <c r="GO1492" s="7"/>
      <c r="GP1492" s="7"/>
      <c r="GQ1492" s="7"/>
      <c r="GR1492" s="7"/>
      <c r="GS1492" s="7"/>
      <c r="GT1492" s="7"/>
      <c r="GU1492" s="7"/>
      <c r="GV1492" s="7"/>
      <c r="GW1492" s="7"/>
      <c r="GX1492" s="7"/>
      <c r="GY1492" s="7"/>
    </row>
    <row r="1493" spans="1:207" ht="13.8">
      <c r="A1493" s="7"/>
      <c r="B1493" s="7"/>
      <c r="C1493" s="7"/>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c r="CG1493" s="7"/>
      <c r="CH1493" s="7"/>
      <c r="CI1493" s="7"/>
      <c r="CJ1493" s="7"/>
      <c r="CK1493" s="7"/>
      <c r="CL1493" s="7"/>
      <c r="CM1493" s="7"/>
      <c r="CN1493" s="7"/>
      <c r="CO1493" s="7"/>
      <c r="CP1493" s="7"/>
      <c r="CQ1493" s="7"/>
      <c r="CR1493" s="7"/>
      <c r="CS1493" s="7"/>
      <c r="CT1493" s="7"/>
      <c r="CU1493" s="7"/>
      <c r="CV1493" s="7"/>
      <c r="CW1493" s="7"/>
      <c r="CX1493" s="7"/>
      <c r="CY1493" s="7"/>
      <c r="CZ1493" s="7"/>
      <c r="DA1493" s="7"/>
      <c r="DB1493" s="7"/>
      <c r="DC1493" s="7"/>
      <c r="DD1493" s="7"/>
      <c r="DE1493" s="7"/>
      <c r="DF1493" s="7"/>
      <c r="DG1493" s="7"/>
      <c r="DH1493" s="7"/>
      <c r="DI1493" s="7"/>
      <c r="DJ1493" s="7"/>
      <c r="DK1493" s="7"/>
      <c r="DL1493" s="7"/>
      <c r="DM1493" s="7"/>
      <c r="DN1493" s="7"/>
      <c r="DO1493" s="7"/>
      <c r="DP1493" s="7"/>
      <c r="DQ1493" s="7"/>
      <c r="DR1493" s="7"/>
      <c r="DS1493" s="7"/>
      <c r="DT1493" s="7"/>
      <c r="DU1493" s="7"/>
      <c r="DV1493" s="7"/>
      <c r="DW1493" s="7"/>
      <c r="DX1493" s="7"/>
      <c r="DY1493" s="7"/>
      <c r="DZ1493" s="7"/>
      <c r="EA1493" s="7"/>
      <c r="EB1493" s="7"/>
      <c r="EC1493" s="7"/>
      <c r="ED1493" s="7"/>
      <c r="EE1493" s="7"/>
      <c r="EF1493" s="7"/>
      <c r="EG1493" s="7"/>
      <c r="EH1493" s="7"/>
      <c r="EI1493" s="7"/>
      <c r="EJ1493" s="7"/>
      <c r="EK1493" s="7"/>
      <c r="EL1493" s="7"/>
      <c r="EM1493" s="7"/>
      <c r="EN1493" s="7"/>
      <c r="EO1493" s="7"/>
      <c r="EP1493" s="7"/>
      <c r="EQ1493" s="7"/>
      <c r="ER1493" s="7"/>
      <c r="ES1493" s="7"/>
      <c r="ET1493" s="7"/>
      <c r="EU1493" s="7"/>
      <c r="EV1493" s="7"/>
      <c r="EW1493" s="7"/>
      <c r="EX1493" s="7"/>
      <c r="EY1493" s="7"/>
      <c r="EZ1493" s="7"/>
      <c r="FA1493" s="7"/>
      <c r="FB1493" s="7"/>
      <c r="FC1493" s="7"/>
      <c r="FD1493" s="7"/>
      <c r="FE1493" s="7"/>
      <c r="FF1493" s="7"/>
      <c r="FG1493" s="7"/>
      <c r="FH1493" s="7"/>
      <c r="FI1493" s="7"/>
      <c r="FJ1493" s="7"/>
      <c r="FK1493" s="7"/>
      <c r="FL1493" s="34"/>
      <c r="FM1493" s="33"/>
      <c r="FN1493" s="34"/>
      <c r="FO1493" s="33"/>
      <c r="FP1493" s="33"/>
      <c r="FQ1493" s="33"/>
      <c r="FR1493" s="33"/>
      <c r="FS1493" s="33"/>
      <c r="FT1493" s="33"/>
      <c r="FU1493" s="33"/>
      <c r="FV1493" s="33"/>
      <c r="FW1493" s="33"/>
      <c r="FX1493" s="33"/>
      <c r="FY1493" s="33"/>
      <c r="FZ1493" s="33"/>
      <c r="GA1493" s="33"/>
      <c r="GB1493" s="33"/>
      <c r="GC1493" s="33"/>
      <c r="GD1493" s="33"/>
      <c r="GE1493" s="33"/>
      <c r="GF1493" s="33"/>
      <c r="GG1493" s="7"/>
      <c r="GH1493" s="7"/>
      <c r="GI1493" s="7"/>
      <c r="GJ1493" s="7"/>
      <c r="GK1493" s="7"/>
      <c r="GL1493" s="7"/>
      <c r="GM1493" s="7"/>
      <c r="GN1493" s="7"/>
      <c r="GO1493" s="7"/>
      <c r="GP1493" s="7"/>
      <c r="GQ1493" s="7"/>
      <c r="GR1493" s="7"/>
      <c r="GS1493" s="7"/>
      <c r="GT1493" s="7"/>
      <c r="GU1493" s="7"/>
      <c r="GV1493" s="7"/>
      <c r="GW1493" s="7"/>
      <c r="GX1493" s="7"/>
      <c r="GY1493" s="7"/>
    </row>
    <row r="1494" spans="1:207" ht="13.8">
      <c r="A1494" s="7"/>
      <c r="B1494" s="7"/>
      <c r="C1494" s="7"/>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c r="CG1494" s="7"/>
      <c r="CH1494" s="7"/>
      <c r="CI1494" s="7"/>
      <c r="CJ1494" s="7"/>
      <c r="CK1494" s="7"/>
      <c r="CL1494" s="7"/>
      <c r="CM1494" s="7"/>
      <c r="CN1494" s="7"/>
      <c r="CO1494" s="7"/>
      <c r="CP1494" s="7"/>
      <c r="CQ1494" s="7"/>
      <c r="CR1494" s="7"/>
      <c r="CS1494" s="7"/>
      <c r="CT1494" s="7"/>
      <c r="CU1494" s="7"/>
      <c r="CV1494" s="7"/>
      <c r="CW1494" s="7"/>
      <c r="CX1494" s="7"/>
      <c r="CY1494" s="7"/>
      <c r="CZ1494" s="7"/>
      <c r="DA1494" s="7"/>
      <c r="DB1494" s="7"/>
      <c r="DC1494" s="7"/>
      <c r="DD1494" s="7"/>
      <c r="DE1494" s="7"/>
      <c r="DF1494" s="7"/>
      <c r="DG1494" s="7"/>
      <c r="DH1494" s="7"/>
      <c r="DI1494" s="7"/>
      <c r="DJ1494" s="7"/>
      <c r="DK1494" s="7"/>
      <c r="DL1494" s="7"/>
      <c r="DM1494" s="7"/>
      <c r="DN1494" s="7"/>
      <c r="DO1494" s="7"/>
      <c r="DP1494" s="7"/>
      <c r="DQ1494" s="7"/>
      <c r="DR1494" s="7"/>
      <c r="DS1494" s="7"/>
      <c r="DT1494" s="7"/>
      <c r="DU1494" s="7"/>
      <c r="DV1494" s="7"/>
      <c r="DW1494" s="7"/>
      <c r="DX1494" s="7"/>
      <c r="DY1494" s="7"/>
      <c r="DZ1494" s="7"/>
      <c r="EA1494" s="7"/>
      <c r="EB1494" s="7"/>
      <c r="EC1494" s="7"/>
      <c r="ED1494" s="7"/>
      <c r="EE1494" s="7"/>
      <c r="EF1494" s="7"/>
      <c r="EG1494" s="7"/>
      <c r="EH1494" s="7"/>
      <c r="EI1494" s="7"/>
      <c r="EJ1494" s="7"/>
      <c r="EK1494" s="7"/>
      <c r="EL1494" s="7"/>
      <c r="EM1494" s="7"/>
      <c r="EN1494" s="7"/>
      <c r="EO1494" s="7"/>
      <c r="EP1494" s="7"/>
      <c r="EQ1494" s="7"/>
      <c r="ER1494" s="7"/>
      <c r="ES1494" s="7"/>
      <c r="ET1494" s="7"/>
      <c r="EU1494" s="7"/>
      <c r="EV1494" s="7"/>
      <c r="EW1494" s="7"/>
      <c r="EX1494" s="7"/>
      <c r="EY1494" s="7"/>
      <c r="EZ1494" s="7"/>
      <c r="FA1494" s="7"/>
      <c r="FB1494" s="7"/>
      <c r="FC1494" s="7"/>
      <c r="FD1494" s="7"/>
      <c r="FE1494" s="7"/>
      <c r="FF1494" s="7"/>
      <c r="FG1494" s="7"/>
      <c r="FH1494" s="7"/>
      <c r="FI1494" s="7"/>
      <c r="FJ1494" s="7"/>
      <c r="FK1494" s="7"/>
      <c r="FL1494" s="34"/>
      <c r="FM1494" s="33"/>
      <c r="FN1494" s="34"/>
      <c r="FO1494" s="33"/>
      <c r="FP1494" s="33"/>
      <c r="FQ1494" s="33"/>
      <c r="FR1494" s="33"/>
      <c r="FS1494" s="33"/>
      <c r="FT1494" s="33"/>
      <c r="FU1494" s="33"/>
      <c r="FV1494" s="33"/>
      <c r="FW1494" s="33"/>
      <c r="FX1494" s="33"/>
      <c r="FY1494" s="33"/>
      <c r="FZ1494" s="33"/>
      <c r="GA1494" s="33"/>
      <c r="GB1494" s="33"/>
      <c r="GC1494" s="33"/>
      <c r="GD1494" s="33"/>
      <c r="GE1494" s="33"/>
      <c r="GF1494" s="33"/>
      <c r="GG1494" s="7"/>
      <c r="GH1494" s="7"/>
      <c r="GI1494" s="7"/>
      <c r="GJ1494" s="7"/>
      <c r="GK1494" s="7"/>
      <c r="GL1494" s="7"/>
      <c r="GM1494" s="7"/>
      <c r="GN1494" s="7"/>
      <c r="GO1494" s="7"/>
      <c r="GP1494" s="7"/>
      <c r="GQ1494" s="7"/>
      <c r="GR1494" s="7"/>
      <c r="GS1494" s="7"/>
      <c r="GT1494" s="7"/>
      <c r="GU1494" s="7"/>
      <c r="GV1494" s="7"/>
      <c r="GW1494" s="7"/>
      <c r="GX1494" s="7"/>
      <c r="GY1494" s="7"/>
    </row>
    <row r="1495" spans="1:207" ht="13.8">
      <c r="A1495" s="7"/>
      <c r="B1495" s="7"/>
      <c r="C1495" s="7"/>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c r="CG1495" s="7"/>
      <c r="CH1495" s="7"/>
      <c r="CI1495" s="7"/>
      <c r="CJ1495" s="7"/>
      <c r="CK1495" s="7"/>
      <c r="CL1495" s="7"/>
      <c r="CM1495" s="7"/>
      <c r="CN1495" s="7"/>
      <c r="CO1495" s="7"/>
      <c r="CP1495" s="7"/>
      <c r="CQ1495" s="7"/>
      <c r="CR1495" s="7"/>
      <c r="CS1495" s="7"/>
      <c r="CT1495" s="7"/>
      <c r="CU1495" s="7"/>
      <c r="CV1495" s="7"/>
      <c r="CW1495" s="7"/>
      <c r="CX1495" s="7"/>
      <c r="CY1495" s="7"/>
      <c r="CZ1495" s="7"/>
      <c r="DA1495" s="7"/>
      <c r="DB1495" s="7"/>
      <c r="DC1495" s="7"/>
      <c r="DD1495" s="7"/>
      <c r="DE1495" s="7"/>
      <c r="DF1495" s="7"/>
      <c r="DG1495" s="7"/>
      <c r="DH1495" s="7"/>
      <c r="DI1495" s="7"/>
      <c r="DJ1495" s="7"/>
      <c r="DK1495" s="7"/>
      <c r="DL1495" s="7"/>
      <c r="DM1495" s="7"/>
      <c r="DN1495" s="7"/>
      <c r="DO1495" s="7"/>
      <c r="DP1495" s="7"/>
      <c r="DQ1495" s="7"/>
      <c r="DR1495" s="7"/>
      <c r="DS1495" s="7"/>
      <c r="DT1495" s="7"/>
      <c r="DU1495" s="7"/>
      <c r="DV1495" s="7"/>
      <c r="DW1495" s="7"/>
      <c r="DX1495" s="7"/>
      <c r="DY1495" s="7"/>
      <c r="DZ1495" s="7"/>
      <c r="EA1495" s="7"/>
      <c r="EB1495" s="7"/>
      <c r="EC1495" s="7"/>
      <c r="ED1495" s="7"/>
      <c r="EE1495" s="7"/>
      <c r="EF1495" s="7"/>
      <c r="EG1495" s="7"/>
      <c r="EH1495" s="7"/>
      <c r="EI1495" s="7"/>
      <c r="EJ1495" s="7"/>
      <c r="EK1495" s="7"/>
      <c r="EL1495" s="7"/>
      <c r="EM1495" s="7"/>
      <c r="EN1495" s="7"/>
      <c r="EO1495" s="7"/>
      <c r="EP1495" s="7"/>
      <c r="EQ1495" s="7"/>
      <c r="ER1495" s="7"/>
      <c r="ES1495" s="7"/>
      <c r="ET1495" s="7"/>
      <c r="EU1495" s="7"/>
      <c r="EV1495" s="7"/>
      <c r="EW1495" s="7"/>
      <c r="EX1495" s="7"/>
      <c r="EY1495" s="7"/>
      <c r="EZ1495" s="7"/>
      <c r="FA1495" s="7"/>
      <c r="FB1495" s="7"/>
      <c r="FC1495" s="7"/>
      <c r="FD1495" s="7"/>
      <c r="FE1495" s="7"/>
      <c r="FF1495" s="7"/>
      <c r="FG1495" s="7"/>
      <c r="FH1495" s="7"/>
      <c r="FI1495" s="7"/>
      <c r="FJ1495" s="7"/>
      <c r="FK1495" s="7"/>
      <c r="FL1495" s="34"/>
      <c r="FM1495" s="33"/>
      <c r="FN1495" s="34"/>
      <c r="FO1495" s="33"/>
      <c r="FP1495" s="33"/>
      <c r="FQ1495" s="33"/>
      <c r="FR1495" s="33"/>
      <c r="FS1495" s="33"/>
      <c r="FT1495" s="33"/>
      <c r="FU1495" s="33"/>
      <c r="FV1495" s="33"/>
      <c r="FW1495" s="33"/>
      <c r="FX1495" s="33"/>
      <c r="FY1495" s="33"/>
      <c r="FZ1495" s="33"/>
      <c r="GA1495" s="33"/>
      <c r="GB1495" s="33"/>
      <c r="GC1495" s="33"/>
      <c r="GD1495" s="33"/>
      <c r="GE1495" s="33"/>
      <c r="GF1495" s="33"/>
      <c r="GG1495" s="7"/>
      <c r="GH1495" s="7"/>
      <c r="GI1495" s="7"/>
      <c r="GJ1495" s="7"/>
      <c r="GK1495" s="7"/>
      <c r="GL1495" s="7"/>
      <c r="GM1495" s="7"/>
      <c r="GN1495" s="7"/>
      <c r="GO1495" s="7"/>
      <c r="GP1495" s="7"/>
      <c r="GQ1495" s="7"/>
      <c r="GR1495" s="7"/>
      <c r="GS1495" s="7"/>
      <c r="GT1495" s="7"/>
      <c r="GU1495" s="7"/>
      <c r="GV1495" s="7"/>
      <c r="GW1495" s="7"/>
      <c r="GX1495" s="7"/>
      <c r="GY1495" s="7"/>
    </row>
    <row r="1496" spans="1:207" ht="13.8">
      <c r="A1496" s="7"/>
      <c r="B1496" s="7"/>
      <c r="C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c r="CG1496" s="7"/>
      <c r="CH1496" s="7"/>
      <c r="CI1496" s="7"/>
      <c r="CJ1496" s="7"/>
      <c r="CK1496" s="7"/>
      <c r="CL1496" s="7"/>
      <c r="CM1496" s="7"/>
      <c r="CN1496" s="7"/>
      <c r="CO1496" s="7"/>
      <c r="CP1496" s="7"/>
      <c r="CQ1496" s="7"/>
      <c r="CR1496" s="7"/>
      <c r="CS1496" s="7"/>
      <c r="CT1496" s="7"/>
      <c r="CU1496" s="7"/>
      <c r="CV1496" s="7"/>
      <c r="CW1496" s="7"/>
      <c r="CX1496" s="7"/>
      <c r="CY1496" s="7"/>
      <c r="CZ1496" s="7"/>
      <c r="DA1496" s="7"/>
      <c r="DB1496" s="7"/>
      <c r="DC1496" s="7"/>
      <c r="DD1496" s="7"/>
      <c r="DE1496" s="7"/>
      <c r="DF1496" s="7"/>
      <c r="DG1496" s="7"/>
      <c r="DH1496" s="7"/>
      <c r="DI1496" s="7"/>
      <c r="DJ1496" s="7"/>
      <c r="DK1496" s="7"/>
      <c r="DL1496" s="7"/>
      <c r="DM1496" s="7"/>
      <c r="DN1496" s="7"/>
      <c r="DO1496" s="7"/>
      <c r="DP1496" s="7"/>
      <c r="DQ1496" s="7"/>
      <c r="DR1496" s="7"/>
      <c r="DS1496" s="7"/>
      <c r="DT1496" s="7"/>
      <c r="DU1496" s="7"/>
      <c r="DV1496" s="7"/>
      <c r="DW1496" s="7"/>
      <c r="DX1496" s="7"/>
      <c r="DY1496" s="7"/>
      <c r="DZ1496" s="7"/>
      <c r="EA1496" s="7"/>
      <c r="EB1496" s="7"/>
      <c r="EC1496" s="7"/>
      <c r="ED1496" s="7"/>
      <c r="EE1496" s="7"/>
      <c r="EF1496" s="7"/>
      <c r="EG1496" s="7"/>
      <c r="EH1496" s="7"/>
      <c r="EI1496" s="7"/>
      <c r="EJ1496" s="7"/>
      <c r="EK1496" s="7"/>
      <c r="EL1496" s="7"/>
      <c r="EM1496" s="7"/>
      <c r="EN1496" s="7"/>
      <c r="EO1496" s="7"/>
      <c r="EP1496" s="7"/>
      <c r="EQ1496" s="7"/>
      <c r="ER1496" s="7"/>
      <c r="ES1496" s="7"/>
      <c r="ET1496" s="7"/>
      <c r="EU1496" s="7"/>
      <c r="EV1496" s="7"/>
      <c r="EW1496" s="7"/>
      <c r="EX1496" s="7"/>
      <c r="EY1496" s="7"/>
      <c r="EZ1496" s="7"/>
      <c r="FA1496" s="7"/>
      <c r="FB1496" s="7"/>
      <c r="FC1496" s="7"/>
      <c r="FD1496" s="7"/>
      <c r="FE1496" s="7"/>
      <c r="FF1496" s="7"/>
      <c r="FG1496" s="7"/>
      <c r="FH1496" s="7"/>
      <c r="FI1496" s="7"/>
      <c r="FJ1496" s="7"/>
      <c r="FK1496" s="7"/>
      <c r="FL1496" s="34"/>
      <c r="FM1496" s="33"/>
      <c r="FN1496" s="34"/>
      <c r="FO1496" s="33"/>
      <c r="FP1496" s="33"/>
      <c r="FQ1496" s="33"/>
      <c r="FR1496" s="33"/>
      <c r="FS1496" s="33"/>
      <c r="FT1496" s="33"/>
      <c r="FU1496" s="33"/>
      <c r="FV1496" s="33"/>
      <c r="FW1496" s="33"/>
      <c r="FX1496" s="33"/>
      <c r="FY1496" s="33"/>
      <c r="FZ1496" s="33"/>
      <c r="GA1496" s="33"/>
      <c r="GB1496" s="33"/>
      <c r="GC1496" s="33"/>
      <c r="GD1496" s="33"/>
      <c r="GE1496" s="33"/>
      <c r="GF1496" s="33"/>
      <c r="GG1496" s="7"/>
      <c r="GH1496" s="7"/>
      <c r="GI1496" s="7"/>
      <c r="GJ1496" s="7"/>
      <c r="GK1496" s="7"/>
      <c r="GL1496" s="7"/>
      <c r="GM1496" s="7"/>
      <c r="GN1496" s="7"/>
      <c r="GO1496" s="7"/>
      <c r="GP1496" s="7"/>
      <c r="GQ1496" s="7"/>
      <c r="GR1496" s="7"/>
      <c r="GS1496" s="7"/>
      <c r="GT1496" s="7"/>
      <c r="GU1496" s="7"/>
      <c r="GV1496" s="7"/>
      <c r="GW1496" s="7"/>
      <c r="GX1496" s="7"/>
      <c r="GY1496" s="7"/>
    </row>
    <row r="1497" spans="1:207" ht="13.8">
      <c r="A1497" s="7"/>
      <c r="B1497" s="7"/>
      <c r="C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c r="CG1497" s="7"/>
      <c r="CH1497" s="7"/>
      <c r="CI1497" s="7"/>
      <c r="CJ1497" s="7"/>
      <c r="CK1497" s="7"/>
      <c r="CL1497" s="7"/>
      <c r="CM1497" s="7"/>
      <c r="CN1497" s="7"/>
      <c r="CO1497" s="7"/>
      <c r="CP1497" s="7"/>
      <c r="CQ1497" s="7"/>
      <c r="CR1497" s="7"/>
      <c r="CS1497" s="7"/>
      <c r="CT1497" s="7"/>
      <c r="CU1497" s="7"/>
      <c r="CV1497" s="7"/>
      <c r="CW1497" s="7"/>
      <c r="CX1497" s="7"/>
      <c r="CY1497" s="7"/>
      <c r="CZ1497" s="7"/>
      <c r="DA1497" s="7"/>
      <c r="DB1497" s="7"/>
      <c r="DC1497" s="7"/>
      <c r="DD1497" s="7"/>
      <c r="DE1497" s="7"/>
      <c r="DF1497" s="7"/>
      <c r="DG1497" s="7"/>
      <c r="DH1497" s="7"/>
      <c r="DI1497" s="7"/>
      <c r="DJ1497" s="7"/>
      <c r="DK1497" s="7"/>
      <c r="DL1497" s="7"/>
      <c r="DM1497" s="7"/>
      <c r="DN1497" s="7"/>
      <c r="DO1497" s="7"/>
      <c r="DP1497" s="7"/>
      <c r="DQ1497" s="7"/>
      <c r="DR1497" s="7"/>
      <c r="DS1497" s="7"/>
      <c r="DT1497" s="7"/>
      <c r="DU1497" s="7"/>
      <c r="DV1497" s="7"/>
      <c r="DW1497" s="7"/>
      <c r="DX1497" s="7"/>
      <c r="DY1497" s="7"/>
      <c r="DZ1497" s="7"/>
      <c r="EA1497" s="7"/>
      <c r="EB1497" s="7"/>
      <c r="EC1497" s="7"/>
      <c r="ED1497" s="7"/>
      <c r="EE1497" s="7"/>
      <c r="EF1497" s="7"/>
      <c r="EG1497" s="7"/>
      <c r="EH1497" s="7"/>
      <c r="EI1497" s="7"/>
      <c r="EJ1497" s="7"/>
      <c r="EK1497" s="7"/>
      <c r="EL1497" s="7"/>
      <c r="EM1497" s="7"/>
      <c r="EN1497" s="7"/>
      <c r="EO1497" s="7"/>
      <c r="EP1497" s="7"/>
      <c r="EQ1497" s="7"/>
      <c r="ER1497" s="7"/>
      <c r="ES1497" s="7"/>
      <c r="ET1497" s="7"/>
      <c r="EU1497" s="7"/>
      <c r="EV1497" s="7"/>
      <c r="EW1497" s="7"/>
      <c r="EX1497" s="7"/>
      <c r="EY1497" s="7"/>
      <c r="EZ1497" s="7"/>
      <c r="FA1497" s="7"/>
      <c r="FB1497" s="7"/>
      <c r="FC1497" s="7"/>
      <c r="FD1497" s="7"/>
      <c r="FE1497" s="7"/>
      <c r="FF1497" s="7"/>
      <c r="FG1497" s="7"/>
      <c r="FH1497" s="7"/>
      <c r="FI1497" s="7"/>
      <c r="FJ1497" s="7"/>
      <c r="FK1497" s="7"/>
      <c r="FL1497" s="34"/>
      <c r="FM1497" s="33"/>
      <c r="FN1497" s="34"/>
      <c r="FO1497" s="33"/>
      <c r="FP1497" s="33"/>
      <c r="FQ1497" s="33"/>
      <c r="FR1497" s="33"/>
      <c r="FS1497" s="33"/>
      <c r="FT1497" s="33"/>
      <c r="FU1497" s="33"/>
      <c r="FV1497" s="33"/>
      <c r="FW1497" s="33"/>
      <c r="FX1497" s="33"/>
      <c r="FY1497" s="33"/>
      <c r="FZ1497" s="33"/>
      <c r="GA1497" s="33"/>
      <c r="GB1497" s="33"/>
      <c r="GC1497" s="33"/>
      <c r="GD1497" s="33"/>
      <c r="GE1497" s="33"/>
      <c r="GF1497" s="33"/>
      <c r="GG1497" s="7"/>
      <c r="GH1497" s="7"/>
      <c r="GI1497" s="7"/>
      <c r="GJ1497" s="7"/>
      <c r="GK1497" s="7"/>
      <c r="GL1497" s="7"/>
      <c r="GM1497" s="7"/>
      <c r="GN1497" s="7"/>
      <c r="GO1497" s="7"/>
      <c r="GP1497" s="7"/>
      <c r="GQ1497" s="7"/>
      <c r="GR1497" s="7"/>
      <c r="GS1497" s="7"/>
      <c r="GT1497" s="7"/>
      <c r="GU1497" s="7"/>
      <c r="GV1497" s="7"/>
      <c r="GW1497" s="7"/>
      <c r="GX1497" s="7"/>
      <c r="GY1497" s="7"/>
    </row>
    <row r="1498" spans="1:207" ht="13.8">
      <c r="A1498" s="7"/>
      <c r="B1498" s="7"/>
      <c r="C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c r="CG1498" s="7"/>
      <c r="CH1498" s="7"/>
      <c r="CI1498" s="7"/>
      <c r="CJ1498" s="7"/>
      <c r="CK1498" s="7"/>
      <c r="CL1498" s="7"/>
      <c r="CM1498" s="7"/>
      <c r="CN1498" s="7"/>
      <c r="CO1498" s="7"/>
      <c r="CP1498" s="7"/>
      <c r="CQ1498" s="7"/>
      <c r="CR1498" s="7"/>
      <c r="CS1498" s="7"/>
      <c r="CT1498" s="7"/>
      <c r="CU1498" s="7"/>
      <c r="CV1498" s="7"/>
      <c r="CW1498" s="7"/>
      <c r="CX1498" s="7"/>
      <c r="CY1498" s="7"/>
      <c r="CZ1498" s="7"/>
      <c r="DA1498" s="7"/>
      <c r="DB1498" s="7"/>
      <c r="DC1498" s="7"/>
      <c r="DD1498" s="7"/>
      <c r="DE1498" s="7"/>
      <c r="DF1498" s="7"/>
      <c r="DG1498" s="7"/>
      <c r="DH1498" s="7"/>
      <c r="DI1498" s="7"/>
      <c r="DJ1498" s="7"/>
      <c r="DK1498" s="7"/>
      <c r="DL1498" s="7"/>
      <c r="DM1498" s="7"/>
      <c r="DN1498" s="7"/>
      <c r="DO1498" s="7"/>
      <c r="DP1498" s="7"/>
      <c r="DQ1498" s="7"/>
      <c r="DR1498" s="7"/>
      <c r="DS1498" s="7"/>
      <c r="DT1498" s="7"/>
      <c r="DU1498" s="7"/>
      <c r="DV1498" s="7"/>
      <c r="DW1498" s="7"/>
      <c r="DX1498" s="7"/>
      <c r="DY1498" s="7"/>
      <c r="DZ1498" s="7"/>
      <c r="EA1498" s="7"/>
      <c r="EB1498" s="7"/>
      <c r="EC1498" s="7"/>
      <c r="ED1498" s="7"/>
      <c r="EE1498" s="7"/>
      <c r="EF1498" s="7"/>
      <c r="EG1498" s="7"/>
      <c r="EH1498" s="7"/>
      <c r="EI1498" s="7"/>
      <c r="EJ1498" s="7"/>
      <c r="EK1498" s="7"/>
      <c r="EL1498" s="7"/>
      <c r="EM1498" s="7"/>
      <c r="EN1498" s="7"/>
      <c r="EO1498" s="7"/>
      <c r="EP1498" s="7"/>
      <c r="EQ1498" s="7"/>
      <c r="ER1498" s="7"/>
      <c r="ES1498" s="7"/>
      <c r="ET1498" s="7"/>
      <c r="EU1498" s="7"/>
      <c r="EV1498" s="7"/>
      <c r="EW1498" s="7"/>
      <c r="EX1498" s="7"/>
      <c r="EY1498" s="7"/>
      <c r="EZ1498" s="7"/>
      <c r="FA1498" s="7"/>
      <c r="FB1498" s="7"/>
      <c r="FC1498" s="7"/>
      <c r="FD1498" s="7"/>
      <c r="FE1498" s="7"/>
      <c r="FF1498" s="7"/>
      <c r="FG1498" s="7"/>
      <c r="FH1498" s="7"/>
      <c r="FI1498" s="7"/>
      <c r="FJ1498" s="7"/>
      <c r="FK1498" s="7"/>
      <c r="FL1498" s="34"/>
      <c r="FM1498" s="33"/>
      <c r="FN1498" s="34"/>
      <c r="FO1498" s="33"/>
      <c r="FP1498" s="33"/>
      <c r="FQ1498" s="33"/>
      <c r="FR1498" s="33"/>
      <c r="FS1498" s="33"/>
      <c r="FT1498" s="33"/>
      <c r="FU1498" s="33"/>
      <c r="FV1498" s="33"/>
      <c r="FW1498" s="33"/>
      <c r="FX1498" s="33"/>
      <c r="FY1498" s="33"/>
      <c r="FZ1498" s="33"/>
      <c r="GA1498" s="33"/>
      <c r="GB1498" s="33"/>
      <c r="GC1498" s="33"/>
      <c r="GD1498" s="33"/>
      <c r="GE1498" s="33"/>
      <c r="GF1498" s="33"/>
      <c r="GG1498" s="7"/>
      <c r="GH1498" s="7"/>
      <c r="GI1498" s="7"/>
      <c r="GJ1498" s="7"/>
      <c r="GK1498" s="7"/>
      <c r="GL1498" s="7"/>
      <c r="GM1498" s="7"/>
      <c r="GN1498" s="7"/>
      <c r="GO1498" s="7"/>
      <c r="GP1498" s="7"/>
      <c r="GQ1498" s="7"/>
      <c r="GR1498" s="7"/>
      <c r="GS1498" s="7"/>
      <c r="GT1498" s="7"/>
      <c r="GU1498" s="7"/>
      <c r="GV1498" s="7"/>
      <c r="GW1498" s="7"/>
      <c r="GX1498" s="7"/>
      <c r="GY1498" s="7"/>
    </row>
    <row r="1499" spans="1:207" ht="13.8">
      <c r="A1499" s="7"/>
      <c r="B1499" s="7"/>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c r="CG1499" s="7"/>
      <c r="CH1499" s="7"/>
      <c r="CI1499" s="7"/>
      <c r="CJ1499" s="7"/>
      <c r="CK1499" s="7"/>
      <c r="CL1499" s="7"/>
      <c r="CM1499" s="7"/>
      <c r="CN1499" s="7"/>
      <c r="CO1499" s="7"/>
      <c r="CP1499" s="7"/>
      <c r="CQ1499" s="7"/>
      <c r="CR1499" s="7"/>
      <c r="CS1499" s="7"/>
      <c r="CT1499" s="7"/>
      <c r="CU1499" s="7"/>
      <c r="CV1499" s="7"/>
      <c r="CW1499" s="7"/>
      <c r="CX1499" s="7"/>
      <c r="CY1499" s="7"/>
      <c r="CZ1499" s="7"/>
      <c r="DA1499" s="7"/>
      <c r="DB1499" s="7"/>
      <c r="DC1499" s="7"/>
      <c r="DD1499" s="7"/>
      <c r="DE1499" s="7"/>
      <c r="DF1499" s="7"/>
      <c r="DG1499" s="7"/>
      <c r="DH1499" s="7"/>
      <c r="DI1499" s="7"/>
      <c r="DJ1499" s="7"/>
      <c r="DK1499" s="7"/>
      <c r="DL1499" s="7"/>
      <c r="DM1499" s="7"/>
      <c r="DN1499" s="7"/>
      <c r="DO1499" s="7"/>
      <c r="DP1499" s="7"/>
      <c r="DQ1499" s="7"/>
      <c r="DR1499" s="7"/>
      <c r="DS1499" s="7"/>
      <c r="DT1499" s="7"/>
      <c r="DU1499" s="7"/>
      <c r="DV1499" s="7"/>
      <c r="DW1499" s="7"/>
      <c r="DX1499" s="7"/>
      <c r="DY1499" s="7"/>
      <c r="DZ1499" s="7"/>
      <c r="EA1499" s="7"/>
      <c r="EB1499" s="7"/>
      <c r="EC1499" s="7"/>
      <c r="ED1499" s="7"/>
      <c r="EE1499" s="7"/>
      <c r="EF1499" s="7"/>
      <c r="EG1499" s="7"/>
      <c r="EH1499" s="7"/>
      <c r="EI1499" s="7"/>
      <c r="EJ1499" s="7"/>
      <c r="EK1499" s="7"/>
      <c r="EL1499" s="7"/>
      <c r="EM1499" s="7"/>
      <c r="EN1499" s="7"/>
      <c r="EO1499" s="7"/>
      <c r="EP1499" s="7"/>
      <c r="EQ1499" s="7"/>
      <c r="ER1499" s="7"/>
      <c r="ES1499" s="7"/>
      <c r="ET1499" s="7"/>
      <c r="EU1499" s="7"/>
      <c r="EV1499" s="7"/>
      <c r="EW1499" s="7"/>
      <c r="EX1499" s="7"/>
      <c r="EY1499" s="7"/>
      <c r="EZ1499" s="7"/>
      <c r="FA1499" s="7"/>
      <c r="FB1499" s="7"/>
      <c r="FC1499" s="7"/>
      <c r="FD1499" s="7"/>
      <c r="FE1499" s="7"/>
      <c r="FF1499" s="7"/>
      <c r="FG1499" s="7"/>
      <c r="FH1499" s="7"/>
      <c r="FI1499" s="7"/>
      <c r="FJ1499" s="7"/>
      <c r="FK1499" s="7"/>
      <c r="FL1499" s="34"/>
      <c r="FM1499" s="33"/>
      <c r="FN1499" s="34"/>
      <c r="FO1499" s="33"/>
      <c r="FP1499" s="33"/>
      <c r="FQ1499" s="33"/>
      <c r="FR1499" s="33"/>
      <c r="FS1499" s="33"/>
      <c r="FT1499" s="33"/>
      <c r="FU1499" s="33"/>
      <c r="FV1499" s="33"/>
      <c r="FW1499" s="33"/>
      <c r="FX1499" s="33"/>
      <c r="FY1499" s="33"/>
      <c r="FZ1499" s="33"/>
      <c r="GA1499" s="33"/>
      <c r="GB1499" s="33"/>
      <c r="GC1499" s="33"/>
      <c r="GD1499" s="33"/>
      <c r="GE1499" s="33"/>
      <c r="GF1499" s="33"/>
      <c r="GG1499" s="7"/>
      <c r="GH1499" s="7"/>
      <c r="GI1499" s="7"/>
      <c r="GJ1499" s="7"/>
      <c r="GK1499" s="7"/>
      <c r="GL1499" s="7"/>
      <c r="GM1499" s="7"/>
      <c r="GN1499" s="7"/>
      <c r="GO1499" s="7"/>
      <c r="GP1499" s="7"/>
      <c r="GQ1499" s="7"/>
      <c r="GR1499" s="7"/>
      <c r="GS1499" s="7"/>
      <c r="GT1499" s="7"/>
      <c r="GU1499" s="7"/>
      <c r="GV1499" s="7"/>
      <c r="GW1499" s="7"/>
      <c r="GX1499" s="7"/>
      <c r="GY1499" s="7"/>
    </row>
    <row r="1500" spans="1:207" ht="13.8">
      <c r="A1500" s="7"/>
      <c r="B1500" s="7"/>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c r="CG1500" s="7"/>
      <c r="CH1500" s="7"/>
      <c r="CI1500" s="7"/>
      <c r="CJ1500" s="7"/>
      <c r="CK1500" s="7"/>
      <c r="CL1500" s="7"/>
      <c r="CM1500" s="7"/>
      <c r="CN1500" s="7"/>
      <c r="CO1500" s="7"/>
      <c r="CP1500" s="7"/>
      <c r="CQ1500" s="7"/>
      <c r="CR1500" s="7"/>
      <c r="CS1500" s="7"/>
      <c r="CT1500" s="7"/>
      <c r="CU1500" s="7"/>
      <c r="CV1500" s="7"/>
      <c r="CW1500" s="7"/>
      <c r="CX1500" s="7"/>
      <c r="CY1500" s="7"/>
      <c r="CZ1500" s="7"/>
      <c r="DA1500" s="7"/>
      <c r="DB1500" s="7"/>
      <c r="DC1500" s="7"/>
      <c r="DD1500" s="7"/>
      <c r="DE1500" s="7"/>
      <c r="DF1500" s="7"/>
      <c r="DG1500" s="7"/>
      <c r="DH1500" s="7"/>
      <c r="DI1500" s="7"/>
      <c r="DJ1500" s="7"/>
      <c r="DK1500" s="7"/>
      <c r="DL1500" s="7"/>
      <c r="DM1500" s="7"/>
      <c r="DN1500" s="7"/>
      <c r="DO1500" s="7"/>
      <c r="DP1500" s="7"/>
      <c r="DQ1500" s="7"/>
      <c r="DR1500" s="7"/>
      <c r="DS1500" s="7"/>
      <c r="DT1500" s="7"/>
      <c r="DU1500" s="7"/>
      <c r="DV1500" s="7"/>
      <c r="DW1500" s="7"/>
      <c r="DX1500" s="7"/>
      <c r="DY1500" s="7"/>
      <c r="DZ1500" s="7"/>
      <c r="EA1500" s="7"/>
      <c r="EB1500" s="7"/>
      <c r="EC1500" s="7"/>
      <c r="ED1500" s="7"/>
      <c r="EE1500" s="7"/>
      <c r="EF1500" s="7"/>
      <c r="EG1500" s="7"/>
      <c r="EH1500" s="7"/>
      <c r="EI1500" s="7"/>
      <c r="EJ1500" s="7"/>
      <c r="EK1500" s="7"/>
      <c r="EL1500" s="7"/>
      <c r="EM1500" s="7"/>
      <c r="EN1500" s="7"/>
      <c r="EO1500" s="7"/>
      <c r="EP1500" s="7"/>
      <c r="EQ1500" s="7"/>
      <c r="ER1500" s="7"/>
      <c r="ES1500" s="7"/>
      <c r="ET1500" s="7"/>
      <c r="EU1500" s="7"/>
      <c r="EV1500" s="7"/>
      <c r="EW1500" s="7"/>
      <c r="EX1500" s="7"/>
      <c r="EY1500" s="7"/>
      <c r="EZ1500" s="7"/>
      <c r="FA1500" s="7"/>
      <c r="FB1500" s="7"/>
      <c r="FC1500" s="7"/>
      <c r="FD1500" s="7"/>
      <c r="FE1500" s="7"/>
      <c r="FF1500" s="7"/>
      <c r="FG1500" s="7"/>
      <c r="FH1500" s="7"/>
      <c r="FI1500" s="7"/>
      <c r="FJ1500" s="7"/>
      <c r="FK1500" s="7"/>
      <c r="FL1500" s="34"/>
      <c r="FM1500" s="33"/>
      <c r="FN1500" s="34"/>
      <c r="FO1500" s="33"/>
      <c r="FP1500" s="33"/>
      <c r="FQ1500" s="33"/>
      <c r="FR1500" s="33"/>
      <c r="FS1500" s="33"/>
      <c r="FT1500" s="33"/>
      <c r="FU1500" s="33"/>
      <c r="FV1500" s="33"/>
      <c r="FW1500" s="33"/>
      <c r="FX1500" s="33"/>
      <c r="FY1500" s="33"/>
      <c r="FZ1500" s="33"/>
      <c r="GA1500" s="33"/>
      <c r="GB1500" s="33"/>
      <c r="GC1500" s="33"/>
      <c r="GD1500" s="33"/>
      <c r="GE1500" s="33"/>
      <c r="GF1500" s="33"/>
      <c r="GG1500" s="7"/>
      <c r="GH1500" s="7"/>
      <c r="GI1500" s="7"/>
      <c r="GJ1500" s="7"/>
      <c r="GK1500" s="7"/>
      <c r="GL1500" s="7"/>
      <c r="GM1500" s="7"/>
      <c r="GN1500" s="7"/>
      <c r="GO1500" s="7"/>
      <c r="GP1500" s="7"/>
      <c r="GQ1500" s="7"/>
      <c r="GR1500" s="7"/>
      <c r="GS1500" s="7"/>
      <c r="GT1500" s="7"/>
      <c r="GU1500" s="7"/>
      <c r="GV1500" s="7"/>
      <c r="GW1500" s="7"/>
      <c r="GX1500" s="7"/>
      <c r="GY1500" s="7"/>
    </row>
    <row r="1501" spans="1:207" ht="13.8">
      <c r="A1501" s="7"/>
      <c r="B1501" s="7"/>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c r="CG1501" s="7"/>
      <c r="CH1501" s="7"/>
      <c r="CI1501" s="7"/>
      <c r="CJ1501" s="7"/>
      <c r="CK1501" s="7"/>
      <c r="CL1501" s="7"/>
      <c r="CM1501" s="7"/>
      <c r="CN1501" s="7"/>
      <c r="CO1501" s="7"/>
      <c r="CP1501" s="7"/>
      <c r="CQ1501" s="7"/>
      <c r="CR1501" s="7"/>
      <c r="CS1501" s="7"/>
      <c r="CT1501" s="7"/>
      <c r="CU1501" s="7"/>
      <c r="CV1501" s="7"/>
      <c r="CW1501" s="7"/>
      <c r="CX1501" s="7"/>
      <c r="CY1501" s="7"/>
      <c r="CZ1501" s="7"/>
      <c r="DA1501" s="7"/>
      <c r="DB1501" s="7"/>
      <c r="DC1501" s="7"/>
      <c r="DD1501" s="7"/>
      <c r="DE1501" s="7"/>
      <c r="DF1501" s="7"/>
      <c r="DG1501" s="7"/>
      <c r="DH1501" s="7"/>
      <c r="DI1501" s="7"/>
      <c r="DJ1501" s="7"/>
      <c r="DK1501" s="7"/>
      <c r="DL1501" s="7"/>
      <c r="DM1501" s="7"/>
      <c r="DN1501" s="7"/>
      <c r="DO1501" s="7"/>
      <c r="DP1501" s="7"/>
      <c r="DQ1501" s="7"/>
      <c r="DR1501" s="7"/>
      <c r="DS1501" s="7"/>
      <c r="DT1501" s="7"/>
      <c r="DU1501" s="7"/>
      <c r="DV1501" s="7"/>
      <c r="DW1501" s="7"/>
      <c r="DX1501" s="7"/>
      <c r="DY1501" s="7"/>
      <c r="DZ1501" s="7"/>
      <c r="EA1501" s="7"/>
      <c r="EB1501" s="7"/>
      <c r="EC1501" s="7"/>
      <c r="ED1501" s="7"/>
      <c r="EE1501" s="7"/>
      <c r="EF1501" s="7"/>
      <c r="EG1501" s="7"/>
      <c r="EH1501" s="7"/>
      <c r="EI1501" s="7"/>
      <c r="EJ1501" s="7"/>
      <c r="EK1501" s="7"/>
      <c r="EL1501" s="7"/>
      <c r="EM1501" s="7"/>
      <c r="EN1501" s="7"/>
      <c r="EO1501" s="7"/>
      <c r="EP1501" s="7"/>
      <c r="EQ1501" s="7"/>
      <c r="ER1501" s="7"/>
      <c r="ES1501" s="7"/>
      <c r="ET1501" s="7"/>
      <c r="EU1501" s="7"/>
      <c r="EV1501" s="7"/>
      <c r="EW1501" s="7"/>
      <c r="EX1501" s="7"/>
      <c r="EY1501" s="7"/>
      <c r="EZ1501" s="7"/>
      <c r="FA1501" s="7"/>
      <c r="FB1501" s="7"/>
      <c r="FC1501" s="7"/>
      <c r="FD1501" s="7"/>
      <c r="FE1501" s="7"/>
      <c r="FF1501" s="7"/>
      <c r="FG1501" s="7"/>
      <c r="FH1501" s="7"/>
      <c r="FI1501" s="7"/>
      <c r="FJ1501" s="7"/>
      <c r="FK1501" s="7"/>
      <c r="FL1501" s="34"/>
      <c r="FM1501" s="33"/>
      <c r="FN1501" s="34"/>
      <c r="FO1501" s="33"/>
      <c r="FP1501" s="33"/>
      <c r="FQ1501" s="33"/>
      <c r="FR1501" s="33"/>
      <c r="FS1501" s="33"/>
      <c r="FT1501" s="33"/>
      <c r="FU1501" s="33"/>
      <c r="FV1501" s="33"/>
      <c r="FW1501" s="33"/>
      <c r="FX1501" s="33"/>
      <c r="FY1501" s="33"/>
      <c r="FZ1501" s="33"/>
      <c r="GA1501" s="33"/>
      <c r="GB1501" s="33"/>
      <c r="GC1501" s="33"/>
      <c r="GD1501" s="33"/>
      <c r="GE1501" s="33"/>
      <c r="GF1501" s="33"/>
      <c r="GG1501" s="7"/>
      <c r="GH1501" s="7"/>
      <c r="GI1501" s="7"/>
      <c r="GJ1501" s="7"/>
      <c r="GK1501" s="7"/>
      <c r="GL1501" s="7"/>
      <c r="GM1501" s="7"/>
      <c r="GN1501" s="7"/>
      <c r="GO1501" s="7"/>
      <c r="GP1501" s="7"/>
      <c r="GQ1501" s="7"/>
      <c r="GR1501" s="7"/>
      <c r="GS1501" s="7"/>
      <c r="GT1501" s="7"/>
      <c r="GU1501" s="7"/>
      <c r="GV1501" s="7"/>
      <c r="GW1501" s="7"/>
      <c r="GX1501" s="7"/>
      <c r="GY1501" s="7"/>
    </row>
    <row r="1502" spans="1:207" ht="13.8">
      <c r="A1502" s="7"/>
      <c r="B1502" s="7"/>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c r="CG1502" s="7"/>
      <c r="CH1502" s="7"/>
      <c r="CI1502" s="7"/>
      <c r="CJ1502" s="7"/>
      <c r="CK1502" s="7"/>
      <c r="CL1502" s="7"/>
      <c r="CM1502" s="7"/>
      <c r="CN1502" s="7"/>
      <c r="CO1502" s="7"/>
      <c r="CP1502" s="7"/>
      <c r="CQ1502" s="7"/>
      <c r="CR1502" s="7"/>
      <c r="CS1502" s="7"/>
      <c r="CT1502" s="7"/>
      <c r="CU1502" s="7"/>
      <c r="CV1502" s="7"/>
      <c r="CW1502" s="7"/>
      <c r="CX1502" s="7"/>
      <c r="CY1502" s="7"/>
      <c r="CZ1502" s="7"/>
      <c r="DA1502" s="7"/>
      <c r="DB1502" s="7"/>
      <c r="DC1502" s="7"/>
      <c r="DD1502" s="7"/>
      <c r="DE1502" s="7"/>
      <c r="DF1502" s="7"/>
      <c r="DG1502" s="7"/>
      <c r="DH1502" s="7"/>
      <c r="DI1502" s="7"/>
      <c r="DJ1502" s="7"/>
      <c r="DK1502" s="7"/>
      <c r="DL1502" s="7"/>
      <c r="DM1502" s="7"/>
      <c r="DN1502" s="7"/>
      <c r="DO1502" s="7"/>
      <c r="DP1502" s="7"/>
      <c r="DQ1502" s="7"/>
      <c r="DR1502" s="7"/>
      <c r="DS1502" s="7"/>
      <c r="DT1502" s="7"/>
      <c r="DU1502" s="7"/>
      <c r="DV1502" s="7"/>
      <c r="DW1502" s="7"/>
      <c r="DX1502" s="7"/>
      <c r="DY1502" s="7"/>
      <c r="DZ1502" s="7"/>
      <c r="EA1502" s="7"/>
      <c r="EB1502" s="7"/>
      <c r="EC1502" s="7"/>
      <c r="ED1502" s="7"/>
      <c r="EE1502" s="7"/>
      <c r="EF1502" s="7"/>
      <c r="EG1502" s="7"/>
      <c r="EH1502" s="7"/>
      <c r="EI1502" s="7"/>
      <c r="EJ1502" s="7"/>
      <c r="EK1502" s="7"/>
      <c r="EL1502" s="7"/>
      <c r="EM1502" s="7"/>
      <c r="EN1502" s="7"/>
      <c r="EO1502" s="7"/>
      <c r="EP1502" s="7"/>
      <c r="EQ1502" s="7"/>
      <c r="ER1502" s="7"/>
      <c r="ES1502" s="7"/>
      <c r="ET1502" s="7"/>
      <c r="EU1502" s="7"/>
      <c r="EV1502" s="7"/>
      <c r="EW1502" s="7"/>
      <c r="EX1502" s="7"/>
      <c r="EY1502" s="7"/>
      <c r="EZ1502" s="7"/>
      <c r="FA1502" s="7"/>
      <c r="FB1502" s="7"/>
      <c r="FC1502" s="7"/>
      <c r="FD1502" s="7"/>
      <c r="FE1502" s="7"/>
      <c r="FF1502" s="7"/>
      <c r="FG1502" s="7"/>
      <c r="FH1502" s="7"/>
      <c r="FI1502" s="7"/>
      <c r="FJ1502" s="7"/>
      <c r="FK1502" s="7"/>
      <c r="FL1502" s="34"/>
      <c r="FM1502" s="33"/>
      <c r="FN1502" s="34"/>
      <c r="FO1502" s="33"/>
      <c r="FP1502" s="33"/>
      <c r="FQ1502" s="33"/>
      <c r="FR1502" s="33"/>
      <c r="FS1502" s="33"/>
      <c r="FT1502" s="33"/>
      <c r="FU1502" s="33"/>
      <c r="FV1502" s="33"/>
      <c r="FW1502" s="33"/>
      <c r="FX1502" s="33"/>
      <c r="FY1502" s="33"/>
      <c r="FZ1502" s="33"/>
      <c r="GA1502" s="33"/>
      <c r="GB1502" s="33"/>
      <c r="GC1502" s="33"/>
      <c r="GD1502" s="33"/>
      <c r="GE1502" s="33"/>
      <c r="GF1502" s="33"/>
      <c r="GG1502" s="7"/>
      <c r="GH1502" s="7"/>
      <c r="GI1502" s="7"/>
      <c r="GJ1502" s="7"/>
      <c r="GK1502" s="7"/>
      <c r="GL1502" s="7"/>
      <c r="GM1502" s="7"/>
      <c r="GN1502" s="7"/>
      <c r="GO1502" s="7"/>
      <c r="GP1502" s="7"/>
      <c r="GQ1502" s="7"/>
      <c r="GR1502" s="7"/>
      <c r="GS1502" s="7"/>
      <c r="GT1502" s="7"/>
      <c r="GU1502" s="7"/>
      <c r="GV1502" s="7"/>
      <c r="GW1502" s="7"/>
      <c r="GX1502" s="7"/>
      <c r="GY1502" s="7"/>
    </row>
    <row r="1503" spans="1:207" ht="13.8">
      <c r="A1503" s="7"/>
      <c r="B1503" s="7"/>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c r="CG1503" s="7"/>
      <c r="CH1503" s="7"/>
      <c r="CI1503" s="7"/>
      <c r="CJ1503" s="7"/>
      <c r="CK1503" s="7"/>
      <c r="CL1503" s="7"/>
      <c r="CM1503" s="7"/>
      <c r="CN1503" s="7"/>
      <c r="CO1503" s="7"/>
      <c r="CP1503" s="7"/>
      <c r="CQ1503" s="7"/>
      <c r="CR1503" s="7"/>
      <c r="CS1503" s="7"/>
      <c r="CT1503" s="7"/>
      <c r="CU1503" s="7"/>
      <c r="CV1503" s="7"/>
      <c r="CW1503" s="7"/>
      <c r="CX1503" s="7"/>
      <c r="CY1503" s="7"/>
      <c r="CZ1503" s="7"/>
      <c r="DA1503" s="7"/>
      <c r="DB1503" s="7"/>
      <c r="DC1503" s="7"/>
      <c r="DD1503" s="7"/>
      <c r="DE1503" s="7"/>
      <c r="DF1503" s="7"/>
      <c r="DG1503" s="7"/>
      <c r="DH1503" s="7"/>
      <c r="DI1503" s="7"/>
      <c r="DJ1503" s="7"/>
      <c r="DK1503" s="7"/>
      <c r="DL1503" s="7"/>
      <c r="DM1503" s="7"/>
      <c r="DN1503" s="7"/>
      <c r="DO1503" s="7"/>
      <c r="DP1503" s="7"/>
      <c r="DQ1503" s="7"/>
      <c r="DR1503" s="7"/>
      <c r="DS1503" s="7"/>
      <c r="DT1503" s="7"/>
      <c r="DU1503" s="7"/>
      <c r="DV1503" s="7"/>
      <c r="DW1503" s="7"/>
      <c r="DX1503" s="7"/>
      <c r="DY1503" s="7"/>
      <c r="DZ1503" s="7"/>
      <c r="EA1503" s="7"/>
      <c r="EB1503" s="7"/>
      <c r="EC1503" s="7"/>
      <c r="ED1503" s="7"/>
      <c r="EE1503" s="7"/>
      <c r="EF1503" s="7"/>
      <c r="EG1503" s="7"/>
      <c r="EH1503" s="7"/>
      <c r="EI1503" s="7"/>
      <c r="EJ1503" s="7"/>
      <c r="EK1503" s="7"/>
      <c r="EL1503" s="7"/>
      <c r="EM1503" s="7"/>
      <c r="EN1503" s="7"/>
      <c r="EO1503" s="7"/>
      <c r="EP1503" s="7"/>
      <c r="EQ1503" s="7"/>
      <c r="ER1503" s="7"/>
      <c r="ES1503" s="7"/>
      <c r="ET1503" s="7"/>
      <c r="EU1503" s="7"/>
      <c r="EV1503" s="7"/>
      <c r="EW1503" s="7"/>
      <c r="EX1503" s="7"/>
      <c r="EY1503" s="7"/>
      <c r="EZ1503" s="7"/>
      <c r="FA1503" s="7"/>
      <c r="FB1503" s="7"/>
      <c r="FC1503" s="7"/>
      <c r="FD1503" s="7"/>
      <c r="FE1503" s="7"/>
      <c r="FF1503" s="7"/>
      <c r="FG1503" s="7"/>
      <c r="FH1503" s="7"/>
      <c r="FI1503" s="7"/>
      <c r="FJ1503" s="7"/>
      <c r="FK1503" s="7"/>
      <c r="FL1503" s="34"/>
      <c r="FM1503" s="33"/>
      <c r="FN1503" s="34"/>
      <c r="FO1503" s="33"/>
      <c r="FP1503" s="33"/>
      <c r="FQ1503" s="33"/>
      <c r="FR1503" s="33"/>
      <c r="FS1503" s="33"/>
      <c r="FT1503" s="33"/>
      <c r="FU1503" s="33"/>
      <c r="FV1503" s="33"/>
      <c r="FW1503" s="33"/>
      <c r="FX1503" s="33"/>
      <c r="FY1503" s="33"/>
      <c r="FZ1503" s="33"/>
      <c r="GA1503" s="33"/>
      <c r="GB1503" s="33"/>
      <c r="GC1503" s="33"/>
      <c r="GD1503" s="33"/>
      <c r="GE1503" s="33"/>
      <c r="GF1503" s="33"/>
      <c r="GG1503" s="7"/>
      <c r="GH1503" s="7"/>
      <c r="GI1503" s="7"/>
      <c r="GJ1503" s="7"/>
      <c r="GK1503" s="7"/>
      <c r="GL1503" s="7"/>
      <c r="GM1503" s="7"/>
      <c r="GN1503" s="7"/>
      <c r="GO1503" s="7"/>
      <c r="GP1503" s="7"/>
      <c r="GQ1503" s="7"/>
      <c r="GR1503" s="7"/>
      <c r="GS1503" s="7"/>
      <c r="GT1503" s="7"/>
      <c r="GU1503" s="7"/>
      <c r="GV1503" s="7"/>
      <c r="GW1503" s="7"/>
      <c r="GX1503" s="7"/>
      <c r="GY1503" s="7"/>
    </row>
    <row r="1504" spans="1:207" ht="13.8">
      <c r="A1504" s="7"/>
      <c r="B1504" s="7"/>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c r="CG1504" s="7"/>
      <c r="CH1504" s="7"/>
      <c r="CI1504" s="7"/>
      <c r="CJ1504" s="7"/>
      <c r="CK1504" s="7"/>
      <c r="CL1504" s="7"/>
      <c r="CM1504" s="7"/>
      <c r="CN1504" s="7"/>
      <c r="CO1504" s="7"/>
      <c r="CP1504" s="7"/>
      <c r="CQ1504" s="7"/>
      <c r="CR1504" s="7"/>
      <c r="CS1504" s="7"/>
      <c r="CT1504" s="7"/>
      <c r="CU1504" s="7"/>
      <c r="CV1504" s="7"/>
      <c r="CW1504" s="7"/>
      <c r="CX1504" s="7"/>
      <c r="CY1504" s="7"/>
      <c r="CZ1504" s="7"/>
      <c r="DA1504" s="7"/>
      <c r="DB1504" s="7"/>
      <c r="DC1504" s="7"/>
      <c r="DD1504" s="7"/>
      <c r="DE1504" s="7"/>
      <c r="DF1504" s="7"/>
      <c r="DG1504" s="7"/>
      <c r="DH1504" s="7"/>
      <c r="DI1504" s="7"/>
      <c r="DJ1504" s="7"/>
      <c r="DK1504" s="7"/>
      <c r="DL1504" s="7"/>
      <c r="DM1504" s="7"/>
      <c r="DN1504" s="7"/>
      <c r="DO1504" s="7"/>
      <c r="DP1504" s="7"/>
      <c r="DQ1504" s="7"/>
      <c r="DR1504" s="7"/>
      <c r="DS1504" s="7"/>
      <c r="DT1504" s="7"/>
      <c r="DU1504" s="7"/>
      <c r="DV1504" s="7"/>
      <c r="DW1504" s="7"/>
      <c r="DX1504" s="7"/>
      <c r="DY1504" s="7"/>
      <c r="DZ1504" s="7"/>
      <c r="EA1504" s="7"/>
      <c r="EB1504" s="7"/>
      <c r="EC1504" s="7"/>
      <c r="ED1504" s="7"/>
      <c r="EE1504" s="7"/>
      <c r="EF1504" s="7"/>
      <c r="EG1504" s="7"/>
      <c r="EH1504" s="7"/>
      <c r="EI1504" s="7"/>
      <c r="EJ1504" s="7"/>
      <c r="EK1504" s="7"/>
      <c r="EL1504" s="7"/>
      <c r="EM1504" s="7"/>
      <c r="EN1504" s="7"/>
      <c r="EO1504" s="7"/>
      <c r="EP1504" s="7"/>
      <c r="EQ1504" s="7"/>
      <c r="ER1504" s="7"/>
      <c r="ES1504" s="7"/>
      <c r="ET1504" s="7"/>
      <c r="EU1504" s="7"/>
      <c r="EV1504" s="7"/>
      <c r="EW1504" s="7"/>
      <c r="EX1504" s="7"/>
      <c r="EY1504" s="7"/>
      <c r="EZ1504" s="7"/>
      <c r="FA1504" s="7"/>
      <c r="FB1504" s="7"/>
      <c r="FC1504" s="7"/>
      <c r="FD1504" s="7"/>
      <c r="FE1504" s="7"/>
      <c r="FF1504" s="7"/>
      <c r="FG1504" s="7"/>
      <c r="FH1504" s="7"/>
      <c r="FI1504" s="7"/>
      <c r="FJ1504" s="7"/>
      <c r="FK1504" s="7"/>
      <c r="FL1504" s="34"/>
      <c r="FM1504" s="33"/>
      <c r="FN1504" s="34"/>
      <c r="FO1504" s="33"/>
      <c r="FP1504" s="33"/>
      <c r="FQ1504" s="33"/>
      <c r="FR1504" s="33"/>
      <c r="FS1504" s="33"/>
      <c r="FT1504" s="33"/>
      <c r="FU1504" s="33"/>
      <c r="FV1504" s="33"/>
      <c r="FW1504" s="33"/>
      <c r="FX1504" s="33"/>
      <c r="FY1504" s="33"/>
      <c r="FZ1504" s="33"/>
      <c r="GA1504" s="33"/>
      <c r="GB1504" s="33"/>
      <c r="GC1504" s="33"/>
      <c r="GD1504" s="33"/>
      <c r="GE1504" s="33"/>
      <c r="GF1504" s="33"/>
      <c r="GG1504" s="7"/>
      <c r="GH1504" s="7"/>
      <c r="GI1504" s="7"/>
      <c r="GJ1504" s="7"/>
      <c r="GK1504" s="7"/>
      <c r="GL1504" s="7"/>
      <c r="GM1504" s="7"/>
      <c r="GN1504" s="7"/>
      <c r="GO1504" s="7"/>
      <c r="GP1504" s="7"/>
      <c r="GQ1504" s="7"/>
      <c r="GR1504" s="7"/>
      <c r="GS1504" s="7"/>
      <c r="GT1504" s="7"/>
      <c r="GU1504" s="7"/>
      <c r="GV1504" s="7"/>
      <c r="GW1504" s="7"/>
      <c r="GX1504" s="7"/>
      <c r="GY1504" s="7"/>
    </row>
    <row r="1505" spans="1:207" ht="13.8">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c r="CG1505" s="7"/>
      <c r="CH1505" s="7"/>
      <c r="CI1505" s="7"/>
      <c r="CJ1505" s="7"/>
      <c r="CK1505" s="7"/>
      <c r="CL1505" s="7"/>
      <c r="CM1505" s="7"/>
      <c r="CN1505" s="7"/>
      <c r="CO1505" s="7"/>
      <c r="CP1505" s="7"/>
      <c r="CQ1505" s="7"/>
      <c r="CR1505" s="7"/>
      <c r="CS1505" s="7"/>
      <c r="CT1505" s="7"/>
      <c r="CU1505" s="7"/>
      <c r="CV1505" s="7"/>
      <c r="CW1505" s="7"/>
      <c r="CX1505" s="7"/>
      <c r="CY1505" s="7"/>
      <c r="CZ1505" s="7"/>
      <c r="DA1505" s="7"/>
      <c r="DB1505" s="7"/>
      <c r="DC1505" s="7"/>
      <c r="DD1505" s="7"/>
      <c r="DE1505" s="7"/>
      <c r="DF1505" s="7"/>
      <c r="DG1505" s="7"/>
      <c r="DH1505" s="7"/>
      <c r="DI1505" s="7"/>
      <c r="DJ1505" s="7"/>
      <c r="DK1505" s="7"/>
      <c r="DL1505" s="7"/>
      <c r="DM1505" s="7"/>
      <c r="DN1505" s="7"/>
      <c r="DO1505" s="7"/>
      <c r="DP1505" s="7"/>
      <c r="DQ1505" s="7"/>
      <c r="DR1505" s="7"/>
      <c r="DS1505" s="7"/>
      <c r="DT1505" s="7"/>
      <c r="DU1505" s="7"/>
      <c r="DV1505" s="7"/>
      <c r="DW1505" s="7"/>
      <c r="DX1505" s="7"/>
      <c r="DY1505" s="7"/>
      <c r="DZ1505" s="7"/>
      <c r="EA1505" s="7"/>
      <c r="EB1505" s="7"/>
      <c r="EC1505" s="7"/>
      <c r="ED1505" s="7"/>
      <c r="EE1505" s="7"/>
      <c r="EF1505" s="7"/>
      <c r="EG1505" s="7"/>
      <c r="EH1505" s="7"/>
      <c r="EI1505" s="7"/>
      <c r="EJ1505" s="7"/>
      <c r="EK1505" s="7"/>
      <c r="EL1505" s="7"/>
      <c r="EM1505" s="7"/>
      <c r="EN1505" s="7"/>
      <c r="EO1505" s="7"/>
      <c r="EP1505" s="7"/>
      <c r="EQ1505" s="7"/>
      <c r="ER1505" s="7"/>
      <c r="ES1505" s="7"/>
      <c r="ET1505" s="7"/>
      <c r="EU1505" s="7"/>
      <c r="EV1505" s="7"/>
      <c r="EW1505" s="7"/>
      <c r="EX1505" s="7"/>
      <c r="EY1505" s="7"/>
      <c r="EZ1505" s="7"/>
      <c r="FA1505" s="7"/>
      <c r="FB1505" s="7"/>
      <c r="FC1505" s="7"/>
      <c r="FD1505" s="7"/>
      <c r="FE1505" s="7"/>
      <c r="FF1505" s="7"/>
      <c r="FG1505" s="7"/>
      <c r="FH1505" s="7"/>
      <c r="FI1505" s="7"/>
      <c r="FJ1505" s="7"/>
      <c r="FK1505" s="7"/>
      <c r="FL1505" s="34"/>
      <c r="FM1505" s="33"/>
      <c r="FN1505" s="34"/>
      <c r="FO1505" s="33"/>
      <c r="FP1505" s="33"/>
      <c r="FQ1505" s="33"/>
      <c r="FR1505" s="33"/>
      <c r="FS1505" s="33"/>
      <c r="FT1505" s="33"/>
      <c r="FU1505" s="33"/>
      <c r="FV1505" s="33"/>
      <c r="FW1505" s="33"/>
      <c r="FX1505" s="33"/>
      <c r="FY1505" s="33"/>
      <c r="FZ1505" s="33"/>
      <c r="GA1505" s="33"/>
      <c r="GB1505" s="33"/>
      <c r="GC1505" s="33"/>
      <c r="GD1505" s="33"/>
      <c r="GE1505" s="33"/>
      <c r="GF1505" s="33"/>
      <c r="GG1505" s="7"/>
      <c r="GH1505" s="7"/>
      <c r="GI1505" s="7"/>
      <c r="GJ1505" s="7"/>
      <c r="GK1505" s="7"/>
      <c r="GL1505" s="7"/>
      <c r="GM1505" s="7"/>
      <c r="GN1505" s="7"/>
      <c r="GO1505" s="7"/>
      <c r="GP1505" s="7"/>
      <c r="GQ1505" s="7"/>
      <c r="GR1505" s="7"/>
      <c r="GS1505" s="7"/>
      <c r="GT1505" s="7"/>
      <c r="GU1505" s="7"/>
      <c r="GV1505" s="7"/>
      <c r="GW1505" s="7"/>
      <c r="GX1505" s="7"/>
      <c r="GY1505" s="7"/>
    </row>
    <row r="1506" spans="1:207" ht="13.8">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c r="CG1506" s="7"/>
      <c r="CH1506" s="7"/>
      <c r="CI1506" s="7"/>
      <c r="CJ1506" s="7"/>
      <c r="CK1506" s="7"/>
      <c r="CL1506" s="7"/>
      <c r="CM1506" s="7"/>
      <c r="CN1506" s="7"/>
      <c r="CO1506" s="7"/>
      <c r="CP1506" s="7"/>
      <c r="CQ1506" s="7"/>
      <c r="CR1506" s="7"/>
      <c r="CS1506" s="7"/>
      <c r="CT1506" s="7"/>
      <c r="CU1506" s="7"/>
      <c r="CV1506" s="7"/>
      <c r="CW1506" s="7"/>
      <c r="CX1506" s="7"/>
      <c r="CY1506" s="7"/>
      <c r="CZ1506" s="7"/>
      <c r="DA1506" s="7"/>
      <c r="DB1506" s="7"/>
      <c r="DC1506" s="7"/>
      <c r="DD1506" s="7"/>
      <c r="DE1506" s="7"/>
      <c r="DF1506" s="7"/>
      <c r="DG1506" s="7"/>
      <c r="DH1506" s="7"/>
      <c r="DI1506" s="7"/>
      <c r="DJ1506" s="7"/>
      <c r="DK1506" s="7"/>
      <c r="DL1506" s="7"/>
      <c r="DM1506" s="7"/>
      <c r="DN1506" s="7"/>
      <c r="DO1506" s="7"/>
      <c r="DP1506" s="7"/>
      <c r="DQ1506" s="7"/>
      <c r="DR1506" s="7"/>
      <c r="DS1506" s="7"/>
      <c r="DT1506" s="7"/>
      <c r="DU1506" s="7"/>
      <c r="DV1506" s="7"/>
      <c r="DW1506" s="7"/>
      <c r="DX1506" s="7"/>
      <c r="DY1506" s="7"/>
      <c r="DZ1506" s="7"/>
      <c r="EA1506" s="7"/>
      <c r="EB1506" s="7"/>
      <c r="EC1506" s="7"/>
      <c r="ED1506" s="7"/>
      <c r="EE1506" s="7"/>
      <c r="EF1506" s="7"/>
      <c r="EG1506" s="7"/>
      <c r="EH1506" s="7"/>
      <c r="EI1506" s="7"/>
      <c r="EJ1506" s="7"/>
      <c r="EK1506" s="7"/>
      <c r="EL1506" s="7"/>
      <c r="EM1506" s="7"/>
      <c r="EN1506" s="7"/>
      <c r="EO1506" s="7"/>
      <c r="EP1506" s="7"/>
      <c r="EQ1506" s="7"/>
      <c r="ER1506" s="7"/>
      <c r="ES1506" s="7"/>
      <c r="ET1506" s="7"/>
      <c r="EU1506" s="7"/>
      <c r="EV1506" s="7"/>
      <c r="EW1506" s="7"/>
      <c r="EX1506" s="7"/>
      <c r="EY1506" s="7"/>
      <c r="EZ1506" s="7"/>
      <c r="FA1506" s="7"/>
      <c r="FB1506" s="7"/>
      <c r="FC1506" s="7"/>
      <c r="FD1506" s="7"/>
      <c r="FE1506" s="7"/>
      <c r="FF1506" s="7"/>
      <c r="FG1506" s="7"/>
      <c r="FH1506" s="7"/>
      <c r="FI1506" s="7"/>
      <c r="FJ1506" s="7"/>
      <c r="FK1506" s="7"/>
      <c r="FL1506" s="34"/>
      <c r="FM1506" s="33"/>
      <c r="FN1506" s="34"/>
      <c r="FO1506" s="33"/>
      <c r="FP1506" s="33"/>
      <c r="FQ1506" s="33"/>
      <c r="FR1506" s="33"/>
      <c r="FS1506" s="33"/>
      <c r="FT1506" s="33"/>
      <c r="FU1506" s="33"/>
      <c r="FV1506" s="33"/>
      <c r="FW1506" s="33"/>
      <c r="FX1506" s="33"/>
      <c r="FY1506" s="33"/>
      <c r="FZ1506" s="33"/>
      <c r="GA1506" s="33"/>
      <c r="GB1506" s="33"/>
      <c r="GC1506" s="33"/>
      <c r="GD1506" s="33"/>
      <c r="GE1506" s="33"/>
      <c r="GF1506" s="33"/>
      <c r="GG1506" s="7"/>
      <c r="GH1506" s="7"/>
      <c r="GI1506" s="7"/>
      <c r="GJ1506" s="7"/>
      <c r="GK1506" s="7"/>
      <c r="GL1506" s="7"/>
      <c r="GM1506" s="7"/>
      <c r="GN1506" s="7"/>
      <c r="GO1506" s="7"/>
      <c r="GP1506" s="7"/>
      <c r="GQ1506" s="7"/>
      <c r="GR1506" s="7"/>
      <c r="GS1506" s="7"/>
      <c r="GT1506" s="7"/>
      <c r="GU1506" s="7"/>
      <c r="GV1506" s="7"/>
      <c r="GW1506" s="7"/>
      <c r="GX1506" s="7"/>
      <c r="GY1506" s="7"/>
    </row>
    <row r="1507" spans="1:207" ht="13.8">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c r="CG1507" s="7"/>
      <c r="CH1507" s="7"/>
      <c r="CI1507" s="7"/>
      <c r="CJ1507" s="7"/>
      <c r="CK1507" s="7"/>
      <c r="CL1507" s="7"/>
      <c r="CM1507" s="7"/>
      <c r="CN1507" s="7"/>
      <c r="CO1507" s="7"/>
      <c r="CP1507" s="7"/>
      <c r="CQ1507" s="7"/>
      <c r="CR1507" s="7"/>
      <c r="CS1507" s="7"/>
      <c r="CT1507" s="7"/>
      <c r="CU1507" s="7"/>
      <c r="CV1507" s="7"/>
      <c r="CW1507" s="7"/>
      <c r="CX1507" s="7"/>
      <c r="CY1507" s="7"/>
      <c r="CZ1507" s="7"/>
      <c r="DA1507" s="7"/>
      <c r="DB1507" s="7"/>
      <c r="DC1507" s="7"/>
      <c r="DD1507" s="7"/>
      <c r="DE1507" s="7"/>
      <c r="DF1507" s="7"/>
      <c r="DG1507" s="7"/>
      <c r="DH1507" s="7"/>
      <c r="DI1507" s="7"/>
      <c r="DJ1507" s="7"/>
      <c r="DK1507" s="7"/>
      <c r="DL1507" s="7"/>
      <c r="DM1507" s="7"/>
      <c r="DN1507" s="7"/>
      <c r="DO1507" s="7"/>
      <c r="DP1507" s="7"/>
      <c r="DQ1507" s="7"/>
      <c r="DR1507" s="7"/>
      <c r="DS1507" s="7"/>
      <c r="DT1507" s="7"/>
      <c r="DU1507" s="7"/>
      <c r="DV1507" s="7"/>
      <c r="DW1507" s="7"/>
      <c r="DX1507" s="7"/>
      <c r="DY1507" s="7"/>
      <c r="DZ1507" s="7"/>
      <c r="EA1507" s="7"/>
      <c r="EB1507" s="7"/>
      <c r="EC1507" s="7"/>
      <c r="ED1507" s="7"/>
      <c r="EE1507" s="7"/>
      <c r="EF1507" s="7"/>
      <c r="EG1507" s="7"/>
      <c r="EH1507" s="7"/>
      <c r="EI1507" s="7"/>
      <c r="EJ1507" s="7"/>
      <c r="EK1507" s="7"/>
      <c r="EL1507" s="7"/>
      <c r="EM1507" s="7"/>
      <c r="EN1507" s="7"/>
      <c r="EO1507" s="7"/>
      <c r="EP1507" s="7"/>
      <c r="EQ1507" s="7"/>
      <c r="ER1507" s="7"/>
      <c r="ES1507" s="7"/>
      <c r="ET1507" s="7"/>
      <c r="EU1507" s="7"/>
      <c r="EV1507" s="7"/>
      <c r="EW1507" s="7"/>
      <c r="EX1507" s="7"/>
      <c r="EY1507" s="7"/>
      <c r="EZ1507" s="7"/>
      <c r="FA1507" s="7"/>
      <c r="FB1507" s="7"/>
      <c r="FC1507" s="7"/>
      <c r="FD1507" s="7"/>
      <c r="FE1507" s="7"/>
      <c r="FF1507" s="7"/>
      <c r="FG1507" s="7"/>
      <c r="FH1507" s="7"/>
      <c r="FI1507" s="7"/>
      <c r="FJ1507" s="7"/>
      <c r="FK1507" s="7"/>
      <c r="FL1507" s="34"/>
      <c r="FM1507" s="33"/>
      <c r="FN1507" s="34"/>
      <c r="FO1507" s="33"/>
      <c r="FP1507" s="33"/>
      <c r="FQ1507" s="33"/>
      <c r="FR1507" s="33"/>
      <c r="FS1507" s="33"/>
      <c r="FT1507" s="33"/>
      <c r="FU1507" s="33"/>
      <c r="FV1507" s="33"/>
      <c r="FW1507" s="33"/>
      <c r="FX1507" s="33"/>
      <c r="FY1507" s="33"/>
      <c r="FZ1507" s="33"/>
      <c r="GA1507" s="33"/>
      <c r="GB1507" s="33"/>
      <c r="GC1507" s="33"/>
      <c r="GD1507" s="33"/>
      <c r="GE1507" s="33"/>
      <c r="GF1507" s="33"/>
      <c r="GG1507" s="7"/>
      <c r="GH1507" s="7"/>
      <c r="GI1507" s="7"/>
      <c r="GJ1507" s="7"/>
      <c r="GK1507" s="7"/>
      <c r="GL1507" s="7"/>
      <c r="GM1507" s="7"/>
      <c r="GN1507" s="7"/>
      <c r="GO1507" s="7"/>
      <c r="GP1507" s="7"/>
      <c r="GQ1507" s="7"/>
      <c r="GR1507" s="7"/>
      <c r="GS1507" s="7"/>
      <c r="GT1507" s="7"/>
      <c r="GU1507" s="7"/>
      <c r="GV1507" s="7"/>
      <c r="GW1507" s="7"/>
      <c r="GX1507" s="7"/>
      <c r="GY1507" s="7"/>
    </row>
    <row r="1508" spans="1:207" ht="13.8">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c r="CG1508" s="7"/>
      <c r="CH1508" s="7"/>
      <c r="CI1508" s="7"/>
      <c r="CJ1508" s="7"/>
      <c r="CK1508" s="7"/>
      <c r="CL1508" s="7"/>
      <c r="CM1508" s="7"/>
      <c r="CN1508" s="7"/>
      <c r="CO1508" s="7"/>
      <c r="CP1508" s="7"/>
      <c r="CQ1508" s="7"/>
      <c r="CR1508" s="7"/>
      <c r="CS1508" s="7"/>
      <c r="CT1508" s="7"/>
      <c r="CU1508" s="7"/>
      <c r="CV1508" s="7"/>
      <c r="CW1508" s="7"/>
      <c r="CX1508" s="7"/>
      <c r="CY1508" s="7"/>
      <c r="CZ1508" s="7"/>
      <c r="DA1508" s="7"/>
      <c r="DB1508" s="7"/>
      <c r="DC1508" s="7"/>
      <c r="DD1508" s="7"/>
      <c r="DE1508" s="7"/>
      <c r="DF1508" s="7"/>
      <c r="DG1508" s="7"/>
      <c r="DH1508" s="7"/>
      <c r="DI1508" s="7"/>
      <c r="DJ1508" s="7"/>
      <c r="DK1508" s="7"/>
      <c r="DL1508" s="7"/>
      <c r="DM1508" s="7"/>
      <c r="DN1508" s="7"/>
      <c r="DO1508" s="7"/>
      <c r="DP1508" s="7"/>
      <c r="DQ1508" s="7"/>
      <c r="DR1508" s="7"/>
      <c r="DS1508" s="7"/>
      <c r="DT1508" s="7"/>
      <c r="DU1508" s="7"/>
      <c r="DV1508" s="7"/>
      <c r="DW1508" s="7"/>
      <c r="DX1508" s="7"/>
      <c r="DY1508" s="7"/>
      <c r="DZ1508" s="7"/>
      <c r="EA1508" s="7"/>
      <c r="EB1508" s="7"/>
      <c r="EC1508" s="7"/>
      <c r="ED1508" s="7"/>
      <c r="EE1508" s="7"/>
      <c r="EF1508" s="7"/>
      <c r="EG1508" s="7"/>
      <c r="EH1508" s="7"/>
      <c r="EI1508" s="7"/>
      <c r="EJ1508" s="7"/>
      <c r="EK1508" s="7"/>
      <c r="EL1508" s="7"/>
      <c r="EM1508" s="7"/>
      <c r="EN1508" s="7"/>
      <c r="EO1508" s="7"/>
      <c r="EP1508" s="7"/>
      <c r="EQ1508" s="7"/>
      <c r="ER1508" s="7"/>
      <c r="ES1508" s="7"/>
      <c r="ET1508" s="7"/>
      <c r="EU1508" s="7"/>
      <c r="EV1508" s="7"/>
      <c r="EW1508" s="7"/>
      <c r="EX1508" s="7"/>
      <c r="EY1508" s="7"/>
      <c r="EZ1508" s="7"/>
      <c r="FA1508" s="7"/>
      <c r="FB1508" s="7"/>
      <c r="FC1508" s="7"/>
      <c r="FD1508" s="7"/>
      <c r="FE1508" s="7"/>
      <c r="FF1508" s="7"/>
      <c r="FG1508" s="7"/>
      <c r="FH1508" s="7"/>
      <c r="FI1508" s="7"/>
      <c r="FJ1508" s="7"/>
      <c r="FK1508" s="7"/>
      <c r="FL1508" s="34"/>
      <c r="FM1508" s="33"/>
      <c r="FN1508" s="34"/>
      <c r="FO1508" s="33"/>
      <c r="FP1508" s="33"/>
      <c r="FQ1508" s="33"/>
      <c r="FR1508" s="33"/>
      <c r="FS1508" s="33"/>
      <c r="FT1508" s="33"/>
      <c r="FU1508" s="33"/>
      <c r="FV1508" s="33"/>
      <c r="FW1508" s="33"/>
      <c r="FX1508" s="33"/>
      <c r="FY1508" s="33"/>
      <c r="FZ1508" s="33"/>
      <c r="GA1508" s="33"/>
      <c r="GB1508" s="33"/>
      <c r="GC1508" s="33"/>
      <c r="GD1508" s="33"/>
      <c r="GE1508" s="33"/>
      <c r="GF1508" s="33"/>
      <c r="GG1508" s="7"/>
      <c r="GH1508" s="7"/>
      <c r="GI1508" s="7"/>
      <c r="GJ1508" s="7"/>
      <c r="GK1508" s="7"/>
      <c r="GL1508" s="7"/>
      <c r="GM1508" s="7"/>
      <c r="GN1508" s="7"/>
      <c r="GO1508" s="7"/>
      <c r="GP1508" s="7"/>
      <c r="GQ1508" s="7"/>
      <c r="GR1508" s="7"/>
      <c r="GS1508" s="7"/>
      <c r="GT1508" s="7"/>
      <c r="GU1508" s="7"/>
      <c r="GV1508" s="7"/>
      <c r="GW1508" s="7"/>
      <c r="GX1508" s="7"/>
      <c r="GY1508" s="7"/>
    </row>
    <row r="1509" spans="1:207" ht="13.8">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c r="CG1509" s="7"/>
      <c r="CH1509" s="7"/>
      <c r="CI1509" s="7"/>
      <c r="CJ1509" s="7"/>
      <c r="CK1509" s="7"/>
      <c r="CL1509" s="7"/>
      <c r="CM1509" s="7"/>
      <c r="CN1509" s="7"/>
      <c r="CO1509" s="7"/>
      <c r="CP1509" s="7"/>
      <c r="CQ1509" s="7"/>
      <c r="CR1509" s="7"/>
      <c r="CS1509" s="7"/>
      <c r="CT1509" s="7"/>
      <c r="CU1509" s="7"/>
      <c r="CV1509" s="7"/>
      <c r="CW1509" s="7"/>
      <c r="CX1509" s="7"/>
      <c r="CY1509" s="7"/>
      <c r="CZ1509" s="7"/>
      <c r="DA1509" s="7"/>
      <c r="DB1509" s="7"/>
      <c r="DC1509" s="7"/>
      <c r="DD1509" s="7"/>
      <c r="DE1509" s="7"/>
      <c r="DF1509" s="7"/>
      <c r="DG1509" s="7"/>
      <c r="DH1509" s="7"/>
      <c r="DI1509" s="7"/>
      <c r="DJ1509" s="7"/>
      <c r="DK1509" s="7"/>
      <c r="DL1509" s="7"/>
      <c r="DM1509" s="7"/>
      <c r="DN1509" s="7"/>
      <c r="DO1509" s="7"/>
      <c r="DP1509" s="7"/>
      <c r="DQ1509" s="7"/>
      <c r="DR1509" s="7"/>
      <c r="DS1509" s="7"/>
      <c r="DT1509" s="7"/>
      <c r="DU1509" s="7"/>
      <c r="DV1509" s="7"/>
      <c r="DW1509" s="7"/>
      <c r="DX1509" s="7"/>
      <c r="DY1509" s="7"/>
      <c r="DZ1509" s="7"/>
      <c r="EA1509" s="7"/>
      <c r="EB1509" s="7"/>
      <c r="EC1509" s="7"/>
      <c r="ED1509" s="7"/>
      <c r="EE1509" s="7"/>
      <c r="EF1509" s="7"/>
      <c r="EG1509" s="7"/>
      <c r="EH1509" s="7"/>
      <c r="EI1509" s="7"/>
      <c r="EJ1509" s="7"/>
      <c r="EK1509" s="7"/>
      <c r="EL1509" s="7"/>
      <c r="EM1509" s="7"/>
      <c r="EN1509" s="7"/>
      <c r="EO1509" s="7"/>
      <c r="EP1509" s="7"/>
      <c r="EQ1509" s="7"/>
      <c r="ER1509" s="7"/>
      <c r="ES1509" s="7"/>
      <c r="ET1509" s="7"/>
      <c r="EU1509" s="7"/>
      <c r="EV1509" s="7"/>
      <c r="EW1509" s="7"/>
      <c r="EX1509" s="7"/>
      <c r="EY1509" s="7"/>
      <c r="EZ1509" s="7"/>
      <c r="FA1509" s="7"/>
      <c r="FB1509" s="7"/>
      <c r="FC1509" s="7"/>
      <c r="FD1509" s="7"/>
      <c r="FE1509" s="7"/>
      <c r="FF1509" s="7"/>
      <c r="FG1509" s="7"/>
      <c r="FH1509" s="7"/>
      <c r="FI1509" s="7"/>
      <c r="FJ1509" s="7"/>
      <c r="FK1509" s="7"/>
      <c r="FL1509" s="34"/>
      <c r="FM1509" s="33"/>
      <c r="FN1509" s="34"/>
      <c r="FO1509" s="33"/>
      <c r="FP1509" s="33"/>
      <c r="FQ1509" s="33"/>
      <c r="FR1509" s="33"/>
      <c r="FS1509" s="33"/>
      <c r="FT1509" s="33"/>
      <c r="FU1509" s="33"/>
      <c r="FV1509" s="33"/>
      <c r="FW1509" s="33"/>
      <c r="FX1509" s="33"/>
      <c r="FY1509" s="33"/>
      <c r="FZ1509" s="33"/>
      <c r="GA1509" s="33"/>
      <c r="GB1509" s="33"/>
      <c r="GC1509" s="33"/>
      <c r="GD1509" s="33"/>
      <c r="GE1509" s="33"/>
      <c r="GF1509" s="33"/>
      <c r="GG1509" s="7"/>
      <c r="GH1509" s="7"/>
      <c r="GI1509" s="7"/>
      <c r="GJ1509" s="7"/>
      <c r="GK1509" s="7"/>
      <c r="GL1509" s="7"/>
      <c r="GM1509" s="7"/>
      <c r="GN1509" s="7"/>
      <c r="GO1509" s="7"/>
      <c r="GP1509" s="7"/>
      <c r="GQ1509" s="7"/>
      <c r="GR1509" s="7"/>
      <c r="GS1509" s="7"/>
      <c r="GT1509" s="7"/>
      <c r="GU1509" s="7"/>
      <c r="GV1509" s="7"/>
      <c r="GW1509" s="7"/>
      <c r="GX1509" s="7"/>
      <c r="GY1509" s="7"/>
    </row>
    <row r="1510" spans="1:207" ht="13.8">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c r="CG1510" s="7"/>
      <c r="CH1510" s="7"/>
      <c r="CI1510" s="7"/>
      <c r="CJ1510" s="7"/>
      <c r="CK1510" s="7"/>
      <c r="CL1510" s="7"/>
      <c r="CM1510" s="7"/>
      <c r="CN1510" s="7"/>
      <c r="CO1510" s="7"/>
      <c r="CP1510" s="7"/>
      <c r="CQ1510" s="7"/>
      <c r="CR1510" s="7"/>
      <c r="CS1510" s="7"/>
      <c r="CT1510" s="7"/>
      <c r="CU1510" s="7"/>
      <c r="CV1510" s="7"/>
      <c r="CW1510" s="7"/>
      <c r="CX1510" s="7"/>
      <c r="CY1510" s="7"/>
      <c r="CZ1510" s="7"/>
      <c r="DA1510" s="7"/>
      <c r="DB1510" s="7"/>
      <c r="DC1510" s="7"/>
      <c r="DD1510" s="7"/>
      <c r="DE1510" s="7"/>
      <c r="DF1510" s="7"/>
      <c r="DG1510" s="7"/>
      <c r="DH1510" s="7"/>
      <c r="DI1510" s="7"/>
      <c r="DJ1510" s="7"/>
      <c r="DK1510" s="7"/>
      <c r="DL1510" s="7"/>
      <c r="DM1510" s="7"/>
      <c r="DN1510" s="7"/>
      <c r="DO1510" s="7"/>
      <c r="DP1510" s="7"/>
      <c r="DQ1510" s="7"/>
      <c r="DR1510" s="7"/>
      <c r="DS1510" s="7"/>
      <c r="DT1510" s="7"/>
      <c r="DU1510" s="7"/>
      <c r="DV1510" s="7"/>
      <c r="DW1510" s="7"/>
      <c r="DX1510" s="7"/>
      <c r="DY1510" s="7"/>
      <c r="DZ1510" s="7"/>
      <c r="EA1510" s="7"/>
      <c r="EB1510" s="7"/>
      <c r="EC1510" s="7"/>
      <c r="ED1510" s="7"/>
      <c r="EE1510" s="7"/>
      <c r="EF1510" s="7"/>
      <c r="EG1510" s="7"/>
      <c r="EH1510" s="7"/>
      <c r="EI1510" s="7"/>
      <c r="EJ1510" s="7"/>
      <c r="EK1510" s="7"/>
      <c r="EL1510" s="7"/>
      <c r="EM1510" s="7"/>
      <c r="EN1510" s="7"/>
      <c r="EO1510" s="7"/>
      <c r="EP1510" s="7"/>
      <c r="EQ1510" s="7"/>
      <c r="ER1510" s="7"/>
      <c r="ES1510" s="7"/>
      <c r="ET1510" s="7"/>
      <c r="EU1510" s="7"/>
      <c r="EV1510" s="7"/>
      <c r="EW1510" s="7"/>
      <c r="EX1510" s="7"/>
      <c r="EY1510" s="7"/>
      <c r="EZ1510" s="7"/>
      <c r="FA1510" s="7"/>
      <c r="FB1510" s="7"/>
      <c r="FC1510" s="7"/>
      <c r="FD1510" s="7"/>
      <c r="FE1510" s="7"/>
      <c r="FF1510" s="7"/>
      <c r="FG1510" s="7"/>
      <c r="FH1510" s="7"/>
      <c r="FI1510" s="7"/>
      <c r="FJ1510" s="7"/>
      <c r="FK1510" s="7"/>
      <c r="FL1510" s="34"/>
      <c r="FM1510" s="33"/>
      <c r="FN1510" s="34"/>
      <c r="FO1510" s="33"/>
      <c r="FP1510" s="33"/>
      <c r="FQ1510" s="33"/>
      <c r="FR1510" s="33"/>
      <c r="FS1510" s="33"/>
      <c r="FT1510" s="33"/>
      <c r="FU1510" s="33"/>
      <c r="FV1510" s="33"/>
      <c r="FW1510" s="33"/>
      <c r="FX1510" s="33"/>
      <c r="FY1510" s="33"/>
      <c r="FZ1510" s="33"/>
      <c r="GA1510" s="33"/>
      <c r="GB1510" s="33"/>
      <c r="GC1510" s="33"/>
      <c r="GD1510" s="33"/>
      <c r="GE1510" s="33"/>
      <c r="GF1510" s="33"/>
      <c r="GG1510" s="7"/>
      <c r="GH1510" s="7"/>
      <c r="GI1510" s="7"/>
      <c r="GJ1510" s="7"/>
      <c r="GK1510" s="7"/>
      <c r="GL1510" s="7"/>
      <c r="GM1510" s="7"/>
      <c r="GN1510" s="7"/>
      <c r="GO1510" s="7"/>
      <c r="GP1510" s="7"/>
      <c r="GQ1510" s="7"/>
      <c r="GR1510" s="7"/>
      <c r="GS1510" s="7"/>
      <c r="GT1510" s="7"/>
      <c r="GU1510" s="7"/>
      <c r="GV1510" s="7"/>
      <c r="GW1510" s="7"/>
      <c r="GX1510" s="7"/>
      <c r="GY1510" s="7"/>
    </row>
    <row r="1511" spans="1:207" ht="13.8">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c r="CG1511" s="7"/>
      <c r="CH1511" s="7"/>
      <c r="CI1511" s="7"/>
      <c r="CJ1511" s="7"/>
      <c r="CK1511" s="7"/>
      <c r="CL1511" s="7"/>
      <c r="CM1511" s="7"/>
      <c r="CN1511" s="7"/>
      <c r="CO1511" s="7"/>
      <c r="CP1511" s="7"/>
      <c r="CQ1511" s="7"/>
      <c r="CR1511" s="7"/>
      <c r="CS1511" s="7"/>
      <c r="CT1511" s="7"/>
      <c r="CU1511" s="7"/>
      <c r="CV1511" s="7"/>
      <c r="CW1511" s="7"/>
      <c r="CX1511" s="7"/>
      <c r="CY1511" s="7"/>
      <c r="CZ1511" s="7"/>
      <c r="DA1511" s="7"/>
      <c r="DB1511" s="7"/>
      <c r="DC1511" s="7"/>
      <c r="DD1511" s="7"/>
      <c r="DE1511" s="7"/>
      <c r="DF1511" s="7"/>
      <c r="DG1511" s="7"/>
      <c r="DH1511" s="7"/>
      <c r="DI1511" s="7"/>
      <c r="DJ1511" s="7"/>
      <c r="DK1511" s="7"/>
      <c r="DL1511" s="7"/>
      <c r="DM1511" s="7"/>
      <c r="DN1511" s="7"/>
      <c r="DO1511" s="7"/>
      <c r="DP1511" s="7"/>
      <c r="DQ1511" s="7"/>
      <c r="DR1511" s="7"/>
      <c r="DS1511" s="7"/>
      <c r="DT1511" s="7"/>
      <c r="DU1511" s="7"/>
      <c r="DV1511" s="7"/>
      <c r="DW1511" s="7"/>
      <c r="DX1511" s="7"/>
      <c r="DY1511" s="7"/>
      <c r="DZ1511" s="7"/>
      <c r="EA1511" s="7"/>
      <c r="EB1511" s="7"/>
      <c r="EC1511" s="7"/>
      <c r="ED1511" s="7"/>
      <c r="EE1511" s="7"/>
      <c r="EF1511" s="7"/>
      <c r="EG1511" s="7"/>
      <c r="EH1511" s="7"/>
      <c r="EI1511" s="7"/>
      <c r="EJ1511" s="7"/>
      <c r="EK1511" s="7"/>
      <c r="EL1511" s="7"/>
      <c r="EM1511" s="7"/>
      <c r="EN1511" s="7"/>
      <c r="EO1511" s="7"/>
      <c r="EP1511" s="7"/>
      <c r="EQ1511" s="7"/>
      <c r="ER1511" s="7"/>
      <c r="ES1511" s="7"/>
      <c r="ET1511" s="7"/>
      <c r="EU1511" s="7"/>
      <c r="EV1511" s="7"/>
      <c r="EW1511" s="7"/>
      <c r="EX1511" s="7"/>
      <c r="EY1511" s="7"/>
      <c r="EZ1511" s="7"/>
      <c r="FA1511" s="7"/>
      <c r="FB1511" s="7"/>
      <c r="FC1511" s="7"/>
      <c r="FD1511" s="7"/>
      <c r="FE1511" s="7"/>
      <c r="FF1511" s="7"/>
      <c r="FG1511" s="7"/>
      <c r="FH1511" s="7"/>
      <c r="FI1511" s="7"/>
      <c r="FJ1511" s="7"/>
      <c r="FK1511" s="7"/>
      <c r="FL1511" s="34"/>
      <c r="FM1511" s="33"/>
      <c r="FN1511" s="34"/>
      <c r="FO1511" s="33"/>
      <c r="FP1511" s="33"/>
      <c r="FQ1511" s="33"/>
      <c r="FR1511" s="33"/>
      <c r="FS1511" s="33"/>
      <c r="FT1511" s="33"/>
      <c r="FU1511" s="33"/>
      <c r="FV1511" s="33"/>
      <c r="FW1511" s="33"/>
      <c r="FX1511" s="33"/>
      <c r="FY1511" s="33"/>
      <c r="FZ1511" s="33"/>
      <c r="GA1511" s="33"/>
      <c r="GB1511" s="33"/>
      <c r="GC1511" s="33"/>
      <c r="GD1511" s="33"/>
      <c r="GE1511" s="33"/>
      <c r="GF1511" s="33"/>
      <c r="GG1511" s="7"/>
      <c r="GH1511" s="7"/>
      <c r="GI1511" s="7"/>
      <c r="GJ1511" s="7"/>
      <c r="GK1511" s="7"/>
      <c r="GL1511" s="7"/>
      <c r="GM1511" s="7"/>
      <c r="GN1511" s="7"/>
      <c r="GO1511" s="7"/>
      <c r="GP1511" s="7"/>
      <c r="GQ1511" s="7"/>
      <c r="GR1511" s="7"/>
      <c r="GS1511" s="7"/>
      <c r="GT1511" s="7"/>
      <c r="GU1511" s="7"/>
      <c r="GV1511" s="7"/>
      <c r="GW1511" s="7"/>
      <c r="GX1511" s="7"/>
      <c r="GY1511" s="7"/>
    </row>
    <row r="1512" spans="1:207" ht="13.8">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c r="CG1512" s="7"/>
      <c r="CH1512" s="7"/>
      <c r="CI1512" s="7"/>
      <c r="CJ1512" s="7"/>
      <c r="CK1512" s="7"/>
      <c r="CL1512" s="7"/>
      <c r="CM1512" s="7"/>
      <c r="CN1512" s="7"/>
      <c r="CO1512" s="7"/>
      <c r="CP1512" s="7"/>
      <c r="CQ1512" s="7"/>
      <c r="CR1512" s="7"/>
      <c r="CS1512" s="7"/>
      <c r="CT1512" s="7"/>
      <c r="CU1512" s="7"/>
      <c r="CV1512" s="7"/>
      <c r="CW1512" s="7"/>
      <c r="CX1512" s="7"/>
      <c r="CY1512" s="7"/>
      <c r="CZ1512" s="7"/>
      <c r="DA1512" s="7"/>
      <c r="DB1512" s="7"/>
      <c r="DC1512" s="7"/>
      <c r="DD1512" s="7"/>
      <c r="DE1512" s="7"/>
      <c r="DF1512" s="7"/>
      <c r="DG1512" s="7"/>
      <c r="DH1512" s="7"/>
      <c r="DI1512" s="7"/>
      <c r="DJ1512" s="7"/>
      <c r="DK1512" s="7"/>
      <c r="DL1512" s="7"/>
      <c r="DM1512" s="7"/>
      <c r="DN1512" s="7"/>
      <c r="DO1512" s="7"/>
      <c r="DP1512" s="7"/>
      <c r="DQ1512" s="7"/>
      <c r="DR1512" s="7"/>
      <c r="DS1512" s="7"/>
      <c r="DT1512" s="7"/>
      <c r="DU1512" s="7"/>
      <c r="DV1512" s="7"/>
      <c r="DW1512" s="7"/>
      <c r="DX1512" s="7"/>
      <c r="DY1512" s="7"/>
      <c r="DZ1512" s="7"/>
      <c r="EA1512" s="7"/>
      <c r="EB1512" s="7"/>
      <c r="EC1512" s="7"/>
      <c r="ED1512" s="7"/>
      <c r="EE1512" s="7"/>
      <c r="EF1512" s="7"/>
      <c r="EG1512" s="7"/>
      <c r="EH1512" s="7"/>
      <c r="EI1512" s="7"/>
      <c r="EJ1512" s="7"/>
      <c r="EK1512" s="7"/>
      <c r="EL1512" s="7"/>
      <c r="EM1512" s="7"/>
      <c r="EN1512" s="7"/>
      <c r="EO1512" s="7"/>
      <c r="EP1512" s="7"/>
      <c r="EQ1512" s="7"/>
      <c r="ER1512" s="7"/>
      <c r="ES1512" s="7"/>
      <c r="ET1512" s="7"/>
      <c r="EU1512" s="7"/>
      <c r="EV1512" s="7"/>
      <c r="EW1512" s="7"/>
      <c r="EX1512" s="7"/>
      <c r="EY1512" s="7"/>
      <c r="EZ1512" s="7"/>
      <c r="FA1512" s="7"/>
      <c r="FB1512" s="7"/>
      <c r="FC1512" s="7"/>
      <c r="FD1512" s="7"/>
      <c r="FE1512" s="7"/>
      <c r="FF1512" s="7"/>
      <c r="FG1512" s="7"/>
      <c r="FH1512" s="7"/>
      <c r="FI1512" s="7"/>
      <c r="FJ1512" s="7"/>
      <c r="FK1512" s="7"/>
      <c r="FL1512" s="34"/>
      <c r="FM1512" s="33"/>
      <c r="FN1512" s="34"/>
      <c r="FO1512" s="33"/>
      <c r="FP1512" s="33"/>
      <c r="FQ1512" s="33"/>
      <c r="FR1512" s="33"/>
      <c r="FS1512" s="33"/>
      <c r="FT1512" s="33"/>
      <c r="FU1512" s="33"/>
      <c r="FV1512" s="33"/>
      <c r="FW1512" s="33"/>
      <c r="FX1512" s="33"/>
      <c r="FY1512" s="33"/>
      <c r="FZ1512" s="33"/>
      <c r="GA1512" s="33"/>
      <c r="GB1512" s="33"/>
      <c r="GC1512" s="33"/>
      <c r="GD1512" s="33"/>
      <c r="GE1512" s="33"/>
      <c r="GF1512" s="33"/>
      <c r="GG1512" s="7"/>
      <c r="GH1512" s="7"/>
      <c r="GI1512" s="7"/>
      <c r="GJ1512" s="7"/>
      <c r="GK1512" s="7"/>
      <c r="GL1512" s="7"/>
      <c r="GM1512" s="7"/>
      <c r="GN1512" s="7"/>
      <c r="GO1512" s="7"/>
      <c r="GP1512" s="7"/>
      <c r="GQ1512" s="7"/>
      <c r="GR1512" s="7"/>
      <c r="GS1512" s="7"/>
      <c r="GT1512" s="7"/>
      <c r="GU1512" s="7"/>
      <c r="GV1512" s="7"/>
      <c r="GW1512" s="7"/>
      <c r="GX1512" s="7"/>
      <c r="GY1512" s="7"/>
    </row>
    <row r="1513" spans="1:207" ht="13.8">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c r="CG1513" s="7"/>
      <c r="CH1513" s="7"/>
      <c r="CI1513" s="7"/>
      <c r="CJ1513" s="7"/>
      <c r="CK1513" s="7"/>
      <c r="CL1513" s="7"/>
      <c r="CM1513" s="7"/>
      <c r="CN1513" s="7"/>
      <c r="CO1513" s="7"/>
      <c r="CP1513" s="7"/>
      <c r="CQ1513" s="7"/>
      <c r="CR1513" s="7"/>
      <c r="CS1513" s="7"/>
      <c r="CT1513" s="7"/>
      <c r="CU1513" s="7"/>
      <c r="CV1513" s="7"/>
      <c r="CW1513" s="7"/>
      <c r="CX1513" s="7"/>
      <c r="CY1513" s="7"/>
      <c r="CZ1513" s="7"/>
      <c r="DA1513" s="7"/>
      <c r="DB1513" s="7"/>
      <c r="DC1513" s="7"/>
      <c r="DD1513" s="7"/>
      <c r="DE1513" s="7"/>
      <c r="DF1513" s="7"/>
      <c r="DG1513" s="7"/>
      <c r="DH1513" s="7"/>
      <c r="DI1513" s="7"/>
      <c r="DJ1513" s="7"/>
      <c r="DK1513" s="7"/>
      <c r="DL1513" s="7"/>
      <c r="DM1513" s="7"/>
      <c r="DN1513" s="7"/>
      <c r="DO1513" s="7"/>
      <c r="DP1513" s="7"/>
      <c r="DQ1513" s="7"/>
      <c r="DR1513" s="7"/>
      <c r="DS1513" s="7"/>
      <c r="DT1513" s="7"/>
      <c r="DU1513" s="7"/>
      <c r="DV1513" s="7"/>
      <c r="DW1513" s="7"/>
      <c r="DX1513" s="7"/>
      <c r="DY1513" s="7"/>
      <c r="DZ1513" s="7"/>
      <c r="EA1513" s="7"/>
      <c r="EB1513" s="7"/>
      <c r="EC1513" s="7"/>
      <c r="ED1513" s="7"/>
      <c r="EE1513" s="7"/>
      <c r="EF1513" s="7"/>
      <c r="EG1513" s="7"/>
      <c r="EH1513" s="7"/>
      <c r="EI1513" s="7"/>
      <c r="EJ1513" s="7"/>
      <c r="EK1513" s="7"/>
      <c r="EL1513" s="7"/>
      <c r="EM1513" s="7"/>
      <c r="EN1513" s="7"/>
      <c r="EO1513" s="7"/>
      <c r="EP1513" s="7"/>
      <c r="EQ1513" s="7"/>
      <c r="ER1513" s="7"/>
      <c r="ES1513" s="7"/>
      <c r="ET1513" s="7"/>
      <c r="EU1513" s="7"/>
      <c r="EV1513" s="7"/>
      <c r="EW1513" s="7"/>
      <c r="EX1513" s="7"/>
      <c r="EY1513" s="7"/>
      <c r="EZ1513" s="7"/>
      <c r="FA1513" s="7"/>
      <c r="FB1513" s="7"/>
      <c r="FC1513" s="7"/>
      <c r="FD1513" s="7"/>
      <c r="FE1513" s="7"/>
      <c r="FF1513" s="7"/>
      <c r="FG1513" s="7"/>
      <c r="FH1513" s="7"/>
      <c r="FI1513" s="7"/>
      <c r="FJ1513" s="7"/>
      <c r="FK1513" s="7"/>
      <c r="FL1513" s="34"/>
      <c r="FM1513" s="33"/>
      <c r="FN1513" s="34"/>
      <c r="FO1513" s="33"/>
      <c r="FP1513" s="33"/>
      <c r="FQ1513" s="33"/>
      <c r="FR1513" s="33"/>
      <c r="FS1513" s="33"/>
      <c r="FT1513" s="33"/>
      <c r="FU1513" s="33"/>
      <c r="FV1513" s="33"/>
      <c r="FW1513" s="33"/>
      <c r="FX1513" s="33"/>
      <c r="FY1513" s="33"/>
      <c r="FZ1513" s="33"/>
      <c r="GA1513" s="33"/>
      <c r="GB1513" s="33"/>
      <c r="GC1513" s="33"/>
      <c r="GD1513" s="33"/>
      <c r="GE1513" s="33"/>
      <c r="GF1513" s="33"/>
      <c r="GG1513" s="7"/>
      <c r="GH1513" s="7"/>
      <c r="GI1513" s="7"/>
      <c r="GJ1513" s="7"/>
      <c r="GK1513" s="7"/>
      <c r="GL1513" s="7"/>
      <c r="GM1513" s="7"/>
      <c r="GN1513" s="7"/>
      <c r="GO1513" s="7"/>
      <c r="GP1513" s="7"/>
      <c r="GQ1513" s="7"/>
      <c r="GR1513" s="7"/>
      <c r="GS1513" s="7"/>
      <c r="GT1513" s="7"/>
      <c r="GU1513" s="7"/>
      <c r="GV1513" s="7"/>
      <c r="GW1513" s="7"/>
      <c r="GX1513" s="7"/>
      <c r="GY1513" s="7"/>
    </row>
    <row r="1514" spans="1:207" ht="13.8">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c r="CG1514" s="7"/>
      <c r="CH1514" s="7"/>
      <c r="CI1514" s="7"/>
      <c r="CJ1514" s="7"/>
      <c r="CK1514" s="7"/>
      <c r="CL1514" s="7"/>
      <c r="CM1514" s="7"/>
      <c r="CN1514" s="7"/>
      <c r="CO1514" s="7"/>
      <c r="CP1514" s="7"/>
      <c r="CQ1514" s="7"/>
      <c r="CR1514" s="7"/>
      <c r="CS1514" s="7"/>
      <c r="CT1514" s="7"/>
      <c r="CU1514" s="7"/>
      <c r="CV1514" s="7"/>
      <c r="CW1514" s="7"/>
      <c r="CX1514" s="7"/>
      <c r="CY1514" s="7"/>
      <c r="CZ1514" s="7"/>
      <c r="DA1514" s="7"/>
      <c r="DB1514" s="7"/>
      <c r="DC1514" s="7"/>
      <c r="DD1514" s="7"/>
      <c r="DE1514" s="7"/>
      <c r="DF1514" s="7"/>
      <c r="DG1514" s="7"/>
      <c r="DH1514" s="7"/>
      <c r="DI1514" s="7"/>
      <c r="DJ1514" s="7"/>
      <c r="DK1514" s="7"/>
      <c r="DL1514" s="7"/>
      <c r="DM1514" s="7"/>
      <c r="DN1514" s="7"/>
      <c r="DO1514" s="7"/>
      <c r="DP1514" s="7"/>
      <c r="DQ1514" s="7"/>
      <c r="DR1514" s="7"/>
      <c r="DS1514" s="7"/>
      <c r="DT1514" s="7"/>
      <c r="DU1514" s="7"/>
      <c r="DV1514" s="7"/>
      <c r="DW1514" s="7"/>
      <c r="DX1514" s="7"/>
      <c r="DY1514" s="7"/>
      <c r="DZ1514" s="7"/>
      <c r="EA1514" s="7"/>
      <c r="EB1514" s="7"/>
      <c r="EC1514" s="7"/>
      <c r="ED1514" s="7"/>
      <c r="EE1514" s="7"/>
      <c r="EF1514" s="7"/>
      <c r="EG1514" s="7"/>
      <c r="EH1514" s="7"/>
      <c r="EI1514" s="7"/>
      <c r="EJ1514" s="7"/>
      <c r="EK1514" s="7"/>
      <c r="EL1514" s="7"/>
      <c r="EM1514" s="7"/>
      <c r="EN1514" s="7"/>
      <c r="EO1514" s="7"/>
      <c r="EP1514" s="7"/>
      <c r="EQ1514" s="7"/>
      <c r="ER1514" s="7"/>
      <c r="ES1514" s="7"/>
      <c r="ET1514" s="7"/>
      <c r="EU1514" s="7"/>
      <c r="EV1514" s="7"/>
      <c r="EW1514" s="7"/>
      <c r="EX1514" s="7"/>
      <c r="EY1514" s="7"/>
      <c r="EZ1514" s="7"/>
      <c r="FA1514" s="7"/>
      <c r="FB1514" s="7"/>
      <c r="FC1514" s="7"/>
      <c r="FD1514" s="7"/>
      <c r="FE1514" s="7"/>
      <c r="FF1514" s="7"/>
      <c r="FG1514" s="7"/>
      <c r="FH1514" s="7"/>
      <c r="FI1514" s="7"/>
      <c r="FJ1514" s="7"/>
      <c r="FK1514" s="7"/>
      <c r="FL1514" s="34"/>
      <c r="FM1514" s="33"/>
      <c r="FN1514" s="34"/>
      <c r="FO1514" s="33"/>
      <c r="FP1514" s="33"/>
      <c r="FQ1514" s="33"/>
      <c r="FR1514" s="33"/>
      <c r="FS1514" s="33"/>
      <c r="FT1514" s="33"/>
      <c r="FU1514" s="33"/>
      <c r="FV1514" s="33"/>
      <c r="FW1514" s="33"/>
      <c r="FX1514" s="33"/>
      <c r="FY1514" s="33"/>
      <c r="FZ1514" s="33"/>
      <c r="GA1514" s="33"/>
      <c r="GB1514" s="33"/>
      <c r="GC1514" s="33"/>
      <c r="GD1514" s="33"/>
      <c r="GE1514" s="33"/>
      <c r="GF1514" s="33"/>
      <c r="GG1514" s="7"/>
      <c r="GH1514" s="7"/>
      <c r="GI1514" s="7"/>
      <c r="GJ1514" s="7"/>
      <c r="GK1514" s="7"/>
      <c r="GL1514" s="7"/>
      <c r="GM1514" s="7"/>
      <c r="GN1514" s="7"/>
      <c r="GO1514" s="7"/>
      <c r="GP1514" s="7"/>
      <c r="GQ1514" s="7"/>
      <c r="GR1514" s="7"/>
      <c r="GS1514" s="7"/>
      <c r="GT1514" s="7"/>
      <c r="GU1514" s="7"/>
      <c r="GV1514" s="7"/>
      <c r="GW1514" s="7"/>
      <c r="GX1514" s="7"/>
      <c r="GY1514" s="7"/>
    </row>
    <row r="1515" spans="1:207" ht="13.8">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c r="CG1515" s="7"/>
      <c r="CH1515" s="7"/>
      <c r="CI1515" s="7"/>
      <c r="CJ1515" s="7"/>
      <c r="CK1515" s="7"/>
      <c r="CL1515" s="7"/>
      <c r="CM1515" s="7"/>
      <c r="CN1515" s="7"/>
      <c r="CO1515" s="7"/>
      <c r="CP1515" s="7"/>
      <c r="CQ1515" s="7"/>
      <c r="CR1515" s="7"/>
      <c r="CS1515" s="7"/>
      <c r="CT1515" s="7"/>
      <c r="CU1515" s="7"/>
      <c r="CV1515" s="7"/>
      <c r="CW1515" s="7"/>
      <c r="CX1515" s="7"/>
      <c r="CY1515" s="7"/>
      <c r="CZ1515" s="7"/>
      <c r="DA1515" s="7"/>
      <c r="DB1515" s="7"/>
      <c r="DC1515" s="7"/>
      <c r="DD1515" s="7"/>
      <c r="DE1515" s="7"/>
      <c r="DF1515" s="7"/>
      <c r="DG1515" s="7"/>
      <c r="DH1515" s="7"/>
      <c r="DI1515" s="7"/>
      <c r="DJ1515" s="7"/>
      <c r="DK1515" s="7"/>
      <c r="DL1515" s="7"/>
      <c r="DM1515" s="7"/>
      <c r="DN1515" s="7"/>
      <c r="DO1515" s="7"/>
      <c r="DP1515" s="7"/>
      <c r="DQ1515" s="7"/>
      <c r="DR1515" s="7"/>
      <c r="DS1515" s="7"/>
      <c r="DT1515" s="7"/>
      <c r="DU1515" s="7"/>
      <c r="DV1515" s="7"/>
      <c r="DW1515" s="7"/>
      <c r="DX1515" s="7"/>
      <c r="DY1515" s="7"/>
      <c r="DZ1515" s="7"/>
      <c r="EA1515" s="7"/>
      <c r="EB1515" s="7"/>
      <c r="EC1515" s="7"/>
      <c r="ED1515" s="7"/>
      <c r="EE1515" s="7"/>
      <c r="EF1515" s="7"/>
      <c r="EG1515" s="7"/>
      <c r="EH1515" s="7"/>
      <c r="EI1515" s="7"/>
      <c r="EJ1515" s="7"/>
      <c r="EK1515" s="7"/>
      <c r="EL1515" s="7"/>
      <c r="EM1515" s="7"/>
      <c r="EN1515" s="7"/>
      <c r="EO1515" s="7"/>
      <c r="EP1515" s="7"/>
      <c r="EQ1515" s="7"/>
      <c r="ER1515" s="7"/>
      <c r="ES1515" s="7"/>
      <c r="ET1515" s="7"/>
      <c r="EU1515" s="7"/>
      <c r="EV1515" s="7"/>
      <c r="EW1515" s="7"/>
      <c r="EX1515" s="7"/>
      <c r="EY1515" s="7"/>
      <c r="EZ1515" s="7"/>
      <c r="FA1515" s="7"/>
      <c r="FB1515" s="7"/>
      <c r="FC1515" s="7"/>
      <c r="FD1515" s="7"/>
      <c r="FE1515" s="7"/>
      <c r="FF1515" s="7"/>
      <c r="FG1515" s="7"/>
      <c r="FH1515" s="7"/>
      <c r="FI1515" s="7"/>
      <c r="FJ1515" s="7"/>
      <c r="FK1515" s="7"/>
      <c r="FL1515" s="34"/>
      <c r="FM1515" s="33"/>
      <c r="FN1515" s="34"/>
      <c r="FO1515" s="33"/>
      <c r="FP1515" s="33"/>
      <c r="FQ1515" s="33"/>
      <c r="FR1515" s="33"/>
      <c r="FS1515" s="33"/>
      <c r="FT1515" s="33"/>
      <c r="FU1515" s="33"/>
      <c r="FV1515" s="33"/>
      <c r="FW1515" s="33"/>
      <c r="FX1515" s="33"/>
      <c r="FY1515" s="33"/>
      <c r="FZ1515" s="33"/>
      <c r="GA1515" s="33"/>
      <c r="GB1515" s="33"/>
      <c r="GC1515" s="33"/>
      <c r="GD1515" s="33"/>
      <c r="GE1515" s="33"/>
      <c r="GF1515" s="33"/>
      <c r="GG1515" s="7"/>
      <c r="GH1515" s="7"/>
      <c r="GI1515" s="7"/>
      <c r="GJ1515" s="7"/>
      <c r="GK1515" s="7"/>
      <c r="GL1515" s="7"/>
      <c r="GM1515" s="7"/>
      <c r="GN1515" s="7"/>
      <c r="GO1515" s="7"/>
      <c r="GP1515" s="7"/>
      <c r="GQ1515" s="7"/>
      <c r="GR1515" s="7"/>
      <c r="GS1515" s="7"/>
      <c r="GT1515" s="7"/>
      <c r="GU1515" s="7"/>
      <c r="GV1515" s="7"/>
      <c r="GW1515" s="7"/>
      <c r="GX1515" s="7"/>
      <c r="GY1515" s="7"/>
    </row>
    <row r="1516" spans="1:207" ht="13.8">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c r="CG1516" s="7"/>
      <c r="CH1516" s="7"/>
      <c r="CI1516" s="7"/>
      <c r="CJ1516" s="7"/>
      <c r="CK1516" s="7"/>
      <c r="CL1516" s="7"/>
      <c r="CM1516" s="7"/>
      <c r="CN1516" s="7"/>
      <c r="CO1516" s="7"/>
      <c r="CP1516" s="7"/>
      <c r="CQ1516" s="7"/>
      <c r="CR1516" s="7"/>
      <c r="CS1516" s="7"/>
      <c r="CT1516" s="7"/>
      <c r="CU1516" s="7"/>
      <c r="CV1516" s="7"/>
      <c r="CW1516" s="7"/>
      <c r="CX1516" s="7"/>
      <c r="CY1516" s="7"/>
      <c r="CZ1516" s="7"/>
      <c r="DA1516" s="7"/>
      <c r="DB1516" s="7"/>
      <c r="DC1516" s="7"/>
      <c r="DD1516" s="7"/>
      <c r="DE1516" s="7"/>
      <c r="DF1516" s="7"/>
      <c r="DG1516" s="7"/>
      <c r="DH1516" s="7"/>
      <c r="DI1516" s="7"/>
      <c r="DJ1516" s="7"/>
      <c r="DK1516" s="7"/>
      <c r="DL1516" s="7"/>
      <c r="DM1516" s="7"/>
      <c r="DN1516" s="7"/>
      <c r="DO1516" s="7"/>
      <c r="DP1516" s="7"/>
      <c r="DQ1516" s="7"/>
      <c r="DR1516" s="7"/>
      <c r="DS1516" s="7"/>
      <c r="DT1516" s="7"/>
      <c r="DU1516" s="7"/>
      <c r="DV1516" s="7"/>
      <c r="DW1516" s="7"/>
      <c r="DX1516" s="7"/>
      <c r="DY1516" s="7"/>
      <c r="DZ1516" s="7"/>
      <c r="EA1516" s="7"/>
      <c r="EB1516" s="7"/>
      <c r="EC1516" s="7"/>
      <c r="ED1516" s="7"/>
      <c r="EE1516" s="7"/>
      <c r="EF1516" s="7"/>
      <c r="EG1516" s="7"/>
      <c r="EH1516" s="7"/>
      <c r="EI1516" s="7"/>
      <c r="EJ1516" s="7"/>
      <c r="EK1516" s="7"/>
      <c r="EL1516" s="7"/>
      <c r="EM1516" s="7"/>
      <c r="EN1516" s="7"/>
      <c r="EO1516" s="7"/>
      <c r="EP1516" s="7"/>
      <c r="EQ1516" s="7"/>
      <c r="ER1516" s="7"/>
      <c r="ES1516" s="7"/>
      <c r="ET1516" s="7"/>
      <c r="EU1516" s="7"/>
      <c r="EV1516" s="7"/>
      <c r="EW1516" s="7"/>
      <c r="EX1516" s="7"/>
      <c r="EY1516" s="7"/>
      <c r="EZ1516" s="7"/>
      <c r="FA1516" s="7"/>
      <c r="FB1516" s="7"/>
      <c r="FC1516" s="7"/>
      <c r="FD1516" s="7"/>
      <c r="FE1516" s="7"/>
      <c r="FF1516" s="7"/>
      <c r="FG1516" s="7"/>
      <c r="FH1516" s="7"/>
      <c r="FI1516" s="7"/>
      <c r="FJ1516" s="7"/>
      <c r="FK1516" s="7"/>
      <c r="FL1516" s="34"/>
      <c r="FM1516" s="33"/>
      <c r="FN1516" s="34"/>
      <c r="FO1516" s="33"/>
      <c r="FP1516" s="33"/>
      <c r="FQ1516" s="33"/>
      <c r="FR1516" s="33"/>
      <c r="FS1516" s="33"/>
      <c r="FT1516" s="33"/>
      <c r="FU1516" s="33"/>
      <c r="FV1516" s="33"/>
      <c r="FW1516" s="33"/>
      <c r="FX1516" s="33"/>
      <c r="FY1516" s="33"/>
      <c r="FZ1516" s="33"/>
      <c r="GA1516" s="33"/>
      <c r="GB1516" s="33"/>
      <c r="GC1516" s="33"/>
      <c r="GD1516" s="33"/>
      <c r="GE1516" s="33"/>
      <c r="GF1516" s="33"/>
      <c r="GG1516" s="7"/>
      <c r="GH1516" s="7"/>
      <c r="GI1516" s="7"/>
      <c r="GJ1516" s="7"/>
      <c r="GK1516" s="7"/>
      <c r="GL1516" s="7"/>
      <c r="GM1516" s="7"/>
      <c r="GN1516" s="7"/>
      <c r="GO1516" s="7"/>
      <c r="GP1516" s="7"/>
      <c r="GQ1516" s="7"/>
      <c r="GR1516" s="7"/>
      <c r="GS1516" s="7"/>
      <c r="GT1516" s="7"/>
      <c r="GU1516" s="7"/>
      <c r="GV1516" s="7"/>
      <c r="GW1516" s="7"/>
      <c r="GX1516" s="7"/>
      <c r="GY1516" s="7"/>
    </row>
    <row r="1517" spans="1:207" ht="13.8">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c r="CG1517" s="7"/>
      <c r="CH1517" s="7"/>
      <c r="CI1517" s="7"/>
      <c r="CJ1517" s="7"/>
      <c r="CK1517" s="7"/>
      <c r="CL1517" s="7"/>
      <c r="CM1517" s="7"/>
      <c r="CN1517" s="7"/>
      <c r="CO1517" s="7"/>
      <c r="CP1517" s="7"/>
      <c r="CQ1517" s="7"/>
      <c r="CR1517" s="7"/>
      <c r="CS1517" s="7"/>
      <c r="CT1517" s="7"/>
      <c r="CU1517" s="7"/>
      <c r="CV1517" s="7"/>
      <c r="CW1517" s="7"/>
      <c r="CX1517" s="7"/>
      <c r="CY1517" s="7"/>
      <c r="CZ1517" s="7"/>
      <c r="DA1517" s="7"/>
      <c r="DB1517" s="7"/>
      <c r="DC1517" s="7"/>
      <c r="DD1517" s="7"/>
      <c r="DE1517" s="7"/>
      <c r="DF1517" s="7"/>
      <c r="DG1517" s="7"/>
      <c r="DH1517" s="7"/>
      <c r="DI1517" s="7"/>
      <c r="DJ1517" s="7"/>
      <c r="DK1517" s="7"/>
      <c r="DL1517" s="7"/>
      <c r="DM1517" s="7"/>
      <c r="DN1517" s="7"/>
      <c r="DO1517" s="7"/>
      <c r="DP1517" s="7"/>
      <c r="DQ1517" s="7"/>
      <c r="DR1517" s="7"/>
      <c r="DS1517" s="7"/>
      <c r="DT1517" s="7"/>
      <c r="DU1517" s="7"/>
      <c r="DV1517" s="7"/>
      <c r="DW1517" s="7"/>
      <c r="DX1517" s="7"/>
      <c r="DY1517" s="7"/>
      <c r="DZ1517" s="7"/>
      <c r="EA1517" s="7"/>
      <c r="EB1517" s="7"/>
      <c r="EC1517" s="7"/>
      <c r="ED1517" s="7"/>
      <c r="EE1517" s="7"/>
      <c r="EF1517" s="7"/>
      <c r="EG1517" s="7"/>
      <c r="EH1517" s="7"/>
      <c r="EI1517" s="7"/>
      <c r="EJ1517" s="7"/>
      <c r="EK1517" s="7"/>
      <c r="EL1517" s="7"/>
      <c r="EM1517" s="7"/>
      <c r="EN1517" s="7"/>
      <c r="EO1517" s="7"/>
      <c r="EP1517" s="7"/>
      <c r="EQ1517" s="7"/>
      <c r="ER1517" s="7"/>
      <c r="ES1517" s="7"/>
      <c r="ET1517" s="7"/>
      <c r="EU1517" s="7"/>
      <c r="EV1517" s="7"/>
      <c r="EW1517" s="7"/>
      <c r="EX1517" s="7"/>
      <c r="EY1517" s="7"/>
      <c r="EZ1517" s="7"/>
      <c r="FA1517" s="7"/>
      <c r="FB1517" s="7"/>
      <c r="FC1517" s="7"/>
      <c r="FD1517" s="7"/>
      <c r="FE1517" s="7"/>
      <c r="FF1517" s="7"/>
      <c r="FG1517" s="7"/>
      <c r="FH1517" s="7"/>
      <c r="FI1517" s="7"/>
      <c r="FJ1517" s="7"/>
      <c r="FK1517" s="7"/>
      <c r="FL1517" s="34"/>
      <c r="FM1517" s="33"/>
      <c r="FN1517" s="34"/>
      <c r="FO1517" s="33"/>
      <c r="FP1517" s="33"/>
      <c r="FQ1517" s="33"/>
      <c r="FR1517" s="33"/>
      <c r="FS1517" s="33"/>
      <c r="FT1517" s="33"/>
      <c r="FU1517" s="33"/>
      <c r="FV1517" s="33"/>
      <c r="FW1517" s="33"/>
      <c r="FX1517" s="33"/>
      <c r="FY1517" s="33"/>
      <c r="FZ1517" s="33"/>
      <c r="GA1517" s="33"/>
      <c r="GB1517" s="33"/>
      <c r="GC1517" s="33"/>
      <c r="GD1517" s="33"/>
      <c r="GE1517" s="33"/>
      <c r="GF1517" s="33"/>
      <c r="GG1517" s="7"/>
      <c r="GH1517" s="7"/>
      <c r="GI1517" s="7"/>
      <c r="GJ1517" s="7"/>
      <c r="GK1517" s="7"/>
      <c r="GL1517" s="7"/>
      <c r="GM1517" s="7"/>
      <c r="GN1517" s="7"/>
      <c r="GO1517" s="7"/>
      <c r="GP1517" s="7"/>
      <c r="GQ1517" s="7"/>
      <c r="GR1517" s="7"/>
      <c r="GS1517" s="7"/>
      <c r="GT1517" s="7"/>
      <c r="GU1517" s="7"/>
      <c r="GV1517" s="7"/>
      <c r="GW1517" s="7"/>
      <c r="GX1517" s="7"/>
      <c r="GY1517" s="7"/>
    </row>
    <row r="1518" spans="1:207" ht="13.8">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c r="CG1518" s="7"/>
      <c r="CH1518" s="7"/>
      <c r="CI1518" s="7"/>
      <c r="CJ1518" s="7"/>
      <c r="CK1518" s="7"/>
      <c r="CL1518" s="7"/>
      <c r="CM1518" s="7"/>
      <c r="CN1518" s="7"/>
      <c r="CO1518" s="7"/>
      <c r="CP1518" s="7"/>
      <c r="CQ1518" s="7"/>
      <c r="CR1518" s="7"/>
      <c r="CS1518" s="7"/>
      <c r="CT1518" s="7"/>
      <c r="CU1518" s="7"/>
      <c r="CV1518" s="7"/>
      <c r="CW1518" s="7"/>
      <c r="CX1518" s="7"/>
      <c r="CY1518" s="7"/>
      <c r="CZ1518" s="7"/>
      <c r="DA1518" s="7"/>
      <c r="DB1518" s="7"/>
      <c r="DC1518" s="7"/>
      <c r="DD1518" s="7"/>
      <c r="DE1518" s="7"/>
      <c r="DF1518" s="7"/>
      <c r="DG1518" s="7"/>
      <c r="DH1518" s="7"/>
      <c r="DI1518" s="7"/>
      <c r="DJ1518" s="7"/>
      <c r="DK1518" s="7"/>
      <c r="DL1518" s="7"/>
      <c r="DM1518" s="7"/>
      <c r="DN1518" s="7"/>
      <c r="DO1518" s="7"/>
      <c r="DP1518" s="7"/>
      <c r="DQ1518" s="7"/>
      <c r="DR1518" s="7"/>
      <c r="DS1518" s="7"/>
      <c r="DT1518" s="7"/>
      <c r="DU1518" s="7"/>
      <c r="DV1518" s="7"/>
      <c r="DW1518" s="7"/>
      <c r="DX1518" s="7"/>
      <c r="DY1518" s="7"/>
      <c r="DZ1518" s="7"/>
      <c r="EA1518" s="7"/>
      <c r="EB1518" s="7"/>
      <c r="EC1518" s="7"/>
      <c r="ED1518" s="7"/>
      <c r="EE1518" s="7"/>
      <c r="EF1518" s="7"/>
      <c r="EG1518" s="7"/>
      <c r="EH1518" s="7"/>
      <c r="EI1518" s="7"/>
      <c r="EJ1518" s="7"/>
      <c r="EK1518" s="7"/>
      <c r="EL1518" s="7"/>
      <c r="EM1518" s="7"/>
      <c r="EN1518" s="7"/>
      <c r="EO1518" s="7"/>
      <c r="EP1518" s="7"/>
      <c r="EQ1518" s="7"/>
      <c r="ER1518" s="7"/>
      <c r="ES1518" s="7"/>
      <c r="ET1518" s="7"/>
      <c r="EU1518" s="7"/>
      <c r="EV1518" s="7"/>
      <c r="EW1518" s="7"/>
      <c r="EX1518" s="7"/>
      <c r="EY1518" s="7"/>
      <c r="EZ1518" s="7"/>
      <c r="FA1518" s="7"/>
      <c r="FB1518" s="7"/>
      <c r="FC1518" s="7"/>
      <c r="FD1518" s="7"/>
      <c r="FE1518" s="7"/>
      <c r="FF1518" s="7"/>
      <c r="FG1518" s="7"/>
      <c r="FH1518" s="7"/>
      <c r="FI1518" s="7"/>
      <c r="FJ1518" s="7"/>
      <c r="FK1518" s="7"/>
      <c r="FL1518" s="34"/>
      <c r="FM1518" s="33"/>
      <c r="FN1518" s="34"/>
      <c r="FO1518" s="33"/>
      <c r="FP1518" s="33"/>
      <c r="FQ1518" s="33"/>
      <c r="FR1518" s="33"/>
      <c r="FS1518" s="33"/>
      <c r="FT1518" s="33"/>
      <c r="FU1518" s="33"/>
      <c r="FV1518" s="33"/>
      <c r="FW1518" s="33"/>
      <c r="FX1518" s="33"/>
      <c r="FY1518" s="33"/>
      <c r="FZ1518" s="33"/>
      <c r="GA1518" s="33"/>
      <c r="GB1518" s="33"/>
      <c r="GC1518" s="33"/>
      <c r="GD1518" s="33"/>
      <c r="GE1518" s="33"/>
      <c r="GF1518" s="33"/>
      <c r="GG1518" s="7"/>
      <c r="GH1518" s="7"/>
      <c r="GI1518" s="7"/>
      <c r="GJ1518" s="7"/>
      <c r="GK1518" s="7"/>
      <c r="GL1518" s="7"/>
      <c r="GM1518" s="7"/>
      <c r="GN1518" s="7"/>
      <c r="GO1518" s="7"/>
      <c r="GP1518" s="7"/>
      <c r="GQ1518" s="7"/>
      <c r="GR1518" s="7"/>
      <c r="GS1518" s="7"/>
      <c r="GT1518" s="7"/>
      <c r="GU1518" s="7"/>
      <c r="GV1518" s="7"/>
      <c r="GW1518" s="7"/>
      <c r="GX1518" s="7"/>
      <c r="GY1518" s="7"/>
    </row>
    <row r="1519" spans="1:207" ht="13.8">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c r="CG1519" s="7"/>
      <c r="CH1519" s="7"/>
      <c r="CI1519" s="7"/>
      <c r="CJ1519" s="7"/>
      <c r="CK1519" s="7"/>
      <c r="CL1519" s="7"/>
      <c r="CM1519" s="7"/>
      <c r="CN1519" s="7"/>
      <c r="CO1519" s="7"/>
      <c r="CP1519" s="7"/>
      <c r="CQ1519" s="7"/>
      <c r="CR1519" s="7"/>
      <c r="CS1519" s="7"/>
      <c r="CT1519" s="7"/>
      <c r="CU1519" s="7"/>
      <c r="CV1519" s="7"/>
      <c r="CW1519" s="7"/>
      <c r="CX1519" s="7"/>
      <c r="CY1519" s="7"/>
      <c r="CZ1519" s="7"/>
      <c r="DA1519" s="7"/>
      <c r="DB1519" s="7"/>
      <c r="DC1519" s="7"/>
      <c r="DD1519" s="7"/>
      <c r="DE1519" s="7"/>
      <c r="DF1519" s="7"/>
      <c r="DG1519" s="7"/>
      <c r="DH1519" s="7"/>
      <c r="DI1519" s="7"/>
      <c r="DJ1519" s="7"/>
      <c r="DK1519" s="7"/>
      <c r="DL1519" s="7"/>
      <c r="DM1519" s="7"/>
      <c r="DN1519" s="7"/>
      <c r="DO1519" s="7"/>
      <c r="DP1519" s="7"/>
      <c r="DQ1519" s="7"/>
      <c r="DR1519" s="7"/>
      <c r="DS1519" s="7"/>
      <c r="DT1519" s="7"/>
      <c r="DU1519" s="7"/>
      <c r="DV1519" s="7"/>
      <c r="DW1519" s="7"/>
      <c r="DX1519" s="7"/>
      <c r="DY1519" s="7"/>
      <c r="DZ1519" s="7"/>
      <c r="EA1519" s="7"/>
      <c r="EB1519" s="7"/>
      <c r="EC1519" s="7"/>
      <c r="ED1519" s="7"/>
      <c r="EE1519" s="7"/>
      <c r="EF1519" s="7"/>
      <c r="EG1519" s="7"/>
      <c r="EH1519" s="7"/>
      <c r="EI1519" s="7"/>
      <c r="EJ1519" s="7"/>
      <c r="EK1519" s="7"/>
      <c r="EL1519" s="7"/>
      <c r="EM1519" s="7"/>
      <c r="EN1519" s="7"/>
      <c r="EO1519" s="7"/>
      <c r="EP1519" s="7"/>
      <c r="EQ1519" s="7"/>
      <c r="ER1519" s="7"/>
      <c r="ES1519" s="7"/>
      <c r="ET1519" s="7"/>
      <c r="EU1519" s="7"/>
      <c r="EV1519" s="7"/>
      <c r="EW1519" s="7"/>
      <c r="EX1519" s="7"/>
      <c r="EY1519" s="7"/>
      <c r="EZ1519" s="7"/>
      <c r="FA1519" s="7"/>
      <c r="FB1519" s="7"/>
      <c r="FC1519" s="7"/>
      <c r="FD1519" s="7"/>
      <c r="FE1519" s="7"/>
      <c r="FF1519" s="7"/>
      <c r="FG1519" s="7"/>
      <c r="FH1519" s="7"/>
      <c r="FI1519" s="7"/>
      <c r="FJ1519" s="7"/>
      <c r="FK1519" s="7"/>
      <c r="FL1519" s="34"/>
      <c r="FM1519" s="33"/>
      <c r="FN1519" s="34"/>
      <c r="FO1519" s="33"/>
      <c r="FP1519" s="33"/>
      <c r="FQ1519" s="33"/>
      <c r="FR1519" s="33"/>
      <c r="FS1519" s="33"/>
      <c r="FT1519" s="33"/>
      <c r="FU1519" s="33"/>
      <c r="FV1519" s="33"/>
      <c r="FW1519" s="33"/>
      <c r="FX1519" s="33"/>
      <c r="FY1519" s="33"/>
      <c r="FZ1519" s="33"/>
      <c r="GA1519" s="33"/>
      <c r="GB1519" s="33"/>
      <c r="GC1519" s="33"/>
      <c r="GD1519" s="33"/>
      <c r="GE1519" s="33"/>
      <c r="GF1519" s="33"/>
      <c r="GG1519" s="7"/>
      <c r="GH1519" s="7"/>
      <c r="GI1519" s="7"/>
      <c r="GJ1519" s="7"/>
      <c r="GK1519" s="7"/>
      <c r="GL1519" s="7"/>
      <c r="GM1519" s="7"/>
      <c r="GN1519" s="7"/>
      <c r="GO1519" s="7"/>
      <c r="GP1519" s="7"/>
      <c r="GQ1519" s="7"/>
      <c r="GR1519" s="7"/>
      <c r="GS1519" s="7"/>
      <c r="GT1519" s="7"/>
      <c r="GU1519" s="7"/>
      <c r="GV1519" s="7"/>
      <c r="GW1519" s="7"/>
      <c r="GX1519" s="7"/>
      <c r="GY1519" s="7"/>
    </row>
    <row r="1520" spans="1:207" ht="13.8">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c r="CG1520" s="7"/>
      <c r="CH1520" s="7"/>
      <c r="CI1520" s="7"/>
      <c r="CJ1520" s="7"/>
      <c r="CK1520" s="7"/>
      <c r="CL1520" s="7"/>
      <c r="CM1520" s="7"/>
      <c r="CN1520" s="7"/>
      <c r="CO1520" s="7"/>
      <c r="CP1520" s="7"/>
      <c r="CQ1520" s="7"/>
      <c r="CR1520" s="7"/>
      <c r="CS1520" s="7"/>
      <c r="CT1520" s="7"/>
      <c r="CU1520" s="7"/>
      <c r="CV1520" s="7"/>
      <c r="CW1520" s="7"/>
      <c r="CX1520" s="7"/>
      <c r="CY1520" s="7"/>
      <c r="CZ1520" s="7"/>
      <c r="DA1520" s="7"/>
      <c r="DB1520" s="7"/>
      <c r="DC1520" s="7"/>
      <c r="DD1520" s="7"/>
      <c r="DE1520" s="7"/>
      <c r="DF1520" s="7"/>
      <c r="DG1520" s="7"/>
      <c r="DH1520" s="7"/>
      <c r="DI1520" s="7"/>
      <c r="DJ1520" s="7"/>
      <c r="DK1520" s="7"/>
      <c r="DL1520" s="7"/>
      <c r="DM1520" s="7"/>
      <c r="DN1520" s="7"/>
      <c r="DO1520" s="7"/>
      <c r="DP1520" s="7"/>
      <c r="DQ1520" s="7"/>
      <c r="DR1520" s="7"/>
      <c r="DS1520" s="7"/>
      <c r="DT1520" s="7"/>
      <c r="DU1520" s="7"/>
      <c r="DV1520" s="7"/>
      <c r="DW1520" s="7"/>
      <c r="DX1520" s="7"/>
      <c r="DY1520" s="7"/>
      <c r="DZ1520" s="7"/>
      <c r="EA1520" s="7"/>
      <c r="EB1520" s="7"/>
      <c r="EC1520" s="7"/>
      <c r="ED1520" s="7"/>
      <c r="EE1520" s="7"/>
      <c r="EF1520" s="7"/>
      <c r="EG1520" s="7"/>
      <c r="EH1520" s="7"/>
      <c r="EI1520" s="7"/>
      <c r="EJ1520" s="7"/>
      <c r="EK1520" s="7"/>
      <c r="EL1520" s="7"/>
      <c r="EM1520" s="7"/>
      <c r="EN1520" s="7"/>
      <c r="EO1520" s="7"/>
      <c r="EP1520" s="7"/>
      <c r="EQ1520" s="7"/>
      <c r="ER1520" s="7"/>
      <c r="ES1520" s="7"/>
      <c r="ET1520" s="7"/>
      <c r="EU1520" s="7"/>
      <c r="EV1520" s="7"/>
      <c r="EW1520" s="7"/>
      <c r="EX1520" s="7"/>
      <c r="EY1520" s="7"/>
      <c r="EZ1520" s="7"/>
      <c r="FA1520" s="7"/>
      <c r="FB1520" s="7"/>
      <c r="FC1520" s="7"/>
      <c r="FD1520" s="7"/>
      <c r="FE1520" s="7"/>
      <c r="FF1520" s="7"/>
      <c r="FG1520" s="7"/>
      <c r="FH1520" s="7"/>
      <c r="FI1520" s="7"/>
      <c r="FJ1520" s="7"/>
      <c r="FK1520" s="7"/>
      <c r="FL1520" s="34"/>
      <c r="FM1520" s="33"/>
      <c r="FN1520" s="34"/>
      <c r="FO1520" s="33"/>
      <c r="FP1520" s="33"/>
      <c r="FQ1520" s="33"/>
      <c r="FR1520" s="33"/>
      <c r="FS1520" s="33"/>
      <c r="FT1520" s="33"/>
      <c r="FU1520" s="33"/>
      <c r="FV1520" s="33"/>
      <c r="FW1520" s="33"/>
      <c r="FX1520" s="33"/>
      <c r="FY1520" s="33"/>
      <c r="FZ1520" s="33"/>
      <c r="GA1520" s="33"/>
      <c r="GB1520" s="33"/>
      <c r="GC1520" s="33"/>
      <c r="GD1520" s="33"/>
      <c r="GE1520" s="33"/>
      <c r="GF1520" s="33"/>
      <c r="GG1520" s="7"/>
      <c r="GH1520" s="7"/>
      <c r="GI1520" s="7"/>
      <c r="GJ1520" s="7"/>
      <c r="GK1520" s="7"/>
      <c r="GL1520" s="7"/>
      <c r="GM1520" s="7"/>
      <c r="GN1520" s="7"/>
      <c r="GO1520" s="7"/>
      <c r="GP1520" s="7"/>
      <c r="GQ1520" s="7"/>
      <c r="GR1520" s="7"/>
      <c r="GS1520" s="7"/>
      <c r="GT1520" s="7"/>
      <c r="GU1520" s="7"/>
      <c r="GV1520" s="7"/>
      <c r="GW1520" s="7"/>
      <c r="GX1520" s="7"/>
      <c r="GY1520" s="7"/>
    </row>
    <row r="1521" spans="1:207" ht="13.8">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c r="CG1521" s="7"/>
      <c r="CH1521" s="7"/>
      <c r="CI1521" s="7"/>
      <c r="CJ1521" s="7"/>
      <c r="CK1521" s="7"/>
      <c r="CL1521" s="7"/>
      <c r="CM1521" s="7"/>
      <c r="CN1521" s="7"/>
      <c r="CO1521" s="7"/>
      <c r="CP1521" s="7"/>
      <c r="CQ1521" s="7"/>
      <c r="CR1521" s="7"/>
      <c r="CS1521" s="7"/>
      <c r="CT1521" s="7"/>
      <c r="CU1521" s="7"/>
      <c r="CV1521" s="7"/>
      <c r="CW1521" s="7"/>
      <c r="CX1521" s="7"/>
      <c r="CY1521" s="7"/>
      <c r="CZ1521" s="7"/>
      <c r="DA1521" s="7"/>
      <c r="DB1521" s="7"/>
      <c r="DC1521" s="7"/>
      <c r="DD1521" s="7"/>
      <c r="DE1521" s="7"/>
      <c r="DF1521" s="7"/>
      <c r="DG1521" s="7"/>
      <c r="DH1521" s="7"/>
      <c r="DI1521" s="7"/>
      <c r="DJ1521" s="7"/>
      <c r="DK1521" s="7"/>
      <c r="DL1521" s="7"/>
      <c r="DM1521" s="7"/>
      <c r="DN1521" s="7"/>
      <c r="DO1521" s="7"/>
      <c r="DP1521" s="7"/>
      <c r="DQ1521" s="7"/>
      <c r="DR1521" s="7"/>
      <c r="DS1521" s="7"/>
      <c r="DT1521" s="7"/>
      <c r="DU1521" s="7"/>
      <c r="DV1521" s="7"/>
      <c r="DW1521" s="7"/>
      <c r="DX1521" s="7"/>
      <c r="DY1521" s="7"/>
      <c r="DZ1521" s="7"/>
      <c r="EA1521" s="7"/>
      <c r="EB1521" s="7"/>
      <c r="EC1521" s="7"/>
      <c r="ED1521" s="7"/>
      <c r="EE1521" s="7"/>
      <c r="EF1521" s="7"/>
      <c r="EG1521" s="7"/>
      <c r="EH1521" s="7"/>
      <c r="EI1521" s="7"/>
      <c r="EJ1521" s="7"/>
      <c r="EK1521" s="7"/>
      <c r="EL1521" s="7"/>
      <c r="EM1521" s="7"/>
      <c r="EN1521" s="7"/>
      <c r="EO1521" s="7"/>
      <c r="EP1521" s="7"/>
      <c r="EQ1521" s="7"/>
      <c r="ER1521" s="7"/>
      <c r="ES1521" s="7"/>
      <c r="ET1521" s="7"/>
      <c r="EU1521" s="7"/>
      <c r="EV1521" s="7"/>
      <c r="EW1521" s="7"/>
      <c r="EX1521" s="7"/>
      <c r="EY1521" s="7"/>
      <c r="EZ1521" s="7"/>
      <c r="FA1521" s="7"/>
      <c r="FB1521" s="7"/>
      <c r="FC1521" s="7"/>
      <c r="FD1521" s="7"/>
      <c r="FE1521" s="7"/>
      <c r="FF1521" s="7"/>
      <c r="FG1521" s="7"/>
      <c r="FH1521" s="7"/>
      <c r="FI1521" s="7"/>
      <c r="FJ1521" s="7"/>
      <c r="FK1521" s="7"/>
      <c r="FL1521" s="34"/>
      <c r="FM1521" s="33"/>
      <c r="FN1521" s="34"/>
      <c r="FO1521" s="33"/>
      <c r="FP1521" s="33"/>
      <c r="FQ1521" s="33"/>
      <c r="FR1521" s="33"/>
      <c r="FS1521" s="33"/>
      <c r="FT1521" s="33"/>
      <c r="FU1521" s="33"/>
      <c r="FV1521" s="33"/>
      <c r="FW1521" s="33"/>
      <c r="FX1521" s="33"/>
      <c r="FY1521" s="33"/>
      <c r="FZ1521" s="33"/>
      <c r="GA1521" s="33"/>
      <c r="GB1521" s="33"/>
      <c r="GC1521" s="33"/>
      <c r="GD1521" s="33"/>
      <c r="GE1521" s="33"/>
      <c r="GF1521" s="33"/>
      <c r="GG1521" s="7"/>
      <c r="GH1521" s="7"/>
      <c r="GI1521" s="7"/>
      <c r="GJ1521" s="7"/>
      <c r="GK1521" s="7"/>
      <c r="GL1521" s="7"/>
      <c r="GM1521" s="7"/>
      <c r="GN1521" s="7"/>
      <c r="GO1521" s="7"/>
      <c r="GP1521" s="7"/>
      <c r="GQ1521" s="7"/>
      <c r="GR1521" s="7"/>
      <c r="GS1521" s="7"/>
      <c r="GT1521" s="7"/>
      <c r="GU1521" s="7"/>
      <c r="GV1521" s="7"/>
      <c r="GW1521" s="7"/>
      <c r="GX1521" s="7"/>
      <c r="GY1521" s="7"/>
    </row>
    <row r="1522" spans="1:207" ht="13.8">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c r="CG1522" s="7"/>
      <c r="CH1522" s="7"/>
      <c r="CI1522" s="7"/>
      <c r="CJ1522" s="7"/>
      <c r="CK1522" s="7"/>
      <c r="CL1522" s="7"/>
      <c r="CM1522" s="7"/>
      <c r="CN1522" s="7"/>
      <c r="CO1522" s="7"/>
      <c r="CP1522" s="7"/>
      <c r="CQ1522" s="7"/>
      <c r="CR1522" s="7"/>
      <c r="CS1522" s="7"/>
      <c r="CT1522" s="7"/>
      <c r="CU1522" s="7"/>
      <c r="CV1522" s="7"/>
      <c r="CW1522" s="7"/>
      <c r="CX1522" s="7"/>
      <c r="CY1522" s="7"/>
      <c r="CZ1522" s="7"/>
      <c r="DA1522" s="7"/>
      <c r="DB1522" s="7"/>
      <c r="DC1522" s="7"/>
      <c r="DD1522" s="7"/>
      <c r="DE1522" s="7"/>
      <c r="DF1522" s="7"/>
      <c r="DG1522" s="7"/>
      <c r="DH1522" s="7"/>
      <c r="DI1522" s="7"/>
      <c r="DJ1522" s="7"/>
      <c r="DK1522" s="7"/>
      <c r="DL1522" s="7"/>
      <c r="DM1522" s="7"/>
      <c r="DN1522" s="7"/>
      <c r="DO1522" s="7"/>
      <c r="DP1522" s="7"/>
      <c r="DQ1522" s="7"/>
      <c r="DR1522" s="7"/>
      <c r="DS1522" s="7"/>
      <c r="DT1522" s="7"/>
      <c r="DU1522" s="7"/>
      <c r="DV1522" s="7"/>
      <c r="DW1522" s="7"/>
      <c r="DX1522" s="7"/>
      <c r="DY1522" s="7"/>
      <c r="DZ1522" s="7"/>
      <c r="EA1522" s="7"/>
      <c r="EB1522" s="7"/>
      <c r="EC1522" s="7"/>
      <c r="ED1522" s="7"/>
      <c r="EE1522" s="7"/>
      <c r="EF1522" s="7"/>
      <c r="EG1522" s="7"/>
      <c r="EH1522" s="7"/>
      <c r="EI1522" s="7"/>
      <c r="EJ1522" s="7"/>
      <c r="EK1522" s="7"/>
      <c r="EL1522" s="7"/>
      <c r="EM1522" s="7"/>
      <c r="EN1522" s="7"/>
      <c r="EO1522" s="7"/>
      <c r="EP1522" s="7"/>
      <c r="EQ1522" s="7"/>
      <c r="ER1522" s="7"/>
      <c r="ES1522" s="7"/>
      <c r="ET1522" s="7"/>
      <c r="EU1522" s="7"/>
      <c r="EV1522" s="7"/>
      <c r="EW1522" s="7"/>
      <c r="EX1522" s="7"/>
      <c r="EY1522" s="7"/>
      <c r="EZ1522" s="7"/>
      <c r="FA1522" s="7"/>
      <c r="FB1522" s="7"/>
      <c r="FC1522" s="7"/>
      <c r="FD1522" s="7"/>
      <c r="FE1522" s="7"/>
      <c r="FF1522" s="7"/>
      <c r="FG1522" s="7"/>
      <c r="FH1522" s="7"/>
      <c r="FI1522" s="7"/>
      <c r="FJ1522" s="7"/>
      <c r="FK1522" s="7"/>
      <c r="FL1522" s="34"/>
      <c r="FM1522" s="33"/>
      <c r="FN1522" s="34"/>
      <c r="FO1522" s="33"/>
      <c r="FP1522" s="33"/>
      <c r="FQ1522" s="33"/>
      <c r="FR1522" s="33"/>
      <c r="FS1522" s="33"/>
      <c r="FT1522" s="33"/>
      <c r="FU1522" s="33"/>
      <c r="FV1522" s="33"/>
      <c r="FW1522" s="33"/>
      <c r="FX1522" s="33"/>
      <c r="FY1522" s="33"/>
      <c r="FZ1522" s="33"/>
      <c r="GA1522" s="33"/>
      <c r="GB1522" s="33"/>
      <c r="GC1522" s="33"/>
      <c r="GD1522" s="33"/>
      <c r="GE1522" s="33"/>
      <c r="GF1522" s="33"/>
      <c r="GG1522" s="7"/>
      <c r="GH1522" s="7"/>
      <c r="GI1522" s="7"/>
      <c r="GJ1522" s="7"/>
      <c r="GK1522" s="7"/>
      <c r="GL1522" s="7"/>
      <c r="GM1522" s="7"/>
      <c r="GN1522" s="7"/>
      <c r="GO1522" s="7"/>
      <c r="GP1522" s="7"/>
      <c r="GQ1522" s="7"/>
      <c r="GR1522" s="7"/>
      <c r="GS1522" s="7"/>
      <c r="GT1522" s="7"/>
      <c r="GU1522" s="7"/>
      <c r="GV1522" s="7"/>
      <c r="GW1522" s="7"/>
      <c r="GX1522" s="7"/>
      <c r="GY1522" s="7"/>
    </row>
    <row r="1523" spans="1:207" ht="13.8">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c r="CG1523" s="7"/>
      <c r="CH1523" s="7"/>
      <c r="CI1523" s="7"/>
      <c r="CJ1523" s="7"/>
      <c r="CK1523" s="7"/>
      <c r="CL1523" s="7"/>
      <c r="CM1523" s="7"/>
      <c r="CN1523" s="7"/>
      <c r="CO1523" s="7"/>
      <c r="CP1523" s="7"/>
      <c r="CQ1523" s="7"/>
      <c r="CR1523" s="7"/>
      <c r="CS1523" s="7"/>
      <c r="CT1523" s="7"/>
      <c r="CU1523" s="7"/>
      <c r="CV1523" s="7"/>
      <c r="CW1523" s="7"/>
      <c r="CX1523" s="7"/>
      <c r="CY1523" s="7"/>
      <c r="CZ1523" s="7"/>
      <c r="DA1523" s="7"/>
      <c r="DB1523" s="7"/>
      <c r="DC1523" s="7"/>
      <c r="DD1523" s="7"/>
      <c r="DE1523" s="7"/>
      <c r="DF1523" s="7"/>
      <c r="DG1523" s="7"/>
      <c r="DH1523" s="7"/>
      <c r="DI1523" s="7"/>
      <c r="DJ1523" s="7"/>
      <c r="DK1523" s="7"/>
      <c r="DL1523" s="7"/>
      <c r="DM1523" s="7"/>
      <c r="DN1523" s="7"/>
      <c r="DO1523" s="7"/>
      <c r="DP1523" s="7"/>
      <c r="DQ1523" s="7"/>
      <c r="DR1523" s="7"/>
      <c r="DS1523" s="7"/>
      <c r="DT1523" s="7"/>
      <c r="DU1523" s="7"/>
      <c r="DV1523" s="7"/>
      <c r="DW1523" s="7"/>
      <c r="DX1523" s="7"/>
      <c r="DY1523" s="7"/>
      <c r="DZ1523" s="7"/>
      <c r="EA1523" s="7"/>
      <c r="EB1523" s="7"/>
      <c r="EC1523" s="7"/>
      <c r="ED1523" s="7"/>
      <c r="EE1523" s="7"/>
      <c r="EF1523" s="7"/>
      <c r="EG1523" s="7"/>
      <c r="EH1523" s="7"/>
      <c r="EI1523" s="7"/>
      <c r="EJ1523" s="7"/>
      <c r="EK1523" s="7"/>
      <c r="EL1523" s="7"/>
      <c r="EM1523" s="7"/>
      <c r="EN1523" s="7"/>
      <c r="EO1523" s="7"/>
      <c r="EP1523" s="7"/>
      <c r="EQ1523" s="7"/>
      <c r="ER1523" s="7"/>
      <c r="ES1523" s="7"/>
      <c r="ET1523" s="7"/>
      <c r="EU1523" s="7"/>
      <c r="EV1523" s="7"/>
      <c r="EW1523" s="7"/>
      <c r="EX1523" s="7"/>
      <c r="EY1523" s="7"/>
      <c r="EZ1523" s="7"/>
      <c r="FA1523" s="7"/>
      <c r="FB1523" s="7"/>
      <c r="FC1523" s="7"/>
      <c r="FD1523" s="7"/>
      <c r="FE1523" s="7"/>
      <c r="FF1523" s="7"/>
      <c r="FG1523" s="7"/>
      <c r="FH1523" s="7"/>
      <c r="FI1523" s="7"/>
      <c r="FJ1523" s="7"/>
      <c r="FK1523" s="7"/>
      <c r="FL1523" s="34"/>
      <c r="FM1523" s="33"/>
      <c r="FN1523" s="34"/>
      <c r="FO1523" s="33"/>
      <c r="FP1523" s="33"/>
      <c r="FQ1523" s="33"/>
      <c r="FR1523" s="33"/>
      <c r="FS1523" s="33"/>
      <c r="FT1523" s="33"/>
      <c r="FU1523" s="33"/>
      <c r="FV1523" s="33"/>
      <c r="FW1523" s="33"/>
      <c r="FX1523" s="33"/>
      <c r="FY1523" s="33"/>
      <c r="FZ1523" s="33"/>
      <c r="GA1523" s="33"/>
      <c r="GB1523" s="33"/>
      <c r="GC1523" s="33"/>
      <c r="GD1523" s="33"/>
      <c r="GE1523" s="33"/>
      <c r="GF1523" s="33"/>
      <c r="GG1523" s="7"/>
      <c r="GH1523" s="7"/>
      <c r="GI1523" s="7"/>
      <c r="GJ1523" s="7"/>
      <c r="GK1523" s="7"/>
      <c r="GL1523" s="7"/>
      <c r="GM1523" s="7"/>
      <c r="GN1523" s="7"/>
      <c r="GO1523" s="7"/>
      <c r="GP1523" s="7"/>
      <c r="GQ1523" s="7"/>
      <c r="GR1523" s="7"/>
      <c r="GS1523" s="7"/>
      <c r="GT1523" s="7"/>
      <c r="GU1523" s="7"/>
      <c r="GV1523" s="7"/>
      <c r="GW1523" s="7"/>
      <c r="GX1523" s="7"/>
      <c r="GY1523" s="7"/>
    </row>
    <row r="1524" spans="1:207" ht="13.8">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c r="CG1524" s="7"/>
      <c r="CH1524" s="7"/>
      <c r="CI1524" s="7"/>
      <c r="CJ1524" s="7"/>
      <c r="CK1524" s="7"/>
      <c r="CL1524" s="7"/>
      <c r="CM1524" s="7"/>
      <c r="CN1524" s="7"/>
      <c r="CO1524" s="7"/>
      <c r="CP1524" s="7"/>
      <c r="CQ1524" s="7"/>
      <c r="CR1524" s="7"/>
      <c r="CS1524" s="7"/>
      <c r="CT1524" s="7"/>
      <c r="CU1524" s="7"/>
      <c r="CV1524" s="7"/>
      <c r="CW1524" s="7"/>
      <c r="CX1524" s="7"/>
      <c r="CY1524" s="7"/>
      <c r="CZ1524" s="7"/>
      <c r="DA1524" s="7"/>
      <c r="DB1524" s="7"/>
      <c r="DC1524" s="7"/>
      <c r="DD1524" s="7"/>
      <c r="DE1524" s="7"/>
      <c r="DF1524" s="7"/>
      <c r="DG1524" s="7"/>
      <c r="DH1524" s="7"/>
      <c r="DI1524" s="7"/>
      <c r="DJ1524" s="7"/>
      <c r="DK1524" s="7"/>
      <c r="DL1524" s="7"/>
      <c r="DM1524" s="7"/>
      <c r="DN1524" s="7"/>
      <c r="DO1524" s="7"/>
      <c r="DP1524" s="7"/>
      <c r="DQ1524" s="7"/>
      <c r="DR1524" s="7"/>
      <c r="DS1524" s="7"/>
      <c r="DT1524" s="7"/>
      <c r="DU1524" s="7"/>
      <c r="DV1524" s="7"/>
      <c r="DW1524" s="7"/>
      <c r="DX1524" s="7"/>
      <c r="DY1524" s="7"/>
      <c r="DZ1524" s="7"/>
      <c r="EA1524" s="7"/>
      <c r="EB1524" s="7"/>
      <c r="EC1524" s="7"/>
      <c r="ED1524" s="7"/>
      <c r="EE1524" s="7"/>
      <c r="EF1524" s="7"/>
      <c r="EG1524" s="7"/>
      <c r="EH1524" s="7"/>
      <c r="EI1524" s="7"/>
      <c r="EJ1524" s="7"/>
      <c r="EK1524" s="7"/>
      <c r="EL1524" s="7"/>
      <c r="EM1524" s="7"/>
      <c r="EN1524" s="7"/>
      <c r="EO1524" s="7"/>
      <c r="EP1524" s="7"/>
      <c r="EQ1524" s="7"/>
      <c r="ER1524" s="7"/>
      <c r="ES1524" s="7"/>
      <c r="ET1524" s="7"/>
      <c r="EU1524" s="7"/>
      <c r="EV1524" s="7"/>
      <c r="EW1524" s="7"/>
      <c r="EX1524" s="7"/>
      <c r="EY1524" s="7"/>
      <c r="EZ1524" s="7"/>
      <c r="FA1524" s="7"/>
      <c r="FB1524" s="7"/>
      <c r="FC1524" s="7"/>
      <c r="FD1524" s="7"/>
      <c r="FE1524" s="7"/>
      <c r="FF1524" s="7"/>
      <c r="FG1524" s="7"/>
      <c r="FH1524" s="7"/>
      <c r="FI1524" s="7"/>
      <c r="FJ1524" s="7"/>
      <c r="FK1524" s="7"/>
      <c r="FL1524" s="34"/>
      <c r="FM1524" s="33"/>
      <c r="FN1524" s="34"/>
      <c r="FO1524" s="33"/>
      <c r="FP1524" s="33"/>
      <c r="FQ1524" s="33"/>
      <c r="FR1524" s="33"/>
      <c r="FS1524" s="33"/>
      <c r="FT1524" s="33"/>
      <c r="FU1524" s="33"/>
      <c r="FV1524" s="33"/>
      <c r="FW1524" s="33"/>
      <c r="FX1524" s="33"/>
      <c r="FY1524" s="33"/>
      <c r="FZ1524" s="33"/>
      <c r="GA1524" s="33"/>
      <c r="GB1524" s="33"/>
      <c r="GC1524" s="33"/>
      <c r="GD1524" s="33"/>
      <c r="GE1524" s="33"/>
      <c r="GF1524" s="33"/>
      <c r="GG1524" s="7"/>
      <c r="GH1524" s="7"/>
      <c r="GI1524" s="7"/>
      <c r="GJ1524" s="7"/>
      <c r="GK1524" s="7"/>
      <c r="GL1524" s="7"/>
      <c r="GM1524" s="7"/>
      <c r="GN1524" s="7"/>
      <c r="GO1524" s="7"/>
      <c r="GP1524" s="7"/>
      <c r="GQ1524" s="7"/>
      <c r="GR1524" s="7"/>
      <c r="GS1524" s="7"/>
      <c r="GT1524" s="7"/>
      <c r="GU1524" s="7"/>
      <c r="GV1524" s="7"/>
      <c r="GW1524" s="7"/>
      <c r="GX1524" s="7"/>
      <c r="GY1524" s="7"/>
    </row>
    <row r="1525" spans="1:207" ht="13.8">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c r="CG1525" s="7"/>
      <c r="CH1525" s="7"/>
      <c r="CI1525" s="7"/>
      <c r="CJ1525" s="7"/>
      <c r="CK1525" s="7"/>
      <c r="CL1525" s="7"/>
      <c r="CM1525" s="7"/>
      <c r="CN1525" s="7"/>
      <c r="CO1525" s="7"/>
      <c r="CP1525" s="7"/>
      <c r="CQ1525" s="7"/>
      <c r="CR1525" s="7"/>
      <c r="CS1525" s="7"/>
      <c r="CT1525" s="7"/>
      <c r="CU1525" s="7"/>
      <c r="CV1525" s="7"/>
      <c r="CW1525" s="7"/>
      <c r="CX1525" s="7"/>
      <c r="CY1525" s="7"/>
      <c r="CZ1525" s="7"/>
      <c r="DA1525" s="7"/>
      <c r="DB1525" s="7"/>
      <c r="DC1525" s="7"/>
      <c r="DD1525" s="7"/>
      <c r="DE1525" s="7"/>
      <c r="DF1525" s="7"/>
      <c r="DG1525" s="7"/>
      <c r="DH1525" s="7"/>
      <c r="DI1525" s="7"/>
      <c r="DJ1525" s="7"/>
      <c r="DK1525" s="7"/>
      <c r="DL1525" s="7"/>
      <c r="DM1525" s="7"/>
      <c r="DN1525" s="7"/>
      <c r="DO1525" s="7"/>
      <c r="DP1525" s="7"/>
      <c r="DQ1525" s="7"/>
      <c r="DR1525" s="7"/>
      <c r="DS1525" s="7"/>
      <c r="DT1525" s="7"/>
      <c r="DU1525" s="7"/>
      <c r="DV1525" s="7"/>
      <c r="DW1525" s="7"/>
      <c r="DX1525" s="7"/>
      <c r="DY1525" s="7"/>
      <c r="DZ1525" s="7"/>
      <c r="EA1525" s="7"/>
      <c r="EB1525" s="7"/>
      <c r="EC1525" s="7"/>
      <c r="ED1525" s="7"/>
      <c r="EE1525" s="7"/>
      <c r="EF1525" s="7"/>
      <c r="EG1525" s="7"/>
      <c r="EH1525" s="7"/>
      <c r="EI1525" s="7"/>
      <c r="EJ1525" s="7"/>
      <c r="EK1525" s="7"/>
      <c r="EL1525" s="7"/>
      <c r="EM1525" s="7"/>
      <c r="EN1525" s="7"/>
      <c r="EO1525" s="7"/>
      <c r="EP1525" s="7"/>
      <c r="EQ1525" s="7"/>
      <c r="ER1525" s="7"/>
      <c r="ES1525" s="7"/>
      <c r="ET1525" s="7"/>
      <c r="EU1525" s="7"/>
      <c r="EV1525" s="7"/>
      <c r="EW1525" s="7"/>
      <c r="EX1525" s="7"/>
      <c r="EY1525" s="7"/>
      <c r="EZ1525" s="7"/>
      <c r="FA1525" s="7"/>
      <c r="FB1525" s="7"/>
      <c r="FC1525" s="7"/>
      <c r="FD1525" s="7"/>
      <c r="FE1525" s="7"/>
      <c r="FF1525" s="7"/>
      <c r="FG1525" s="7"/>
      <c r="FH1525" s="7"/>
      <c r="FI1525" s="7"/>
      <c r="FJ1525" s="7"/>
      <c r="FK1525" s="7"/>
      <c r="FL1525" s="34"/>
      <c r="FM1525" s="33"/>
      <c r="FN1525" s="34"/>
      <c r="FO1525" s="33"/>
      <c r="FP1525" s="33"/>
      <c r="FQ1525" s="33"/>
      <c r="FR1525" s="33"/>
      <c r="FS1525" s="33"/>
      <c r="FT1525" s="33"/>
      <c r="FU1525" s="33"/>
      <c r="FV1525" s="33"/>
      <c r="FW1525" s="33"/>
      <c r="FX1525" s="33"/>
      <c r="FY1525" s="33"/>
      <c r="FZ1525" s="33"/>
      <c r="GA1525" s="33"/>
      <c r="GB1525" s="33"/>
      <c r="GC1525" s="33"/>
      <c r="GD1525" s="33"/>
      <c r="GE1525" s="33"/>
      <c r="GF1525" s="33"/>
      <c r="GG1525" s="7"/>
      <c r="GH1525" s="7"/>
      <c r="GI1525" s="7"/>
      <c r="GJ1525" s="7"/>
      <c r="GK1525" s="7"/>
      <c r="GL1525" s="7"/>
      <c r="GM1525" s="7"/>
      <c r="GN1525" s="7"/>
      <c r="GO1525" s="7"/>
      <c r="GP1525" s="7"/>
      <c r="GQ1525" s="7"/>
      <c r="GR1525" s="7"/>
      <c r="GS1525" s="7"/>
      <c r="GT1525" s="7"/>
      <c r="GU1525" s="7"/>
      <c r="GV1525" s="7"/>
      <c r="GW1525" s="7"/>
      <c r="GX1525" s="7"/>
      <c r="GY1525" s="7"/>
    </row>
    <row r="1526" spans="1:207" ht="13.8">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c r="CG1526" s="7"/>
      <c r="CH1526" s="7"/>
      <c r="CI1526" s="7"/>
      <c r="CJ1526" s="7"/>
      <c r="CK1526" s="7"/>
      <c r="CL1526" s="7"/>
      <c r="CM1526" s="7"/>
      <c r="CN1526" s="7"/>
      <c r="CO1526" s="7"/>
      <c r="CP1526" s="7"/>
      <c r="CQ1526" s="7"/>
      <c r="CR1526" s="7"/>
      <c r="CS1526" s="7"/>
      <c r="CT1526" s="7"/>
      <c r="CU1526" s="7"/>
      <c r="CV1526" s="7"/>
      <c r="CW1526" s="7"/>
      <c r="CX1526" s="7"/>
      <c r="CY1526" s="7"/>
      <c r="CZ1526" s="7"/>
      <c r="DA1526" s="7"/>
      <c r="DB1526" s="7"/>
      <c r="DC1526" s="7"/>
      <c r="DD1526" s="7"/>
      <c r="DE1526" s="7"/>
      <c r="DF1526" s="7"/>
      <c r="DG1526" s="7"/>
      <c r="DH1526" s="7"/>
      <c r="DI1526" s="7"/>
      <c r="DJ1526" s="7"/>
      <c r="DK1526" s="7"/>
      <c r="DL1526" s="7"/>
      <c r="DM1526" s="7"/>
      <c r="DN1526" s="7"/>
      <c r="DO1526" s="7"/>
      <c r="DP1526" s="7"/>
      <c r="DQ1526" s="7"/>
      <c r="DR1526" s="7"/>
      <c r="DS1526" s="7"/>
      <c r="DT1526" s="7"/>
      <c r="DU1526" s="7"/>
      <c r="DV1526" s="7"/>
      <c r="DW1526" s="7"/>
      <c r="DX1526" s="7"/>
      <c r="DY1526" s="7"/>
      <c r="DZ1526" s="7"/>
      <c r="EA1526" s="7"/>
      <c r="EB1526" s="7"/>
      <c r="EC1526" s="7"/>
      <c r="ED1526" s="7"/>
      <c r="EE1526" s="7"/>
      <c r="EF1526" s="7"/>
      <c r="EG1526" s="7"/>
      <c r="EH1526" s="7"/>
      <c r="EI1526" s="7"/>
      <c r="EJ1526" s="7"/>
      <c r="EK1526" s="7"/>
      <c r="EL1526" s="7"/>
      <c r="EM1526" s="7"/>
      <c r="EN1526" s="7"/>
      <c r="EO1526" s="7"/>
      <c r="EP1526" s="7"/>
      <c r="EQ1526" s="7"/>
      <c r="ER1526" s="7"/>
      <c r="ES1526" s="7"/>
      <c r="ET1526" s="7"/>
      <c r="EU1526" s="7"/>
      <c r="EV1526" s="7"/>
      <c r="EW1526" s="7"/>
      <c r="EX1526" s="7"/>
      <c r="EY1526" s="7"/>
      <c r="EZ1526" s="7"/>
      <c r="FA1526" s="7"/>
      <c r="FB1526" s="7"/>
      <c r="FC1526" s="7"/>
      <c r="FD1526" s="7"/>
      <c r="FE1526" s="7"/>
      <c r="FF1526" s="7"/>
      <c r="FG1526" s="7"/>
      <c r="FH1526" s="7"/>
      <c r="FI1526" s="7"/>
      <c r="FJ1526" s="7"/>
      <c r="FK1526" s="7"/>
      <c r="FL1526" s="34"/>
      <c r="FM1526" s="33"/>
      <c r="FN1526" s="34"/>
      <c r="FO1526" s="33"/>
      <c r="FP1526" s="33"/>
      <c r="FQ1526" s="33"/>
      <c r="FR1526" s="33"/>
      <c r="FS1526" s="33"/>
      <c r="FT1526" s="33"/>
      <c r="FU1526" s="33"/>
      <c r="FV1526" s="33"/>
      <c r="FW1526" s="33"/>
      <c r="FX1526" s="33"/>
      <c r="FY1526" s="33"/>
      <c r="FZ1526" s="33"/>
      <c r="GA1526" s="33"/>
      <c r="GB1526" s="33"/>
      <c r="GC1526" s="33"/>
      <c r="GD1526" s="33"/>
      <c r="GE1526" s="33"/>
      <c r="GF1526" s="33"/>
      <c r="GG1526" s="7"/>
      <c r="GH1526" s="7"/>
      <c r="GI1526" s="7"/>
      <c r="GJ1526" s="7"/>
      <c r="GK1526" s="7"/>
      <c r="GL1526" s="7"/>
      <c r="GM1526" s="7"/>
      <c r="GN1526" s="7"/>
      <c r="GO1526" s="7"/>
      <c r="GP1526" s="7"/>
      <c r="GQ1526" s="7"/>
      <c r="GR1526" s="7"/>
      <c r="GS1526" s="7"/>
      <c r="GT1526" s="7"/>
      <c r="GU1526" s="7"/>
      <c r="GV1526" s="7"/>
      <c r="GW1526" s="7"/>
      <c r="GX1526" s="7"/>
      <c r="GY1526" s="7"/>
    </row>
    <row r="1527" spans="1:207" ht="13.8">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c r="CG1527" s="7"/>
      <c r="CH1527" s="7"/>
      <c r="CI1527" s="7"/>
      <c r="CJ1527" s="7"/>
      <c r="CK1527" s="7"/>
      <c r="CL1527" s="7"/>
      <c r="CM1527" s="7"/>
      <c r="CN1527" s="7"/>
      <c r="CO1527" s="7"/>
      <c r="CP1527" s="7"/>
      <c r="CQ1527" s="7"/>
      <c r="CR1527" s="7"/>
      <c r="CS1527" s="7"/>
      <c r="CT1527" s="7"/>
      <c r="CU1527" s="7"/>
      <c r="CV1527" s="7"/>
      <c r="CW1527" s="7"/>
      <c r="CX1527" s="7"/>
      <c r="CY1527" s="7"/>
      <c r="CZ1527" s="7"/>
      <c r="DA1527" s="7"/>
      <c r="DB1527" s="7"/>
      <c r="DC1527" s="7"/>
      <c r="DD1527" s="7"/>
      <c r="DE1527" s="7"/>
      <c r="DF1527" s="7"/>
      <c r="DG1527" s="7"/>
      <c r="DH1527" s="7"/>
      <c r="DI1527" s="7"/>
      <c r="DJ1527" s="7"/>
      <c r="DK1527" s="7"/>
      <c r="DL1527" s="7"/>
      <c r="DM1527" s="7"/>
      <c r="DN1527" s="7"/>
      <c r="DO1527" s="7"/>
      <c r="DP1527" s="7"/>
      <c r="DQ1527" s="7"/>
      <c r="DR1527" s="7"/>
      <c r="DS1527" s="7"/>
      <c r="DT1527" s="7"/>
      <c r="DU1527" s="7"/>
      <c r="DV1527" s="7"/>
      <c r="DW1527" s="7"/>
      <c r="DX1527" s="7"/>
      <c r="DY1527" s="7"/>
      <c r="DZ1527" s="7"/>
      <c r="EA1527" s="7"/>
      <c r="EB1527" s="7"/>
      <c r="EC1527" s="7"/>
      <c r="ED1527" s="7"/>
      <c r="EE1527" s="7"/>
      <c r="EF1527" s="7"/>
      <c r="EG1527" s="7"/>
      <c r="EH1527" s="7"/>
      <c r="EI1527" s="7"/>
      <c r="EJ1527" s="7"/>
      <c r="EK1527" s="7"/>
      <c r="EL1527" s="7"/>
      <c r="EM1527" s="7"/>
      <c r="EN1527" s="7"/>
      <c r="EO1527" s="7"/>
      <c r="EP1527" s="7"/>
      <c r="EQ1527" s="7"/>
      <c r="ER1527" s="7"/>
      <c r="ES1527" s="7"/>
      <c r="ET1527" s="7"/>
      <c r="EU1527" s="7"/>
      <c r="EV1527" s="7"/>
      <c r="EW1527" s="7"/>
      <c r="EX1527" s="7"/>
      <c r="EY1527" s="7"/>
      <c r="EZ1527" s="7"/>
      <c r="FA1527" s="7"/>
      <c r="FB1527" s="7"/>
      <c r="FC1527" s="7"/>
      <c r="FD1527" s="7"/>
      <c r="FE1527" s="7"/>
      <c r="FF1527" s="7"/>
      <c r="FG1527" s="7"/>
      <c r="FH1527" s="7"/>
      <c r="FI1527" s="7"/>
      <c r="FJ1527" s="7"/>
      <c r="FK1527" s="7"/>
      <c r="FL1527" s="34"/>
      <c r="FM1527" s="33"/>
      <c r="FN1527" s="34"/>
      <c r="FO1527" s="33"/>
      <c r="FP1527" s="33"/>
      <c r="FQ1527" s="33"/>
      <c r="FR1527" s="33"/>
      <c r="FS1527" s="33"/>
      <c r="FT1527" s="33"/>
      <c r="FU1527" s="33"/>
      <c r="FV1527" s="33"/>
      <c r="FW1527" s="33"/>
      <c r="FX1527" s="33"/>
      <c r="FY1527" s="33"/>
      <c r="FZ1527" s="33"/>
      <c r="GA1527" s="33"/>
      <c r="GB1527" s="33"/>
      <c r="GC1527" s="33"/>
      <c r="GD1527" s="33"/>
      <c r="GE1527" s="33"/>
      <c r="GF1527" s="33"/>
      <c r="GG1527" s="7"/>
      <c r="GH1527" s="7"/>
      <c r="GI1527" s="7"/>
      <c r="GJ1527" s="7"/>
      <c r="GK1527" s="7"/>
      <c r="GL1527" s="7"/>
      <c r="GM1527" s="7"/>
      <c r="GN1527" s="7"/>
      <c r="GO1527" s="7"/>
      <c r="GP1527" s="7"/>
      <c r="GQ1527" s="7"/>
      <c r="GR1527" s="7"/>
      <c r="GS1527" s="7"/>
      <c r="GT1527" s="7"/>
      <c r="GU1527" s="7"/>
      <c r="GV1527" s="7"/>
      <c r="GW1527" s="7"/>
      <c r="GX1527" s="7"/>
      <c r="GY1527" s="7"/>
    </row>
    <row r="1528" spans="1:207" ht="13.8">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c r="CG1528" s="7"/>
      <c r="CH1528" s="7"/>
      <c r="CI1528" s="7"/>
      <c r="CJ1528" s="7"/>
      <c r="CK1528" s="7"/>
      <c r="CL1528" s="7"/>
      <c r="CM1528" s="7"/>
      <c r="CN1528" s="7"/>
      <c r="CO1528" s="7"/>
      <c r="CP1528" s="7"/>
      <c r="CQ1528" s="7"/>
      <c r="CR1528" s="7"/>
      <c r="CS1528" s="7"/>
      <c r="CT1528" s="7"/>
      <c r="CU1528" s="7"/>
      <c r="CV1528" s="7"/>
      <c r="CW1528" s="7"/>
      <c r="CX1528" s="7"/>
      <c r="CY1528" s="7"/>
      <c r="CZ1528" s="7"/>
      <c r="DA1528" s="7"/>
      <c r="DB1528" s="7"/>
      <c r="DC1528" s="7"/>
      <c r="DD1528" s="7"/>
      <c r="DE1528" s="7"/>
      <c r="DF1528" s="7"/>
      <c r="DG1528" s="7"/>
      <c r="DH1528" s="7"/>
      <c r="DI1528" s="7"/>
      <c r="DJ1528" s="7"/>
      <c r="DK1528" s="7"/>
      <c r="DL1528" s="7"/>
      <c r="DM1528" s="7"/>
      <c r="DN1528" s="7"/>
      <c r="DO1528" s="7"/>
      <c r="DP1528" s="7"/>
      <c r="DQ1528" s="7"/>
      <c r="DR1528" s="7"/>
      <c r="DS1528" s="7"/>
      <c r="DT1528" s="7"/>
      <c r="DU1528" s="7"/>
      <c r="DV1528" s="7"/>
      <c r="DW1528" s="7"/>
      <c r="DX1528" s="7"/>
      <c r="DY1528" s="7"/>
      <c r="DZ1528" s="7"/>
      <c r="EA1528" s="7"/>
      <c r="EB1528" s="7"/>
      <c r="EC1528" s="7"/>
      <c r="ED1528" s="7"/>
      <c r="EE1528" s="7"/>
      <c r="EF1528" s="7"/>
      <c r="EG1528" s="7"/>
      <c r="EH1528" s="7"/>
      <c r="EI1528" s="7"/>
      <c r="EJ1528" s="7"/>
      <c r="EK1528" s="7"/>
      <c r="EL1528" s="7"/>
      <c r="EM1528" s="7"/>
      <c r="EN1528" s="7"/>
      <c r="EO1528" s="7"/>
      <c r="EP1528" s="7"/>
      <c r="EQ1528" s="7"/>
      <c r="ER1528" s="7"/>
      <c r="ES1528" s="7"/>
      <c r="ET1528" s="7"/>
      <c r="EU1528" s="7"/>
      <c r="EV1528" s="7"/>
      <c r="EW1528" s="7"/>
      <c r="EX1528" s="7"/>
      <c r="EY1528" s="7"/>
      <c r="EZ1528" s="7"/>
      <c r="FA1528" s="7"/>
      <c r="FB1528" s="7"/>
      <c r="FC1528" s="7"/>
      <c r="FD1528" s="7"/>
      <c r="FE1528" s="7"/>
      <c r="FF1528" s="7"/>
      <c r="FG1528" s="7"/>
      <c r="FH1528" s="7"/>
      <c r="FI1528" s="7"/>
      <c r="FJ1528" s="7"/>
      <c r="FK1528" s="7"/>
      <c r="FL1528" s="34"/>
      <c r="FM1528" s="33"/>
      <c r="FN1528" s="34"/>
      <c r="FO1528" s="33"/>
      <c r="FP1528" s="33"/>
      <c r="FQ1528" s="33"/>
      <c r="FR1528" s="33"/>
      <c r="FS1528" s="33"/>
      <c r="FT1528" s="33"/>
      <c r="FU1528" s="33"/>
      <c r="FV1528" s="33"/>
      <c r="FW1528" s="33"/>
      <c r="FX1528" s="33"/>
      <c r="FY1528" s="33"/>
      <c r="FZ1528" s="33"/>
      <c r="GA1528" s="33"/>
      <c r="GB1528" s="33"/>
      <c r="GC1528" s="33"/>
      <c r="GD1528" s="33"/>
      <c r="GE1528" s="33"/>
      <c r="GF1528" s="33"/>
      <c r="GG1528" s="7"/>
      <c r="GH1528" s="7"/>
      <c r="GI1528" s="7"/>
      <c r="GJ1528" s="7"/>
      <c r="GK1528" s="7"/>
      <c r="GL1528" s="7"/>
      <c r="GM1528" s="7"/>
      <c r="GN1528" s="7"/>
      <c r="GO1528" s="7"/>
      <c r="GP1528" s="7"/>
      <c r="GQ1528" s="7"/>
      <c r="GR1528" s="7"/>
      <c r="GS1528" s="7"/>
      <c r="GT1528" s="7"/>
      <c r="GU1528" s="7"/>
      <c r="GV1528" s="7"/>
      <c r="GW1528" s="7"/>
      <c r="GX1528" s="7"/>
      <c r="GY1528" s="7"/>
    </row>
    <row r="1529" spans="1:207" ht="13.8">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c r="CG1529" s="7"/>
      <c r="CH1529" s="7"/>
      <c r="CI1529" s="7"/>
      <c r="CJ1529" s="7"/>
      <c r="CK1529" s="7"/>
      <c r="CL1529" s="7"/>
      <c r="CM1529" s="7"/>
      <c r="CN1529" s="7"/>
      <c r="CO1529" s="7"/>
      <c r="CP1529" s="7"/>
      <c r="CQ1529" s="7"/>
      <c r="CR1529" s="7"/>
      <c r="CS1529" s="7"/>
      <c r="CT1529" s="7"/>
      <c r="CU1529" s="7"/>
      <c r="CV1529" s="7"/>
      <c r="CW1529" s="7"/>
      <c r="CX1529" s="7"/>
      <c r="CY1529" s="7"/>
      <c r="CZ1529" s="7"/>
      <c r="DA1529" s="7"/>
      <c r="DB1529" s="7"/>
      <c r="DC1529" s="7"/>
      <c r="DD1529" s="7"/>
      <c r="DE1529" s="7"/>
      <c r="DF1529" s="7"/>
      <c r="DG1529" s="7"/>
      <c r="DH1529" s="7"/>
      <c r="DI1529" s="7"/>
      <c r="DJ1529" s="7"/>
      <c r="DK1529" s="7"/>
      <c r="DL1529" s="7"/>
      <c r="DM1529" s="7"/>
      <c r="DN1529" s="7"/>
      <c r="DO1529" s="7"/>
      <c r="DP1529" s="7"/>
      <c r="DQ1529" s="7"/>
      <c r="DR1529" s="7"/>
      <c r="DS1529" s="7"/>
      <c r="DT1529" s="7"/>
      <c r="DU1529" s="7"/>
      <c r="DV1529" s="7"/>
      <c r="DW1529" s="7"/>
      <c r="DX1529" s="7"/>
      <c r="DY1529" s="7"/>
      <c r="DZ1529" s="7"/>
      <c r="EA1529" s="7"/>
      <c r="EB1529" s="7"/>
      <c r="EC1529" s="7"/>
      <c r="ED1529" s="7"/>
      <c r="EE1529" s="7"/>
      <c r="EF1529" s="7"/>
      <c r="EG1529" s="7"/>
      <c r="EH1529" s="7"/>
      <c r="EI1529" s="7"/>
      <c r="EJ1529" s="7"/>
      <c r="EK1529" s="7"/>
      <c r="EL1529" s="7"/>
      <c r="EM1529" s="7"/>
      <c r="EN1529" s="7"/>
      <c r="EO1529" s="7"/>
      <c r="EP1529" s="7"/>
      <c r="EQ1529" s="7"/>
      <c r="ER1529" s="7"/>
      <c r="ES1529" s="7"/>
      <c r="ET1529" s="7"/>
      <c r="EU1529" s="7"/>
      <c r="EV1529" s="7"/>
      <c r="EW1529" s="7"/>
      <c r="EX1529" s="7"/>
      <c r="EY1529" s="7"/>
      <c r="EZ1529" s="7"/>
      <c r="FA1529" s="7"/>
      <c r="FB1529" s="7"/>
      <c r="FC1529" s="7"/>
      <c r="FD1529" s="7"/>
      <c r="FE1529" s="7"/>
      <c r="FF1529" s="7"/>
      <c r="FG1529" s="7"/>
      <c r="FH1529" s="7"/>
      <c r="FI1529" s="7"/>
      <c r="FJ1529" s="7"/>
      <c r="FK1529" s="7"/>
      <c r="FL1529" s="34"/>
      <c r="FM1529" s="33"/>
      <c r="FN1529" s="34"/>
      <c r="FO1529" s="33"/>
      <c r="FP1529" s="33"/>
      <c r="FQ1529" s="33"/>
      <c r="FR1529" s="33"/>
      <c r="FS1529" s="33"/>
      <c r="FT1529" s="33"/>
      <c r="FU1529" s="33"/>
      <c r="FV1529" s="33"/>
      <c r="FW1529" s="33"/>
      <c r="FX1529" s="33"/>
      <c r="FY1529" s="33"/>
      <c r="FZ1529" s="33"/>
      <c r="GA1529" s="33"/>
      <c r="GB1529" s="33"/>
      <c r="GC1529" s="33"/>
      <c r="GD1529" s="33"/>
      <c r="GE1529" s="33"/>
      <c r="GF1529" s="33"/>
      <c r="GG1529" s="7"/>
      <c r="GH1529" s="7"/>
      <c r="GI1529" s="7"/>
      <c r="GJ1529" s="7"/>
      <c r="GK1529" s="7"/>
      <c r="GL1529" s="7"/>
      <c r="GM1529" s="7"/>
      <c r="GN1529" s="7"/>
      <c r="GO1529" s="7"/>
      <c r="GP1529" s="7"/>
      <c r="GQ1529" s="7"/>
      <c r="GR1529" s="7"/>
      <c r="GS1529" s="7"/>
      <c r="GT1529" s="7"/>
      <c r="GU1529" s="7"/>
      <c r="GV1529" s="7"/>
      <c r="GW1529" s="7"/>
      <c r="GX1529" s="7"/>
      <c r="GY1529" s="7"/>
    </row>
    <row r="1530" spans="1:207" ht="13.8">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c r="CG1530" s="7"/>
      <c r="CH1530" s="7"/>
      <c r="CI1530" s="7"/>
      <c r="CJ1530" s="7"/>
      <c r="CK1530" s="7"/>
      <c r="CL1530" s="7"/>
      <c r="CM1530" s="7"/>
      <c r="CN1530" s="7"/>
      <c r="CO1530" s="7"/>
      <c r="CP1530" s="7"/>
      <c r="CQ1530" s="7"/>
      <c r="CR1530" s="7"/>
      <c r="CS1530" s="7"/>
      <c r="CT1530" s="7"/>
      <c r="CU1530" s="7"/>
      <c r="CV1530" s="7"/>
      <c r="CW1530" s="7"/>
      <c r="CX1530" s="7"/>
      <c r="CY1530" s="7"/>
      <c r="CZ1530" s="7"/>
      <c r="DA1530" s="7"/>
      <c r="DB1530" s="7"/>
      <c r="DC1530" s="7"/>
      <c r="DD1530" s="7"/>
      <c r="DE1530" s="7"/>
      <c r="DF1530" s="7"/>
      <c r="DG1530" s="7"/>
      <c r="DH1530" s="7"/>
      <c r="DI1530" s="7"/>
      <c r="DJ1530" s="7"/>
      <c r="DK1530" s="7"/>
      <c r="DL1530" s="7"/>
      <c r="DM1530" s="7"/>
      <c r="DN1530" s="7"/>
      <c r="DO1530" s="7"/>
      <c r="DP1530" s="7"/>
      <c r="DQ1530" s="7"/>
      <c r="DR1530" s="7"/>
      <c r="DS1530" s="7"/>
      <c r="DT1530" s="7"/>
      <c r="DU1530" s="7"/>
      <c r="DV1530" s="7"/>
      <c r="DW1530" s="7"/>
      <c r="DX1530" s="7"/>
      <c r="DY1530" s="7"/>
      <c r="DZ1530" s="7"/>
      <c r="EA1530" s="7"/>
      <c r="EB1530" s="7"/>
      <c r="EC1530" s="7"/>
      <c r="ED1530" s="7"/>
      <c r="EE1530" s="7"/>
      <c r="EF1530" s="7"/>
      <c r="EG1530" s="7"/>
      <c r="EH1530" s="7"/>
      <c r="EI1530" s="7"/>
      <c r="EJ1530" s="7"/>
      <c r="EK1530" s="7"/>
      <c r="EL1530" s="7"/>
      <c r="EM1530" s="7"/>
      <c r="EN1530" s="7"/>
      <c r="EO1530" s="7"/>
      <c r="EP1530" s="7"/>
      <c r="EQ1530" s="7"/>
      <c r="ER1530" s="7"/>
      <c r="ES1530" s="7"/>
      <c r="ET1530" s="7"/>
      <c r="EU1530" s="7"/>
      <c r="EV1530" s="7"/>
      <c r="EW1530" s="7"/>
      <c r="EX1530" s="7"/>
      <c r="EY1530" s="7"/>
      <c r="EZ1530" s="7"/>
      <c r="FA1530" s="7"/>
      <c r="FB1530" s="7"/>
      <c r="FC1530" s="7"/>
      <c r="FD1530" s="7"/>
      <c r="FE1530" s="7"/>
      <c r="FF1530" s="7"/>
      <c r="FG1530" s="7"/>
      <c r="FH1530" s="7"/>
      <c r="FI1530" s="7"/>
      <c r="FJ1530" s="7"/>
      <c r="FK1530" s="7"/>
      <c r="FL1530" s="34"/>
      <c r="FM1530" s="33"/>
      <c r="FN1530" s="34"/>
      <c r="FO1530" s="33"/>
      <c r="FP1530" s="33"/>
      <c r="FQ1530" s="33"/>
      <c r="FR1530" s="33"/>
      <c r="FS1530" s="33"/>
      <c r="FT1530" s="33"/>
      <c r="FU1530" s="33"/>
      <c r="FV1530" s="33"/>
      <c r="FW1530" s="33"/>
      <c r="FX1530" s="33"/>
      <c r="FY1530" s="33"/>
      <c r="FZ1530" s="33"/>
      <c r="GA1530" s="33"/>
      <c r="GB1530" s="33"/>
      <c r="GC1530" s="33"/>
      <c r="GD1530" s="33"/>
      <c r="GE1530" s="33"/>
      <c r="GF1530" s="33"/>
      <c r="GG1530" s="7"/>
      <c r="GH1530" s="7"/>
      <c r="GI1530" s="7"/>
      <c r="GJ1530" s="7"/>
      <c r="GK1530" s="7"/>
      <c r="GL1530" s="7"/>
      <c r="GM1530" s="7"/>
      <c r="GN1530" s="7"/>
      <c r="GO1530" s="7"/>
      <c r="GP1530" s="7"/>
      <c r="GQ1530" s="7"/>
      <c r="GR1530" s="7"/>
      <c r="GS1530" s="7"/>
      <c r="GT1530" s="7"/>
      <c r="GU1530" s="7"/>
      <c r="GV1530" s="7"/>
      <c r="GW1530" s="7"/>
      <c r="GX1530" s="7"/>
      <c r="GY1530" s="7"/>
    </row>
    <row r="1531" spans="1:207" ht="13.8">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c r="CG1531" s="7"/>
      <c r="CH1531" s="7"/>
      <c r="CI1531" s="7"/>
      <c r="CJ1531" s="7"/>
      <c r="CK1531" s="7"/>
      <c r="CL1531" s="7"/>
      <c r="CM1531" s="7"/>
      <c r="CN1531" s="7"/>
      <c r="CO1531" s="7"/>
      <c r="CP1531" s="7"/>
      <c r="CQ1531" s="7"/>
      <c r="CR1531" s="7"/>
      <c r="CS1531" s="7"/>
      <c r="CT1531" s="7"/>
      <c r="CU1531" s="7"/>
      <c r="CV1531" s="7"/>
      <c r="CW1531" s="7"/>
      <c r="CX1531" s="7"/>
      <c r="CY1531" s="7"/>
      <c r="CZ1531" s="7"/>
      <c r="DA1531" s="7"/>
      <c r="DB1531" s="7"/>
      <c r="DC1531" s="7"/>
      <c r="DD1531" s="7"/>
      <c r="DE1531" s="7"/>
      <c r="DF1531" s="7"/>
      <c r="DG1531" s="7"/>
      <c r="DH1531" s="7"/>
      <c r="DI1531" s="7"/>
      <c r="DJ1531" s="7"/>
      <c r="DK1531" s="7"/>
      <c r="DL1531" s="7"/>
      <c r="DM1531" s="7"/>
      <c r="DN1531" s="7"/>
      <c r="DO1531" s="7"/>
      <c r="DP1531" s="7"/>
      <c r="DQ1531" s="7"/>
      <c r="DR1531" s="7"/>
      <c r="DS1531" s="7"/>
      <c r="DT1531" s="7"/>
      <c r="DU1531" s="7"/>
      <c r="DV1531" s="7"/>
      <c r="DW1531" s="7"/>
      <c r="DX1531" s="7"/>
      <c r="DY1531" s="7"/>
      <c r="DZ1531" s="7"/>
      <c r="EA1531" s="7"/>
      <c r="EB1531" s="7"/>
      <c r="EC1531" s="7"/>
      <c r="ED1531" s="7"/>
      <c r="EE1531" s="7"/>
      <c r="EF1531" s="7"/>
      <c r="EG1531" s="7"/>
      <c r="EH1531" s="7"/>
      <c r="EI1531" s="7"/>
      <c r="EJ1531" s="7"/>
      <c r="EK1531" s="7"/>
      <c r="EL1531" s="7"/>
      <c r="EM1531" s="7"/>
      <c r="EN1531" s="7"/>
      <c r="EO1531" s="7"/>
      <c r="EP1531" s="7"/>
      <c r="EQ1531" s="7"/>
      <c r="ER1531" s="7"/>
      <c r="ES1531" s="7"/>
      <c r="ET1531" s="7"/>
      <c r="EU1531" s="7"/>
      <c r="EV1531" s="7"/>
      <c r="EW1531" s="7"/>
      <c r="EX1531" s="7"/>
      <c r="EY1531" s="7"/>
      <c r="EZ1531" s="7"/>
      <c r="FA1531" s="7"/>
      <c r="FB1531" s="7"/>
      <c r="FC1531" s="7"/>
      <c r="FD1531" s="7"/>
      <c r="FE1531" s="7"/>
      <c r="FF1531" s="7"/>
      <c r="FG1531" s="7"/>
      <c r="FH1531" s="7"/>
      <c r="FI1531" s="7"/>
      <c r="FJ1531" s="7"/>
      <c r="FK1531" s="7"/>
      <c r="FL1531" s="34"/>
      <c r="FM1531" s="33"/>
      <c r="FN1531" s="34"/>
      <c r="FO1531" s="33"/>
      <c r="FP1531" s="33"/>
      <c r="FQ1531" s="33"/>
      <c r="FR1531" s="33"/>
      <c r="FS1531" s="33"/>
      <c r="FT1531" s="33"/>
      <c r="FU1531" s="33"/>
      <c r="FV1531" s="33"/>
      <c r="FW1531" s="33"/>
      <c r="FX1531" s="33"/>
      <c r="FY1531" s="33"/>
      <c r="FZ1531" s="33"/>
      <c r="GA1531" s="33"/>
      <c r="GB1531" s="33"/>
      <c r="GC1531" s="33"/>
      <c r="GD1531" s="33"/>
      <c r="GE1531" s="33"/>
      <c r="GF1531" s="33"/>
      <c r="GG1531" s="7"/>
      <c r="GH1531" s="7"/>
      <c r="GI1531" s="7"/>
      <c r="GJ1531" s="7"/>
      <c r="GK1531" s="7"/>
      <c r="GL1531" s="7"/>
      <c r="GM1531" s="7"/>
      <c r="GN1531" s="7"/>
      <c r="GO1531" s="7"/>
      <c r="GP1531" s="7"/>
      <c r="GQ1531" s="7"/>
      <c r="GR1531" s="7"/>
      <c r="GS1531" s="7"/>
      <c r="GT1531" s="7"/>
      <c r="GU1531" s="7"/>
      <c r="GV1531" s="7"/>
      <c r="GW1531" s="7"/>
      <c r="GX1531" s="7"/>
      <c r="GY1531" s="7"/>
    </row>
    <row r="1532" spans="1:207" ht="13.8">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c r="CG1532" s="7"/>
      <c r="CH1532" s="7"/>
      <c r="CI1532" s="7"/>
      <c r="CJ1532" s="7"/>
      <c r="CK1532" s="7"/>
      <c r="CL1532" s="7"/>
      <c r="CM1532" s="7"/>
      <c r="CN1532" s="7"/>
      <c r="CO1532" s="7"/>
      <c r="CP1532" s="7"/>
      <c r="CQ1532" s="7"/>
      <c r="CR1532" s="7"/>
      <c r="CS1532" s="7"/>
      <c r="CT1532" s="7"/>
      <c r="CU1532" s="7"/>
      <c r="CV1532" s="7"/>
      <c r="CW1532" s="7"/>
      <c r="CX1532" s="7"/>
      <c r="CY1532" s="7"/>
      <c r="CZ1532" s="7"/>
      <c r="DA1532" s="7"/>
      <c r="DB1532" s="7"/>
      <c r="DC1532" s="7"/>
      <c r="DD1532" s="7"/>
      <c r="DE1532" s="7"/>
      <c r="DF1532" s="7"/>
      <c r="DG1532" s="7"/>
      <c r="DH1532" s="7"/>
      <c r="DI1532" s="7"/>
      <c r="DJ1532" s="7"/>
      <c r="DK1532" s="7"/>
      <c r="DL1532" s="7"/>
      <c r="DM1532" s="7"/>
      <c r="DN1532" s="7"/>
      <c r="DO1532" s="7"/>
      <c r="DP1532" s="7"/>
      <c r="DQ1532" s="7"/>
      <c r="DR1532" s="7"/>
      <c r="DS1532" s="7"/>
      <c r="DT1532" s="7"/>
      <c r="DU1532" s="7"/>
      <c r="DV1532" s="7"/>
      <c r="DW1532" s="7"/>
      <c r="DX1532" s="7"/>
      <c r="DY1532" s="7"/>
      <c r="DZ1532" s="7"/>
      <c r="EA1532" s="7"/>
      <c r="EB1532" s="7"/>
      <c r="EC1532" s="7"/>
      <c r="ED1532" s="7"/>
      <c r="EE1532" s="7"/>
      <c r="EF1532" s="7"/>
      <c r="EG1532" s="7"/>
      <c r="EH1532" s="7"/>
      <c r="EI1532" s="7"/>
      <c r="EJ1532" s="7"/>
      <c r="EK1532" s="7"/>
      <c r="EL1532" s="7"/>
      <c r="EM1532" s="7"/>
      <c r="EN1532" s="7"/>
      <c r="EO1532" s="7"/>
      <c r="EP1532" s="7"/>
      <c r="EQ1532" s="7"/>
      <c r="ER1532" s="7"/>
      <c r="ES1532" s="7"/>
      <c r="ET1532" s="7"/>
      <c r="EU1532" s="7"/>
      <c r="EV1532" s="7"/>
      <c r="EW1532" s="7"/>
      <c r="EX1532" s="7"/>
      <c r="EY1532" s="7"/>
      <c r="EZ1532" s="7"/>
      <c r="FA1532" s="7"/>
      <c r="FB1532" s="7"/>
      <c r="FC1532" s="7"/>
      <c r="FD1532" s="7"/>
      <c r="FE1532" s="7"/>
      <c r="FF1532" s="7"/>
      <c r="FG1532" s="7"/>
      <c r="FH1532" s="7"/>
      <c r="FI1532" s="7"/>
      <c r="FJ1532" s="7"/>
      <c r="FK1532" s="7"/>
      <c r="FL1532" s="34"/>
      <c r="FM1532" s="33"/>
      <c r="FN1532" s="34"/>
      <c r="FO1532" s="33"/>
      <c r="FP1532" s="33"/>
      <c r="FQ1532" s="33"/>
      <c r="FR1532" s="33"/>
      <c r="FS1532" s="33"/>
      <c r="FT1532" s="33"/>
      <c r="FU1532" s="33"/>
      <c r="FV1532" s="33"/>
      <c r="FW1532" s="33"/>
      <c r="FX1532" s="33"/>
      <c r="FY1532" s="33"/>
      <c r="FZ1532" s="33"/>
      <c r="GA1532" s="33"/>
      <c r="GB1532" s="33"/>
      <c r="GC1532" s="33"/>
      <c r="GD1532" s="33"/>
      <c r="GE1532" s="33"/>
      <c r="GF1532" s="33"/>
      <c r="GG1532" s="7"/>
      <c r="GH1532" s="7"/>
      <c r="GI1532" s="7"/>
      <c r="GJ1532" s="7"/>
      <c r="GK1532" s="7"/>
      <c r="GL1532" s="7"/>
      <c r="GM1532" s="7"/>
      <c r="GN1532" s="7"/>
      <c r="GO1532" s="7"/>
      <c r="GP1532" s="7"/>
      <c r="GQ1532" s="7"/>
      <c r="GR1532" s="7"/>
      <c r="GS1532" s="7"/>
      <c r="GT1532" s="7"/>
      <c r="GU1532" s="7"/>
      <c r="GV1532" s="7"/>
      <c r="GW1532" s="7"/>
      <c r="GX1532" s="7"/>
      <c r="GY1532" s="7"/>
    </row>
    <row r="1533" spans="1:207" ht="13.8">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c r="CG1533" s="7"/>
      <c r="CH1533" s="7"/>
      <c r="CI1533" s="7"/>
      <c r="CJ1533" s="7"/>
      <c r="CK1533" s="7"/>
      <c r="CL1533" s="7"/>
      <c r="CM1533" s="7"/>
      <c r="CN1533" s="7"/>
      <c r="CO1533" s="7"/>
      <c r="CP1533" s="7"/>
      <c r="CQ1533" s="7"/>
      <c r="CR1533" s="7"/>
      <c r="CS1533" s="7"/>
      <c r="CT1533" s="7"/>
      <c r="CU1533" s="7"/>
      <c r="CV1533" s="7"/>
      <c r="CW1533" s="7"/>
      <c r="CX1533" s="7"/>
      <c r="CY1533" s="7"/>
      <c r="CZ1533" s="7"/>
      <c r="DA1533" s="7"/>
      <c r="DB1533" s="7"/>
      <c r="DC1533" s="7"/>
      <c r="DD1533" s="7"/>
      <c r="DE1533" s="7"/>
      <c r="DF1533" s="7"/>
      <c r="DG1533" s="7"/>
      <c r="DH1533" s="7"/>
      <c r="DI1533" s="7"/>
      <c r="DJ1533" s="7"/>
      <c r="DK1533" s="7"/>
      <c r="DL1533" s="7"/>
      <c r="DM1533" s="7"/>
      <c r="DN1533" s="7"/>
      <c r="DO1533" s="7"/>
      <c r="DP1533" s="7"/>
      <c r="DQ1533" s="7"/>
      <c r="DR1533" s="7"/>
      <c r="DS1533" s="7"/>
      <c r="DT1533" s="7"/>
      <c r="DU1533" s="7"/>
      <c r="DV1533" s="7"/>
      <c r="DW1533" s="7"/>
      <c r="DX1533" s="7"/>
      <c r="DY1533" s="7"/>
      <c r="DZ1533" s="7"/>
      <c r="EA1533" s="7"/>
      <c r="EB1533" s="7"/>
      <c r="EC1533" s="7"/>
      <c r="ED1533" s="7"/>
      <c r="EE1533" s="7"/>
      <c r="EF1533" s="7"/>
      <c r="EG1533" s="7"/>
      <c r="EH1533" s="7"/>
      <c r="EI1533" s="7"/>
      <c r="EJ1533" s="7"/>
      <c r="EK1533" s="7"/>
      <c r="EL1533" s="7"/>
      <c r="EM1533" s="7"/>
      <c r="EN1533" s="7"/>
      <c r="EO1533" s="7"/>
      <c r="EP1533" s="7"/>
      <c r="EQ1533" s="7"/>
      <c r="ER1533" s="7"/>
      <c r="ES1533" s="7"/>
      <c r="ET1533" s="7"/>
      <c r="EU1533" s="7"/>
      <c r="EV1533" s="7"/>
      <c r="EW1533" s="7"/>
      <c r="EX1533" s="7"/>
      <c r="EY1533" s="7"/>
      <c r="EZ1533" s="7"/>
      <c r="FA1533" s="7"/>
      <c r="FB1533" s="7"/>
      <c r="FC1533" s="7"/>
      <c r="FD1533" s="7"/>
      <c r="FE1533" s="7"/>
      <c r="FF1533" s="7"/>
      <c r="FG1533" s="7"/>
      <c r="FH1533" s="7"/>
      <c r="FI1533" s="7"/>
      <c r="FJ1533" s="7"/>
      <c r="FK1533" s="7"/>
      <c r="FL1533" s="34"/>
      <c r="FM1533" s="33"/>
      <c r="FN1533" s="34"/>
      <c r="FO1533" s="33"/>
      <c r="FP1533" s="33"/>
      <c r="FQ1533" s="33"/>
      <c r="FR1533" s="33"/>
      <c r="FS1533" s="33"/>
      <c r="FT1533" s="33"/>
      <c r="FU1533" s="33"/>
      <c r="FV1533" s="33"/>
      <c r="FW1533" s="33"/>
      <c r="FX1533" s="33"/>
      <c r="FY1533" s="33"/>
      <c r="FZ1533" s="33"/>
      <c r="GA1533" s="33"/>
      <c r="GB1533" s="33"/>
      <c r="GC1533" s="33"/>
      <c r="GD1533" s="33"/>
      <c r="GE1533" s="33"/>
      <c r="GF1533" s="33"/>
      <c r="GG1533" s="7"/>
      <c r="GH1533" s="7"/>
      <c r="GI1533" s="7"/>
      <c r="GJ1533" s="7"/>
      <c r="GK1533" s="7"/>
      <c r="GL1533" s="7"/>
      <c r="GM1533" s="7"/>
      <c r="GN1533" s="7"/>
      <c r="GO1533" s="7"/>
      <c r="GP1533" s="7"/>
      <c r="GQ1533" s="7"/>
      <c r="GR1533" s="7"/>
      <c r="GS1533" s="7"/>
      <c r="GT1533" s="7"/>
      <c r="GU1533" s="7"/>
      <c r="GV1533" s="7"/>
      <c r="GW1533" s="7"/>
      <c r="GX1533" s="7"/>
      <c r="GY1533" s="7"/>
    </row>
    <row r="1534" spans="1:207" ht="13.8">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c r="CG1534" s="7"/>
      <c r="CH1534" s="7"/>
      <c r="CI1534" s="7"/>
      <c r="CJ1534" s="7"/>
      <c r="CK1534" s="7"/>
      <c r="CL1534" s="7"/>
      <c r="CM1534" s="7"/>
      <c r="CN1534" s="7"/>
      <c r="CO1534" s="7"/>
      <c r="CP1534" s="7"/>
      <c r="CQ1534" s="7"/>
      <c r="CR1534" s="7"/>
      <c r="CS1534" s="7"/>
      <c r="CT1534" s="7"/>
      <c r="CU1534" s="7"/>
      <c r="CV1534" s="7"/>
      <c r="CW1534" s="7"/>
      <c r="CX1534" s="7"/>
      <c r="CY1534" s="7"/>
      <c r="CZ1534" s="7"/>
      <c r="DA1534" s="7"/>
      <c r="DB1534" s="7"/>
      <c r="DC1534" s="7"/>
      <c r="DD1534" s="7"/>
      <c r="DE1534" s="7"/>
      <c r="DF1534" s="7"/>
      <c r="DG1534" s="7"/>
      <c r="DH1534" s="7"/>
      <c r="DI1534" s="7"/>
      <c r="DJ1534" s="7"/>
      <c r="DK1534" s="7"/>
      <c r="DL1534" s="7"/>
      <c r="DM1534" s="7"/>
      <c r="DN1534" s="7"/>
      <c r="DO1534" s="7"/>
      <c r="DP1534" s="7"/>
      <c r="DQ1534" s="7"/>
      <c r="DR1534" s="7"/>
      <c r="DS1534" s="7"/>
      <c r="DT1534" s="7"/>
      <c r="DU1534" s="7"/>
      <c r="DV1534" s="7"/>
      <c r="DW1534" s="7"/>
      <c r="DX1534" s="7"/>
      <c r="DY1534" s="7"/>
      <c r="DZ1534" s="7"/>
      <c r="EA1534" s="7"/>
      <c r="EB1534" s="7"/>
      <c r="EC1534" s="7"/>
      <c r="ED1534" s="7"/>
      <c r="EE1534" s="7"/>
      <c r="EF1534" s="7"/>
      <c r="EG1534" s="7"/>
      <c r="EH1534" s="7"/>
      <c r="EI1534" s="7"/>
      <c r="EJ1534" s="7"/>
      <c r="EK1534" s="7"/>
      <c r="EL1534" s="7"/>
      <c r="EM1534" s="7"/>
      <c r="EN1534" s="7"/>
      <c r="EO1534" s="7"/>
      <c r="EP1534" s="7"/>
      <c r="EQ1534" s="7"/>
      <c r="ER1534" s="7"/>
      <c r="ES1534" s="7"/>
      <c r="ET1534" s="7"/>
      <c r="EU1534" s="7"/>
      <c r="EV1534" s="7"/>
      <c r="EW1534" s="7"/>
      <c r="EX1534" s="7"/>
      <c r="EY1534" s="7"/>
      <c r="EZ1534" s="7"/>
      <c r="FA1534" s="7"/>
      <c r="FB1534" s="7"/>
      <c r="FC1534" s="7"/>
      <c r="FD1534" s="7"/>
      <c r="FE1534" s="7"/>
      <c r="FF1534" s="7"/>
      <c r="FG1534" s="7"/>
      <c r="FH1534" s="7"/>
      <c r="FI1534" s="7"/>
      <c r="FJ1534" s="7"/>
      <c r="FK1534" s="7"/>
      <c r="FL1534" s="34"/>
      <c r="FM1534" s="33"/>
      <c r="FN1534" s="34"/>
      <c r="FO1534" s="33"/>
      <c r="FP1534" s="33"/>
      <c r="FQ1534" s="33"/>
      <c r="FR1534" s="33"/>
      <c r="FS1534" s="33"/>
      <c r="FT1534" s="33"/>
      <c r="FU1534" s="33"/>
      <c r="FV1534" s="33"/>
      <c r="FW1534" s="33"/>
      <c r="FX1534" s="33"/>
      <c r="FY1534" s="33"/>
      <c r="FZ1534" s="33"/>
      <c r="GA1534" s="33"/>
      <c r="GB1534" s="33"/>
      <c r="GC1534" s="33"/>
      <c r="GD1534" s="33"/>
      <c r="GE1534" s="33"/>
      <c r="GF1534" s="33"/>
      <c r="GG1534" s="7"/>
      <c r="GH1534" s="7"/>
      <c r="GI1534" s="7"/>
      <c r="GJ1534" s="7"/>
      <c r="GK1534" s="7"/>
      <c r="GL1534" s="7"/>
      <c r="GM1534" s="7"/>
      <c r="GN1534" s="7"/>
      <c r="GO1534" s="7"/>
      <c r="GP1534" s="7"/>
      <c r="GQ1534" s="7"/>
      <c r="GR1534" s="7"/>
      <c r="GS1534" s="7"/>
      <c r="GT1534" s="7"/>
      <c r="GU1534" s="7"/>
      <c r="GV1534" s="7"/>
      <c r="GW1534" s="7"/>
      <c r="GX1534" s="7"/>
      <c r="GY1534" s="7"/>
    </row>
    <row r="1535" spans="1:207" ht="13.8">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c r="CG1535" s="7"/>
      <c r="CH1535" s="7"/>
      <c r="CI1535" s="7"/>
      <c r="CJ1535" s="7"/>
      <c r="CK1535" s="7"/>
      <c r="CL1535" s="7"/>
      <c r="CM1535" s="7"/>
      <c r="CN1535" s="7"/>
      <c r="CO1535" s="7"/>
      <c r="CP1535" s="7"/>
      <c r="CQ1535" s="7"/>
      <c r="CR1535" s="7"/>
      <c r="CS1535" s="7"/>
      <c r="CT1535" s="7"/>
      <c r="CU1535" s="7"/>
      <c r="CV1535" s="7"/>
      <c r="CW1535" s="7"/>
      <c r="CX1535" s="7"/>
      <c r="CY1535" s="7"/>
      <c r="CZ1535" s="7"/>
      <c r="DA1535" s="7"/>
      <c r="DB1535" s="7"/>
      <c r="DC1535" s="7"/>
      <c r="DD1535" s="7"/>
      <c r="DE1535" s="7"/>
      <c r="DF1535" s="7"/>
      <c r="DG1535" s="7"/>
      <c r="DH1535" s="7"/>
      <c r="DI1535" s="7"/>
      <c r="DJ1535" s="7"/>
      <c r="DK1535" s="7"/>
      <c r="DL1535" s="7"/>
      <c r="DM1535" s="7"/>
      <c r="DN1535" s="7"/>
      <c r="DO1535" s="7"/>
      <c r="DP1535" s="7"/>
      <c r="DQ1535" s="7"/>
      <c r="DR1535" s="7"/>
      <c r="DS1535" s="7"/>
      <c r="DT1535" s="7"/>
      <c r="DU1535" s="7"/>
      <c r="DV1535" s="7"/>
      <c r="DW1535" s="7"/>
      <c r="DX1535" s="7"/>
      <c r="DY1535" s="7"/>
      <c r="DZ1535" s="7"/>
      <c r="EA1535" s="7"/>
      <c r="EB1535" s="7"/>
      <c r="EC1535" s="7"/>
      <c r="ED1535" s="7"/>
      <c r="EE1535" s="7"/>
      <c r="EF1535" s="7"/>
      <c r="EG1535" s="7"/>
      <c r="EH1535" s="7"/>
      <c r="EI1535" s="7"/>
      <c r="EJ1535" s="7"/>
      <c r="EK1535" s="7"/>
      <c r="EL1535" s="7"/>
      <c r="EM1535" s="7"/>
      <c r="EN1535" s="7"/>
      <c r="EO1535" s="7"/>
      <c r="EP1535" s="7"/>
      <c r="EQ1535" s="7"/>
      <c r="ER1535" s="7"/>
      <c r="ES1535" s="7"/>
      <c r="ET1535" s="7"/>
      <c r="EU1535" s="7"/>
      <c r="EV1535" s="7"/>
      <c r="EW1535" s="7"/>
      <c r="EX1535" s="7"/>
      <c r="EY1535" s="7"/>
      <c r="EZ1535" s="7"/>
      <c r="FA1535" s="7"/>
      <c r="FB1535" s="7"/>
      <c r="FC1535" s="7"/>
      <c r="FD1535" s="7"/>
      <c r="FE1535" s="7"/>
      <c r="FF1535" s="7"/>
      <c r="FG1535" s="7"/>
      <c r="FH1535" s="7"/>
      <c r="FI1535" s="7"/>
      <c r="FJ1535" s="7"/>
      <c r="FK1535" s="7"/>
      <c r="FL1535" s="34"/>
      <c r="FM1535" s="33"/>
      <c r="FN1535" s="34"/>
      <c r="FO1535" s="33"/>
      <c r="FP1535" s="33"/>
      <c r="FQ1535" s="33"/>
      <c r="FR1535" s="33"/>
      <c r="FS1535" s="33"/>
      <c r="FT1535" s="33"/>
      <c r="FU1535" s="33"/>
      <c r="FV1535" s="33"/>
      <c r="FW1535" s="33"/>
      <c r="FX1535" s="33"/>
      <c r="FY1535" s="33"/>
      <c r="FZ1535" s="33"/>
      <c r="GA1535" s="33"/>
      <c r="GB1535" s="33"/>
      <c r="GC1535" s="33"/>
      <c r="GD1535" s="33"/>
      <c r="GE1535" s="33"/>
      <c r="GF1535" s="33"/>
      <c r="GG1535" s="7"/>
      <c r="GH1535" s="7"/>
      <c r="GI1535" s="7"/>
      <c r="GJ1535" s="7"/>
      <c r="GK1535" s="7"/>
      <c r="GL1535" s="7"/>
      <c r="GM1535" s="7"/>
      <c r="GN1535" s="7"/>
      <c r="GO1535" s="7"/>
      <c r="GP1535" s="7"/>
      <c r="GQ1535" s="7"/>
      <c r="GR1535" s="7"/>
      <c r="GS1535" s="7"/>
      <c r="GT1535" s="7"/>
      <c r="GU1535" s="7"/>
      <c r="GV1535" s="7"/>
      <c r="GW1535" s="7"/>
      <c r="GX1535" s="7"/>
      <c r="GY1535" s="7"/>
    </row>
    <row r="1536" spans="1:207" ht="13.8">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c r="CG1536" s="7"/>
      <c r="CH1536" s="7"/>
      <c r="CI1536" s="7"/>
      <c r="CJ1536" s="7"/>
      <c r="CK1536" s="7"/>
      <c r="CL1536" s="7"/>
      <c r="CM1536" s="7"/>
      <c r="CN1536" s="7"/>
      <c r="CO1536" s="7"/>
      <c r="CP1536" s="7"/>
      <c r="CQ1536" s="7"/>
      <c r="CR1536" s="7"/>
      <c r="CS1536" s="7"/>
      <c r="CT1536" s="7"/>
      <c r="CU1536" s="7"/>
      <c r="CV1536" s="7"/>
      <c r="CW1536" s="7"/>
      <c r="CX1536" s="7"/>
      <c r="CY1536" s="7"/>
      <c r="CZ1536" s="7"/>
      <c r="DA1536" s="7"/>
      <c r="DB1536" s="7"/>
      <c r="DC1536" s="7"/>
      <c r="DD1536" s="7"/>
      <c r="DE1536" s="7"/>
      <c r="DF1536" s="7"/>
      <c r="DG1536" s="7"/>
      <c r="DH1536" s="7"/>
      <c r="DI1536" s="7"/>
      <c r="DJ1536" s="7"/>
      <c r="DK1536" s="7"/>
      <c r="DL1536" s="7"/>
      <c r="DM1536" s="7"/>
      <c r="DN1536" s="7"/>
      <c r="DO1536" s="7"/>
      <c r="DP1536" s="7"/>
      <c r="DQ1536" s="7"/>
      <c r="DR1536" s="7"/>
      <c r="DS1536" s="7"/>
      <c r="DT1536" s="7"/>
      <c r="DU1536" s="7"/>
      <c r="DV1536" s="7"/>
      <c r="DW1536" s="7"/>
      <c r="DX1536" s="7"/>
      <c r="DY1536" s="7"/>
      <c r="DZ1536" s="7"/>
      <c r="EA1536" s="7"/>
      <c r="EB1536" s="7"/>
      <c r="EC1536" s="7"/>
      <c r="ED1536" s="7"/>
      <c r="EE1536" s="7"/>
      <c r="EF1536" s="7"/>
      <c r="EG1536" s="7"/>
      <c r="EH1536" s="7"/>
      <c r="EI1536" s="7"/>
      <c r="EJ1536" s="7"/>
      <c r="EK1536" s="7"/>
      <c r="EL1536" s="7"/>
      <c r="EM1536" s="7"/>
      <c r="EN1536" s="7"/>
      <c r="EO1536" s="7"/>
      <c r="EP1536" s="7"/>
      <c r="EQ1536" s="7"/>
      <c r="ER1536" s="7"/>
      <c r="ES1536" s="7"/>
      <c r="ET1536" s="7"/>
      <c r="EU1536" s="7"/>
      <c r="EV1536" s="7"/>
      <c r="EW1536" s="7"/>
      <c r="EX1536" s="7"/>
      <c r="EY1536" s="7"/>
      <c r="EZ1536" s="7"/>
      <c r="FA1536" s="7"/>
      <c r="FB1536" s="7"/>
      <c r="FC1536" s="7"/>
      <c r="FD1536" s="7"/>
      <c r="FE1536" s="7"/>
      <c r="FF1536" s="7"/>
      <c r="FG1536" s="7"/>
      <c r="FH1536" s="7"/>
      <c r="FI1536" s="7"/>
      <c r="FJ1536" s="7"/>
      <c r="FK1536" s="7"/>
      <c r="FL1536" s="34"/>
      <c r="FM1536" s="33"/>
      <c r="FN1536" s="34"/>
      <c r="FO1536" s="33"/>
      <c r="FP1536" s="33"/>
      <c r="FQ1536" s="33"/>
      <c r="FR1536" s="33"/>
      <c r="FS1536" s="33"/>
      <c r="FT1536" s="33"/>
      <c r="FU1536" s="33"/>
      <c r="FV1536" s="33"/>
      <c r="FW1536" s="33"/>
      <c r="FX1536" s="33"/>
      <c r="FY1536" s="33"/>
      <c r="FZ1536" s="33"/>
      <c r="GA1536" s="33"/>
      <c r="GB1536" s="33"/>
      <c r="GC1536" s="33"/>
      <c r="GD1536" s="33"/>
      <c r="GE1536" s="33"/>
      <c r="GF1536" s="33"/>
      <c r="GG1536" s="7"/>
      <c r="GH1536" s="7"/>
      <c r="GI1536" s="7"/>
      <c r="GJ1536" s="7"/>
      <c r="GK1536" s="7"/>
      <c r="GL1536" s="7"/>
      <c r="GM1536" s="7"/>
      <c r="GN1536" s="7"/>
      <c r="GO1536" s="7"/>
      <c r="GP1536" s="7"/>
      <c r="GQ1536" s="7"/>
      <c r="GR1536" s="7"/>
      <c r="GS1536" s="7"/>
      <c r="GT1536" s="7"/>
      <c r="GU1536" s="7"/>
      <c r="GV1536" s="7"/>
      <c r="GW1536" s="7"/>
      <c r="GX1536" s="7"/>
      <c r="GY1536" s="7"/>
    </row>
    <row r="1537" spans="1:207" ht="13.8">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c r="CG1537" s="7"/>
      <c r="CH1537" s="7"/>
      <c r="CI1537" s="7"/>
      <c r="CJ1537" s="7"/>
      <c r="CK1537" s="7"/>
      <c r="CL1537" s="7"/>
      <c r="CM1537" s="7"/>
      <c r="CN1537" s="7"/>
      <c r="CO1537" s="7"/>
      <c r="CP1537" s="7"/>
      <c r="CQ1537" s="7"/>
      <c r="CR1537" s="7"/>
      <c r="CS1537" s="7"/>
      <c r="CT1537" s="7"/>
      <c r="CU1537" s="7"/>
      <c r="CV1537" s="7"/>
      <c r="CW1537" s="7"/>
      <c r="CX1537" s="7"/>
      <c r="CY1537" s="7"/>
      <c r="CZ1537" s="7"/>
      <c r="DA1537" s="7"/>
      <c r="DB1537" s="7"/>
      <c r="DC1537" s="7"/>
      <c r="DD1537" s="7"/>
      <c r="DE1537" s="7"/>
      <c r="DF1537" s="7"/>
      <c r="DG1537" s="7"/>
      <c r="DH1537" s="7"/>
      <c r="DI1537" s="7"/>
      <c r="DJ1537" s="7"/>
      <c r="DK1537" s="7"/>
      <c r="DL1537" s="7"/>
      <c r="DM1537" s="7"/>
      <c r="DN1537" s="7"/>
      <c r="DO1537" s="7"/>
      <c r="DP1537" s="7"/>
      <c r="DQ1537" s="7"/>
      <c r="DR1537" s="7"/>
      <c r="DS1537" s="7"/>
      <c r="DT1537" s="7"/>
      <c r="DU1537" s="7"/>
      <c r="DV1537" s="7"/>
      <c r="DW1537" s="7"/>
      <c r="DX1537" s="7"/>
      <c r="DY1537" s="7"/>
      <c r="DZ1537" s="7"/>
      <c r="EA1537" s="7"/>
      <c r="EB1537" s="7"/>
      <c r="EC1537" s="7"/>
      <c r="ED1537" s="7"/>
      <c r="EE1537" s="7"/>
      <c r="EF1537" s="7"/>
      <c r="EG1537" s="7"/>
      <c r="EH1537" s="7"/>
      <c r="EI1537" s="7"/>
      <c r="EJ1537" s="7"/>
      <c r="EK1537" s="7"/>
      <c r="EL1537" s="7"/>
      <c r="EM1537" s="7"/>
      <c r="EN1537" s="7"/>
      <c r="EO1537" s="7"/>
      <c r="EP1537" s="7"/>
      <c r="EQ1537" s="7"/>
      <c r="ER1537" s="7"/>
      <c r="ES1537" s="7"/>
      <c r="ET1537" s="7"/>
      <c r="EU1537" s="7"/>
      <c r="EV1537" s="7"/>
      <c r="EW1537" s="7"/>
      <c r="EX1537" s="7"/>
      <c r="EY1537" s="7"/>
      <c r="EZ1537" s="7"/>
      <c r="FA1537" s="7"/>
      <c r="FB1537" s="7"/>
      <c r="FC1537" s="7"/>
      <c r="FD1537" s="7"/>
      <c r="FE1537" s="7"/>
      <c r="FF1537" s="7"/>
      <c r="FG1537" s="7"/>
      <c r="FH1537" s="7"/>
      <c r="FI1537" s="7"/>
      <c r="FJ1537" s="7"/>
      <c r="FK1537" s="7"/>
      <c r="FL1537" s="34"/>
      <c r="FM1537" s="33"/>
      <c r="FN1537" s="34"/>
      <c r="FO1537" s="33"/>
      <c r="FP1537" s="33"/>
      <c r="FQ1537" s="33"/>
      <c r="FR1537" s="33"/>
      <c r="FS1537" s="33"/>
      <c r="FT1537" s="33"/>
      <c r="FU1537" s="33"/>
      <c r="FV1537" s="33"/>
      <c r="FW1537" s="33"/>
      <c r="FX1537" s="33"/>
      <c r="FY1537" s="33"/>
      <c r="FZ1537" s="33"/>
      <c r="GA1537" s="33"/>
      <c r="GB1537" s="33"/>
      <c r="GC1537" s="33"/>
      <c r="GD1537" s="33"/>
      <c r="GE1537" s="33"/>
      <c r="GF1537" s="33"/>
      <c r="GG1537" s="7"/>
      <c r="GH1537" s="7"/>
      <c r="GI1537" s="7"/>
      <c r="GJ1537" s="7"/>
      <c r="GK1537" s="7"/>
      <c r="GL1537" s="7"/>
      <c r="GM1537" s="7"/>
      <c r="GN1537" s="7"/>
      <c r="GO1537" s="7"/>
      <c r="GP1537" s="7"/>
      <c r="GQ1537" s="7"/>
      <c r="GR1537" s="7"/>
      <c r="GS1537" s="7"/>
      <c r="GT1537" s="7"/>
      <c r="GU1537" s="7"/>
      <c r="GV1537" s="7"/>
      <c r="GW1537" s="7"/>
      <c r="GX1537" s="7"/>
      <c r="GY1537" s="7"/>
    </row>
    <row r="1538" spans="1:207" ht="13.8">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c r="CG1538" s="7"/>
      <c r="CH1538" s="7"/>
      <c r="CI1538" s="7"/>
      <c r="CJ1538" s="7"/>
      <c r="CK1538" s="7"/>
      <c r="CL1538" s="7"/>
      <c r="CM1538" s="7"/>
      <c r="CN1538" s="7"/>
      <c r="CO1538" s="7"/>
      <c r="CP1538" s="7"/>
      <c r="CQ1538" s="7"/>
      <c r="CR1538" s="7"/>
      <c r="CS1538" s="7"/>
      <c r="CT1538" s="7"/>
      <c r="CU1538" s="7"/>
      <c r="CV1538" s="7"/>
      <c r="CW1538" s="7"/>
      <c r="CX1538" s="7"/>
      <c r="CY1538" s="7"/>
      <c r="CZ1538" s="7"/>
      <c r="DA1538" s="7"/>
      <c r="DB1538" s="7"/>
      <c r="DC1538" s="7"/>
      <c r="DD1538" s="7"/>
      <c r="DE1538" s="7"/>
      <c r="DF1538" s="7"/>
      <c r="DG1538" s="7"/>
      <c r="DH1538" s="7"/>
      <c r="DI1538" s="7"/>
      <c r="DJ1538" s="7"/>
      <c r="DK1538" s="7"/>
      <c r="DL1538" s="7"/>
      <c r="DM1538" s="7"/>
      <c r="DN1538" s="7"/>
      <c r="DO1538" s="7"/>
      <c r="DP1538" s="7"/>
      <c r="DQ1538" s="7"/>
      <c r="DR1538" s="7"/>
      <c r="DS1538" s="7"/>
      <c r="DT1538" s="7"/>
      <c r="DU1538" s="7"/>
      <c r="DV1538" s="7"/>
      <c r="DW1538" s="7"/>
      <c r="DX1538" s="7"/>
      <c r="DY1538" s="7"/>
      <c r="DZ1538" s="7"/>
      <c r="EA1538" s="7"/>
      <c r="EB1538" s="7"/>
      <c r="EC1538" s="7"/>
      <c r="ED1538" s="7"/>
      <c r="EE1538" s="7"/>
      <c r="EF1538" s="7"/>
      <c r="EG1538" s="7"/>
      <c r="EH1538" s="7"/>
      <c r="EI1538" s="7"/>
      <c r="EJ1538" s="7"/>
      <c r="EK1538" s="7"/>
      <c r="EL1538" s="7"/>
      <c r="EM1538" s="7"/>
      <c r="EN1538" s="7"/>
      <c r="EO1538" s="7"/>
      <c r="EP1538" s="7"/>
      <c r="EQ1538" s="7"/>
      <c r="ER1538" s="7"/>
      <c r="ES1538" s="7"/>
      <c r="ET1538" s="7"/>
      <c r="EU1538" s="7"/>
      <c r="EV1538" s="7"/>
      <c r="EW1538" s="7"/>
      <c r="EX1538" s="7"/>
      <c r="EY1538" s="7"/>
      <c r="EZ1538" s="7"/>
      <c r="FA1538" s="7"/>
      <c r="FB1538" s="7"/>
      <c r="FC1538" s="7"/>
      <c r="FD1538" s="7"/>
      <c r="FE1538" s="7"/>
      <c r="FF1538" s="7"/>
      <c r="FG1538" s="7"/>
      <c r="FH1538" s="7"/>
      <c r="FI1538" s="7"/>
      <c r="FJ1538" s="7"/>
      <c r="FK1538" s="7"/>
      <c r="FL1538" s="34"/>
      <c r="FM1538" s="33"/>
      <c r="FN1538" s="34"/>
      <c r="FO1538" s="33"/>
      <c r="FP1538" s="33"/>
      <c r="FQ1538" s="33"/>
      <c r="FR1538" s="33"/>
      <c r="FS1538" s="33"/>
      <c r="FT1538" s="33"/>
      <c r="FU1538" s="33"/>
      <c r="FV1538" s="33"/>
      <c r="FW1538" s="33"/>
      <c r="FX1538" s="33"/>
      <c r="FY1538" s="33"/>
      <c r="FZ1538" s="33"/>
      <c r="GA1538" s="33"/>
      <c r="GB1538" s="33"/>
      <c r="GC1538" s="33"/>
      <c r="GD1538" s="33"/>
      <c r="GE1538" s="33"/>
      <c r="GF1538" s="33"/>
      <c r="GG1538" s="7"/>
      <c r="GH1538" s="7"/>
      <c r="GI1538" s="7"/>
      <c r="GJ1538" s="7"/>
      <c r="GK1538" s="7"/>
      <c r="GL1538" s="7"/>
      <c r="GM1538" s="7"/>
      <c r="GN1538" s="7"/>
      <c r="GO1538" s="7"/>
      <c r="GP1538" s="7"/>
      <c r="GQ1538" s="7"/>
      <c r="GR1538" s="7"/>
      <c r="GS1538" s="7"/>
      <c r="GT1538" s="7"/>
      <c r="GU1538" s="7"/>
      <c r="GV1538" s="7"/>
      <c r="GW1538" s="7"/>
      <c r="GX1538" s="7"/>
      <c r="GY1538" s="7"/>
    </row>
    <row r="1539" spans="1:207" ht="13.8">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c r="CG1539" s="7"/>
      <c r="CH1539" s="7"/>
      <c r="CI1539" s="7"/>
      <c r="CJ1539" s="7"/>
      <c r="CK1539" s="7"/>
      <c r="CL1539" s="7"/>
      <c r="CM1539" s="7"/>
      <c r="CN1539" s="7"/>
      <c r="CO1539" s="7"/>
      <c r="CP1539" s="7"/>
      <c r="CQ1539" s="7"/>
      <c r="CR1539" s="7"/>
      <c r="CS1539" s="7"/>
      <c r="CT1539" s="7"/>
      <c r="CU1539" s="7"/>
      <c r="CV1539" s="7"/>
      <c r="CW1539" s="7"/>
      <c r="CX1539" s="7"/>
      <c r="CY1539" s="7"/>
      <c r="CZ1539" s="7"/>
      <c r="DA1539" s="7"/>
      <c r="DB1539" s="7"/>
      <c r="DC1539" s="7"/>
      <c r="DD1539" s="7"/>
      <c r="DE1539" s="7"/>
      <c r="DF1539" s="7"/>
      <c r="DG1539" s="7"/>
      <c r="DH1539" s="7"/>
      <c r="DI1539" s="7"/>
      <c r="DJ1539" s="7"/>
      <c r="DK1539" s="7"/>
      <c r="DL1539" s="7"/>
      <c r="DM1539" s="7"/>
      <c r="DN1539" s="7"/>
      <c r="DO1539" s="7"/>
      <c r="DP1539" s="7"/>
      <c r="DQ1539" s="7"/>
      <c r="DR1539" s="7"/>
      <c r="DS1539" s="7"/>
      <c r="DT1539" s="7"/>
      <c r="DU1539" s="7"/>
      <c r="DV1539" s="7"/>
      <c r="DW1539" s="7"/>
      <c r="DX1539" s="7"/>
      <c r="DY1539" s="7"/>
      <c r="DZ1539" s="7"/>
      <c r="EA1539" s="7"/>
      <c r="EB1539" s="7"/>
      <c r="EC1539" s="7"/>
      <c r="ED1539" s="7"/>
      <c r="EE1539" s="7"/>
      <c r="EF1539" s="7"/>
      <c r="EG1539" s="7"/>
      <c r="EH1539" s="7"/>
      <c r="EI1539" s="7"/>
      <c r="EJ1539" s="7"/>
      <c r="EK1539" s="7"/>
      <c r="EL1539" s="7"/>
      <c r="EM1539" s="7"/>
      <c r="EN1539" s="7"/>
      <c r="EO1539" s="7"/>
      <c r="EP1539" s="7"/>
      <c r="EQ1539" s="7"/>
      <c r="ER1539" s="7"/>
      <c r="ES1539" s="7"/>
      <c r="ET1539" s="7"/>
      <c r="EU1539" s="7"/>
      <c r="EV1539" s="7"/>
      <c r="EW1539" s="7"/>
      <c r="EX1539" s="7"/>
      <c r="EY1539" s="7"/>
      <c r="EZ1539" s="7"/>
      <c r="FA1539" s="7"/>
      <c r="FB1539" s="7"/>
      <c r="FC1539" s="7"/>
      <c r="FD1539" s="7"/>
      <c r="FE1539" s="7"/>
      <c r="FF1539" s="7"/>
      <c r="FG1539" s="7"/>
      <c r="FH1539" s="7"/>
      <c r="FI1539" s="7"/>
      <c r="FJ1539" s="7"/>
      <c r="FK1539" s="7"/>
      <c r="FL1539" s="34"/>
      <c r="FM1539" s="33"/>
      <c r="FN1539" s="34"/>
      <c r="FO1539" s="33"/>
      <c r="FP1539" s="33"/>
      <c r="FQ1539" s="33"/>
      <c r="FR1539" s="33"/>
      <c r="FS1539" s="33"/>
      <c r="FT1539" s="33"/>
      <c r="FU1539" s="33"/>
      <c r="FV1539" s="33"/>
      <c r="FW1539" s="33"/>
      <c r="FX1539" s="33"/>
      <c r="FY1539" s="33"/>
      <c r="FZ1539" s="33"/>
      <c r="GA1539" s="33"/>
      <c r="GB1539" s="33"/>
      <c r="GC1539" s="33"/>
      <c r="GD1539" s="33"/>
      <c r="GE1539" s="33"/>
      <c r="GF1539" s="33"/>
      <c r="GG1539" s="7"/>
      <c r="GH1539" s="7"/>
      <c r="GI1539" s="7"/>
      <c r="GJ1539" s="7"/>
      <c r="GK1539" s="7"/>
      <c r="GL1539" s="7"/>
      <c r="GM1539" s="7"/>
      <c r="GN1539" s="7"/>
      <c r="GO1539" s="7"/>
      <c r="GP1539" s="7"/>
      <c r="GQ1539" s="7"/>
      <c r="GR1539" s="7"/>
      <c r="GS1539" s="7"/>
      <c r="GT1539" s="7"/>
      <c r="GU1539" s="7"/>
      <c r="GV1539" s="7"/>
      <c r="GW1539" s="7"/>
      <c r="GX1539" s="7"/>
      <c r="GY1539" s="7"/>
    </row>
    <row r="1540" spans="1:207" ht="13.8">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c r="CG1540" s="7"/>
      <c r="CH1540" s="7"/>
      <c r="CI1540" s="7"/>
      <c r="CJ1540" s="7"/>
      <c r="CK1540" s="7"/>
      <c r="CL1540" s="7"/>
      <c r="CM1540" s="7"/>
      <c r="CN1540" s="7"/>
      <c r="CO1540" s="7"/>
      <c r="CP1540" s="7"/>
      <c r="CQ1540" s="7"/>
      <c r="CR1540" s="7"/>
      <c r="CS1540" s="7"/>
      <c r="CT1540" s="7"/>
      <c r="CU1540" s="7"/>
      <c r="CV1540" s="7"/>
      <c r="CW1540" s="7"/>
      <c r="CX1540" s="7"/>
      <c r="CY1540" s="7"/>
      <c r="CZ1540" s="7"/>
      <c r="DA1540" s="7"/>
      <c r="DB1540" s="7"/>
      <c r="DC1540" s="7"/>
      <c r="DD1540" s="7"/>
      <c r="DE1540" s="7"/>
      <c r="DF1540" s="7"/>
      <c r="DG1540" s="7"/>
      <c r="DH1540" s="7"/>
      <c r="DI1540" s="7"/>
      <c r="DJ1540" s="7"/>
      <c r="DK1540" s="7"/>
      <c r="DL1540" s="7"/>
      <c r="DM1540" s="7"/>
      <c r="DN1540" s="7"/>
      <c r="DO1540" s="7"/>
      <c r="DP1540" s="7"/>
      <c r="DQ1540" s="7"/>
      <c r="DR1540" s="7"/>
      <c r="DS1540" s="7"/>
      <c r="DT1540" s="7"/>
      <c r="DU1540" s="7"/>
      <c r="DV1540" s="7"/>
      <c r="DW1540" s="7"/>
      <c r="DX1540" s="7"/>
      <c r="DY1540" s="7"/>
      <c r="DZ1540" s="7"/>
      <c r="EA1540" s="7"/>
      <c r="EB1540" s="7"/>
      <c r="EC1540" s="7"/>
      <c r="ED1540" s="7"/>
      <c r="EE1540" s="7"/>
      <c r="EF1540" s="7"/>
      <c r="EG1540" s="7"/>
      <c r="EH1540" s="7"/>
      <c r="EI1540" s="7"/>
      <c r="EJ1540" s="7"/>
      <c r="EK1540" s="7"/>
      <c r="EL1540" s="7"/>
      <c r="EM1540" s="7"/>
      <c r="EN1540" s="7"/>
      <c r="EO1540" s="7"/>
      <c r="EP1540" s="7"/>
      <c r="EQ1540" s="7"/>
      <c r="ER1540" s="7"/>
      <c r="ES1540" s="7"/>
      <c r="ET1540" s="7"/>
      <c r="EU1540" s="7"/>
      <c r="EV1540" s="7"/>
      <c r="EW1540" s="7"/>
      <c r="EX1540" s="7"/>
      <c r="EY1540" s="7"/>
      <c r="EZ1540" s="7"/>
      <c r="FA1540" s="7"/>
      <c r="FB1540" s="7"/>
      <c r="FC1540" s="7"/>
      <c r="FD1540" s="7"/>
      <c r="FE1540" s="7"/>
      <c r="FF1540" s="7"/>
      <c r="FG1540" s="7"/>
      <c r="FH1540" s="7"/>
      <c r="FI1540" s="7"/>
      <c r="FJ1540" s="7"/>
      <c r="FK1540" s="7"/>
      <c r="FL1540" s="34"/>
      <c r="FM1540" s="33"/>
      <c r="FN1540" s="34"/>
      <c r="FO1540" s="33"/>
      <c r="FP1540" s="33"/>
      <c r="FQ1540" s="33"/>
      <c r="FR1540" s="33"/>
      <c r="FS1540" s="33"/>
      <c r="FT1540" s="33"/>
      <c r="FU1540" s="33"/>
      <c r="FV1540" s="33"/>
      <c r="FW1540" s="33"/>
      <c r="FX1540" s="33"/>
      <c r="FY1540" s="33"/>
      <c r="FZ1540" s="33"/>
      <c r="GA1540" s="33"/>
      <c r="GB1540" s="33"/>
      <c r="GC1540" s="33"/>
      <c r="GD1540" s="33"/>
      <c r="GE1540" s="33"/>
      <c r="GF1540" s="33"/>
      <c r="GG1540" s="7"/>
      <c r="GH1540" s="7"/>
      <c r="GI1540" s="7"/>
      <c r="GJ1540" s="7"/>
      <c r="GK1540" s="7"/>
      <c r="GL1540" s="7"/>
      <c r="GM1540" s="7"/>
      <c r="GN1540" s="7"/>
      <c r="GO1540" s="7"/>
      <c r="GP1540" s="7"/>
      <c r="GQ1540" s="7"/>
      <c r="GR1540" s="7"/>
      <c r="GS1540" s="7"/>
      <c r="GT1540" s="7"/>
      <c r="GU1540" s="7"/>
      <c r="GV1540" s="7"/>
      <c r="GW1540" s="7"/>
      <c r="GX1540" s="7"/>
      <c r="GY1540" s="7"/>
    </row>
    <row r="1541" spans="1:207" ht="13.8">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c r="CG1541" s="7"/>
      <c r="CH1541" s="7"/>
      <c r="CI1541" s="7"/>
      <c r="CJ1541" s="7"/>
      <c r="CK1541" s="7"/>
      <c r="CL1541" s="7"/>
      <c r="CM1541" s="7"/>
      <c r="CN1541" s="7"/>
      <c r="CO1541" s="7"/>
      <c r="CP1541" s="7"/>
      <c r="CQ1541" s="7"/>
      <c r="CR1541" s="7"/>
      <c r="CS1541" s="7"/>
      <c r="CT1541" s="7"/>
      <c r="CU1541" s="7"/>
      <c r="CV1541" s="7"/>
      <c r="CW1541" s="7"/>
      <c r="CX1541" s="7"/>
      <c r="CY1541" s="7"/>
      <c r="CZ1541" s="7"/>
      <c r="DA1541" s="7"/>
      <c r="DB1541" s="7"/>
      <c r="DC1541" s="7"/>
      <c r="DD1541" s="7"/>
      <c r="DE1541" s="7"/>
      <c r="DF1541" s="7"/>
      <c r="DG1541" s="7"/>
      <c r="DH1541" s="7"/>
      <c r="DI1541" s="7"/>
      <c r="DJ1541" s="7"/>
      <c r="DK1541" s="7"/>
      <c r="DL1541" s="7"/>
      <c r="DM1541" s="7"/>
      <c r="DN1541" s="7"/>
      <c r="DO1541" s="7"/>
      <c r="DP1541" s="7"/>
      <c r="DQ1541" s="7"/>
      <c r="DR1541" s="7"/>
      <c r="DS1541" s="7"/>
      <c r="DT1541" s="7"/>
      <c r="DU1541" s="7"/>
      <c r="DV1541" s="7"/>
      <c r="DW1541" s="7"/>
      <c r="DX1541" s="7"/>
      <c r="DY1541" s="7"/>
      <c r="DZ1541" s="7"/>
      <c r="EA1541" s="7"/>
      <c r="EB1541" s="7"/>
      <c r="EC1541" s="7"/>
      <c r="ED1541" s="7"/>
      <c r="EE1541" s="7"/>
      <c r="EF1541" s="7"/>
      <c r="EG1541" s="7"/>
      <c r="EH1541" s="7"/>
      <c r="EI1541" s="7"/>
      <c r="EJ1541" s="7"/>
      <c r="EK1541" s="7"/>
      <c r="EL1541" s="7"/>
      <c r="EM1541" s="7"/>
      <c r="EN1541" s="7"/>
      <c r="EO1541" s="7"/>
      <c r="EP1541" s="7"/>
      <c r="EQ1541" s="7"/>
      <c r="ER1541" s="7"/>
      <c r="ES1541" s="7"/>
      <c r="ET1541" s="7"/>
      <c r="EU1541" s="7"/>
      <c r="EV1541" s="7"/>
      <c r="EW1541" s="7"/>
      <c r="EX1541" s="7"/>
      <c r="EY1541" s="7"/>
      <c r="EZ1541" s="7"/>
      <c r="FA1541" s="7"/>
      <c r="FB1541" s="7"/>
      <c r="FC1541" s="7"/>
      <c r="FD1541" s="7"/>
      <c r="FE1541" s="7"/>
      <c r="FF1541" s="7"/>
      <c r="FG1541" s="7"/>
      <c r="FH1541" s="7"/>
      <c r="FI1541" s="7"/>
      <c r="FJ1541" s="7"/>
      <c r="FK1541" s="7"/>
      <c r="FL1541" s="34"/>
      <c r="FM1541" s="33"/>
      <c r="FN1541" s="34"/>
      <c r="FO1541" s="33"/>
      <c r="FP1541" s="33"/>
      <c r="FQ1541" s="33"/>
      <c r="FR1541" s="33"/>
      <c r="FS1541" s="33"/>
      <c r="FT1541" s="33"/>
      <c r="FU1541" s="33"/>
      <c r="FV1541" s="33"/>
      <c r="FW1541" s="33"/>
      <c r="FX1541" s="33"/>
      <c r="FY1541" s="33"/>
      <c r="FZ1541" s="33"/>
      <c r="GA1541" s="33"/>
      <c r="GB1541" s="33"/>
      <c r="GC1541" s="33"/>
      <c r="GD1541" s="33"/>
      <c r="GE1541" s="33"/>
      <c r="GF1541" s="33"/>
      <c r="GG1541" s="7"/>
      <c r="GH1541" s="7"/>
      <c r="GI1541" s="7"/>
      <c r="GJ1541" s="7"/>
      <c r="GK1541" s="7"/>
      <c r="GL1541" s="7"/>
      <c r="GM1541" s="7"/>
      <c r="GN1541" s="7"/>
      <c r="GO1541" s="7"/>
      <c r="GP1541" s="7"/>
      <c r="GQ1541" s="7"/>
      <c r="GR1541" s="7"/>
      <c r="GS1541" s="7"/>
      <c r="GT1541" s="7"/>
      <c r="GU1541" s="7"/>
      <c r="GV1541" s="7"/>
      <c r="GW1541" s="7"/>
      <c r="GX1541" s="7"/>
      <c r="GY1541" s="7"/>
    </row>
    <row r="1542" spans="1:207" ht="13.8">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c r="CG1542" s="7"/>
      <c r="CH1542" s="7"/>
      <c r="CI1542" s="7"/>
      <c r="CJ1542" s="7"/>
      <c r="CK1542" s="7"/>
      <c r="CL1542" s="7"/>
      <c r="CM1542" s="7"/>
      <c r="CN1542" s="7"/>
      <c r="CO1542" s="7"/>
      <c r="CP1542" s="7"/>
      <c r="CQ1542" s="7"/>
      <c r="CR1542" s="7"/>
      <c r="CS1542" s="7"/>
      <c r="CT1542" s="7"/>
      <c r="CU1542" s="7"/>
      <c r="CV1542" s="7"/>
      <c r="CW1542" s="7"/>
      <c r="CX1542" s="7"/>
      <c r="CY1542" s="7"/>
      <c r="CZ1542" s="7"/>
      <c r="DA1542" s="7"/>
      <c r="DB1542" s="7"/>
      <c r="DC1542" s="7"/>
      <c r="DD1542" s="7"/>
      <c r="DE1542" s="7"/>
      <c r="DF1542" s="7"/>
      <c r="DG1542" s="7"/>
      <c r="DH1542" s="7"/>
      <c r="DI1542" s="7"/>
      <c r="DJ1542" s="7"/>
      <c r="DK1542" s="7"/>
      <c r="DL1542" s="7"/>
      <c r="DM1542" s="7"/>
      <c r="DN1542" s="7"/>
      <c r="DO1542" s="7"/>
      <c r="DP1542" s="7"/>
      <c r="DQ1542" s="7"/>
      <c r="DR1542" s="7"/>
      <c r="DS1542" s="7"/>
      <c r="DT1542" s="7"/>
      <c r="DU1542" s="7"/>
      <c r="DV1542" s="7"/>
      <c r="DW1542" s="7"/>
      <c r="DX1542" s="7"/>
      <c r="DY1542" s="7"/>
      <c r="DZ1542" s="7"/>
      <c r="EA1542" s="7"/>
      <c r="EB1542" s="7"/>
      <c r="EC1542" s="7"/>
      <c r="ED1542" s="7"/>
      <c r="EE1542" s="7"/>
      <c r="EF1542" s="7"/>
      <c r="EG1542" s="7"/>
      <c r="EH1542" s="7"/>
      <c r="EI1542" s="7"/>
      <c r="EJ1542" s="7"/>
      <c r="EK1542" s="7"/>
      <c r="EL1542" s="7"/>
      <c r="EM1542" s="7"/>
      <c r="EN1542" s="7"/>
      <c r="EO1542" s="7"/>
      <c r="EP1542" s="7"/>
      <c r="EQ1542" s="7"/>
      <c r="ER1542" s="7"/>
      <c r="ES1542" s="7"/>
      <c r="ET1542" s="7"/>
      <c r="EU1542" s="7"/>
      <c r="EV1542" s="7"/>
      <c r="EW1542" s="7"/>
      <c r="EX1542" s="7"/>
      <c r="EY1542" s="7"/>
      <c r="EZ1542" s="7"/>
      <c r="FA1542" s="7"/>
      <c r="FB1542" s="7"/>
      <c r="FC1542" s="7"/>
      <c r="FD1542" s="7"/>
      <c r="FE1542" s="7"/>
      <c r="FF1542" s="7"/>
      <c r="FG1542" s="7"/>
      <c r="FH1542" s="7"/>
      <c r="FI1542" s="7"/>
      <c r="FJ1542" s="7"/>
      <c r="FK1542" s="7"/>
      <c r="FL1542" s="34"/>
      <c r="FM1542" s="33"/>
      <c r="FN1542" s="34"/>
      <c r="FO1542" s="33"/>
      <c r="FP1542" s="33"/>
      <c r="FQ1542" s="33"/>
      <c r="FR1542" s="33"/>
      <c r="FS1542" s="33"/>
      <c r="FT1542" s="33"/>
      <c r="FU1542" s="33"/>
      <c r="FV1542" s="33"/>
      <c r="FW1542" s="33"/>
      <c r="FX1542" s="33"/>
      <c r="FY1542" s="33"/>
      <c r="FZ1542" s="33"/>
      <c r="GA1542" s="33"/>
      <c r="GB1542" s="33"/>
      <c r="GC1542" s="33"/>
      <c r="GD1542" s="33"/>
      <c r="GE1542" s="33"/>
      <c r="GF1542" s="33"/>
      <c r="GG1542" s="7"/>
      <c r="GH1542" s="7"/>
      <c r="GI1542" s="7"/>
      <c r="GJ1542" s="7"/>
      <c r="GK1542" s="7"/>
      <c r="GL1542" s="7"/>
      <c r="GM1542" s="7"/>
      <c r="GN1542" s="7"/>
      <c r="GO1542" s="7"/>
      <c r="GP1542" s="7"/>
      <c r="GQ1542" s="7"/>
      <c r="GR1542" s="7"/>
      <c r="GS1542" s="7"/>
      <c r="GT1542" s="7"/>
      <c r="GU1542" s="7"/>
      <c r="GV1542" s="7"/>
      <c r="GW1542" s="7"/>
      <c r="GX1542" s="7"/>
      <c r="GY1542" s="7"/>
    </row>
    <row r="1543" spans="1:207" ht="13.8">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c r="CG1543" s="7"/>
      <c r="CH1543" s="7"/>
      <c r="CI1543" s="7"/>
      <c r="CJ1543" s="7"/>
      <c r="CK1543" s="7"/>
      <c r="CL1543" s="7"/>
      <c r="CM1543" s="7"/>
      <c r="CN1543" s="7"/>
      <c r="CO1543" s="7"/>
      <c r="CP1543" s="7"/>
      <c r="CQ1543" s="7"/>
      <c r="CR1543" s="7"/>
      <c r="CS1543" s="7"/>
      <c r="CT1543" s="7"/>
      <c r="CU1543" s="7"/>
      <c r="CV1543" s="7"/>
      <c r="CW1543" s="7"/>
      <c r="CX1543" s="7"/>
      <c r="CY1543" s="7"/>
      <c r="CZ1543" s="7"/>
      <c r="DA1543" s="7"/>
      <c r="DB1543" s="7"/>
      <c r="DC1543" s="7"/>
      <c r="DD1543" s="7"/>
      <c r="DE1543" s="7"/>
      <c r="DF1543" s="7"/>
      <c r="DG1543" s="7"/>
      <c r="DH1543" s="7"/>
      <c r="DI1543" s="7"/>
      <c r="DJ1543" s="7"/>
      <c r="DK1543" s="7"/>
      <c r="DL1543" s="7"/>
      <c r="DM1543" s="7"/>
      <c r="DN1543" s="7"/>
      <c r="DO1543" s="7"/>
      <c r="DP1543" s="7"/>
      <c r="DQ1543" s="7"/>
      <c r="DR1543" s="7"/>
      <c r="DS1543" s="7"/>
      <c r="DT1543" s="7"/>
      <c r="DU1543" s="7"/>
      <c r="DV1543" s="7"/>
      <c r="DW1543" s="7"/>
      <c r="DX1543" s="7"/>
      <c r="DY1543" s="7"/>
      <c r="DZ1543" s="7"/>
      <c r="EA1543" s="7"/>
      <c r="EB1543" s="7"/>
      <c r="EC1543" s="7"/>
      <c r="ED1543" s="7"/>
      <c r="EE1543" s="7"/>
      <c r="EF1543" s="7"/>
      <c r="EG1543" s="7"/>
      <c r="EH1543" s="7"/>
      <c r="EI1543" s="7"/>
      <c r="EJ1543" s="7"/>
      <c r="EK1543" s="7"/>
      <c r="EL1543" s="7"/>
      <c r="EM1543" s="7"/>
      <c r="EN1543" s="7"/>
      <c r="EO1543" s="7"/>
      <c r="EP1543" s="7"/>
      <c r="EQ1543" s="7"/>
      <c r="ER1543" s="7"/>
      <c r="ES1543" s="7"/>
      <c r="ET1543" s="7"/>
      <c r="EU1543" s="7"/>
      <c r="EV1543" s="7"/>
      <c r="EW1543" s="7"/>
      <c r="EX1543" s="7"/>
      <c r="EY1543" s="7"/>
      <c r="EZ1543" s="7"/>
      <c r="FA1543" s="7"/>
      <c r="FB1543" s="7"/>
      <c r="FC1543" s="7"/>
      <c r="FD1543" s="7"/>
      <c r="FE1543" s="7"/>
      <c r="FF1543" s="7"/>
      <c r="FG1543" s="7"/>
      <c r="FH1543" s="7"/>
      <c r="FI1543" s="7"/>
      <c r="FJ1543" s="7"/>
      <c r="FK1543" s="7"/>
      <c r="FL1543" s="34"/>
      <c r="FM1543" s="33"/>
      <c r="FN1543" s="34"/>
      <c r="FO1543" s="33"/>
      <c r="FP1543" s="33"/>
      <c r="FQ1543" s="33"/>
      <c r="FR1543" s="33"/>
      <c r="FS1543" s="33"/>
      <c r="FT1543" s="33"/>
      <c r="FU1543" s="33"/>
      <c r="FV1543" s="33"/>
      <c r="FW1543" s="33"/>
      <c r="FX1543" s="33"/>
      <c r="FY1543" s="33"/>
      <c r="FZ1543" s="33"/>
      <c r="GA1543" s="33"/>
      <c r="GB1543" s="33"/>
      <c r="GC1543" s="33"/>
      <c r="GD1543" s="33"/>
      <c r="GE1543" s="33"/>
      <c r="GF1543" s="33"/>
      <c r="GG1543" s="7"/>
      <c r="GH1543" s="7"/>
      <c r="GI1543" s="7"/>
      <c r="GJ1543" s="7"/>
      <c r="GK1543" s="7"/>
      <c r="GL1543" s="7"/>
      <c r="GM1543" s="7"/>
      <c r="GN1543" s="7"/>
      <c r="GO1543" s="7"/>
      <c r="GP1543" s="7"/>
      <c r="GQ1543" s="7"/>
      <c r="GR1543" s="7"/>
      <c r="GS1543" s="7"/>
      <c r="GT1543" s="7"/>
      <c r="GU1543" s="7"/>
      <c r="GV1543" s="7"/>
      <c r="GW1543" s="7"/>
      <c r="GX1543" s="7"/>
      <c r="GY1543" s="7"/>
    </row>
    <row r="1544" spans="1:207" ht="13.8">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c r="CG1544" s="7"/>
      <c r="CH1544" s="7"/>
      <c r="CI1544" s="7"/>
      <c r="CJ1544" s="7"/>
      <c r="CK1544" s="7"/>
      <c r="CL1544" s="7"/>
      <c r="CM1544" s="7"/>
      <c r="CN1544" s="7"/>
      <c r="CO1544" s="7"/>
      <c r="CP1544" s="7"/>
      <c r="CQ1544" s="7"/>
      <c r="CR1544" s="7"/>
      <c r="CS1544" s="7"/>
      <c r="CT1544" s="7"/>
      <c r="CU1544" s="7"/>
      <c r="CV1544" s="7"/>
      <c r="CW1544" s="7"/>
      <c r="CX1544" s="7"/>
      <c r="CY1544" s="7"/>
      <c r="CZ1544" s="7"/>
      <c r="DA1544" s="7"/>
      <c r="DB1544" s="7"/>
      <c r="DC1544" s="7"/>
      <c r="DD1544" s="7"/>
      <c r="DE1544" s="7"/>
      <c r="DF1544" s="7"/>
      <c r="DG1544" s="7"/>
      <c r="DH1544" s="7"/>
      <c r="DI1544" s="7"/>
      <c r="DJ1544" s="7"/>
      <c r="DK1544" s="7"/>
      <c r="DL1544" s="7"/>
      <c r="DM1544" s="7"/>
      <c r="DN1544" s="7"/>
      <c r="DO1544" s="7"/>
      <c r="DP1544" s="7"/>
      <c r="DQ1544" s="7"/>
      <c r="DR1544" s="7"/>
      <c r="DS1544" s="7"/>
      <c r="DT1544" s="7"/>
      <c r="DU1544" s="7"/>
      <c r="DV1544" s="7"/>
      <c r="DW1544" s="7"/>
      <c r="DX1544" s="7"/>
      <c r="DY1544" s="7"/>
      <c r="DZ1544" s="7"/>
      <c r="EA1544" s="7"/>
      <c r="EB1544" s="7"/>
      <c r="EC1544" s="7"/>
      <c r="ED1544" s="7"/>
      <c r="EE1544" s="7"/>
      <c r="EF1544" s="7"/>
      <c r="EG1544" s="7"/>
      <c r="EH1544" s="7"/>
      <c r="EI1544" s="7"/>
      <c r="EJ1544" s="7"/>
      <c r="EK1544" s="7"/>
      <c r="EL1544" s="7"/>
      <c r="EM1544" s="7"/>
      <c r="EN1544" s="7"/>
      <c r="EO1544" s="7"/>
      <c r="EP1544" s="7"/>
      <c r="EQ1544" s="7"/>
      <c r="ER1544" s="7"/>
      <c r="ES1544" s="7"/>
      <c r="ET1544" s="7"/>
      <c r="EU1544" s="7"/>
      <c r="EV1544" s="7"/>
      <c r="EW1544" s="7"/>
      <c r="EX1544" s="7"/>
      <c r="EY1544" s="7"/>
      <c r="EZ1544" s="7"/>
      <c r="FA1544" s="7"/>
      <c r="FB1544" s="7"/>
      <c r="FC1544" s="7"/>
      <c r="FD1544" s="7"/>
      <c r="FE1544" s="7"/>
      <c r="FF1544" s="7"/>
      <c r="FG1544" s="7"/>
      <c r="FH1544" s="7"/>
      <c r="FI1544" s="7"/>
      <c r="FJ1544" s="7"/>
      <c r="FK1544" s="7"/>
      <c r="FL1544" s="34"/>
      <c r="FM1544" s="33"/>
      <c r="FN1544" s="34"/>
      <c r="FO1544" s="33"/>
      <c r="FP1544" s="33"/>
      <c r="FQ1544" s="33"/>
      <c r="FR1544" s="33"/>
      <c r="FS1544" s="33"/>
      <c r="FT1544" s="33"/>
      <c r="FU1544" s="33"/>
      <c r="FV1544" s="33"/>
      <c r="FW1544" s="33"/>
      <c r="FX1544" s="33"/>
      <c r="FY1544" s="33"/>
      <c r="FZ1544" s="33"/>
      <c r="GA1544" s="33"/>
      <c r="GB1544" s="33"/>
      <c r="GC1544" s="33"/>
      <c r="GD1544" s="33"/>
      <c r="GE1544" s="33"/>
      <c r="GF1544" s="33"/>
      <c r="GG1544" s="7"/>
      <c r="GH1544" s="7"/>
      <c r="GI1544" s="7"/>
      <c r="GJ1544" s="7"/>
      <c r="GK1544" s="7"/>
      <c r="GL1544" s="7"/>
      <c r="GM1544" s="7"/>
      <c r="GN1544" s="7"/>
      <c r="GO1544" s="7"/>
      <c r="GP1544" s="7"/>
      <c r="GQ1544" s="7"/>
      <c r="GR1544" s="7"/>
      <c r="GS1544" s="7"/>
      <c r="GT1544" s="7"/>
      <c r="GU1544" s="7"/>
      <c r="GV1544" s="7"/>
      <c r="GW1544" s="7"/>
      <c r="GX1544" s="7"/>
      <c r="GY1544" s="7"/>
    </row>
    <row r="1545" spans="1:207" ht="13.8">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c r="CG1545" s="7"/>
      <c r="CH1545" s="7"/>
      <c r="CI1545" s="7"/>
      <c r="CJ1545" s="7"/>
      <c r="CK1545" s="7"/>
      <c r="CL1545" s="7"/>
      <c r="CM1545" s="7"/>
      <c r="CN1545" s="7"/>
      <c r="CO1545" s="7"/>
      <c r="CP1545" s="7"/>
      <c r="CQ1545" s="7"/>
      <c r="CR1545" s="7"/>
      <c r="CS1545" s="7"/>
      <c r="CT1545" s="7"/>
      <c r="CU1545" s="7"/>
      <c r="CV1545" s="7"/>
      <c r="CW1545" s="7"/>
      <c r="CX1545" s="7"/>
      <c r="CY1545" s="7"/>
      <c r="CZ1545" s="7"/>
      <c r="DA1545" s="7"/>
      <c r="DB1545" s="7"/>
      <c r="DC1545" s="7"/>
      <c r="DD1545" s="7"/>
      <c r="DE1545" s="7"/>
      <c r="DF1545" s="7"/>
      <c r="DG1545" s="7"/>
      <c r="DH1545" s="7"/>
      <c r="DI1545" s="7"/>
      <c r="DJ1545" s="7"/>
      <c r="DK1545" s="7"/>
      <c r="DL1545" s="7"/>
      <c r="DM1545" s="7"/>
      <c r="DN1545" s="7"/>
      <c r="DO1545" s="7"/>
      <c r="DP1545" s="7"/>
      <c r="DQ1545" s="7"/>
      <c r="DR1545" s="7"/>
      <c r="DS1545" s="7"/>
      <c r="DT1545" s="7"/>
      <c r="DU1545" s="7"/>
      <c r="DV1545" s="7"/>
      <c r="DW1545" s="7"/>
      <c r="DX1545" s="7"/>
      <c r="DY1545" s="7"/>
      <c r="DZ1545" s="7"/>
      <c r="EA1545" s="7"/>
      <c r="EB1545" s="7"/>
      <c r="EC1545" s="7"/>
      <c r="ED1545" s="7"/>
      <c r="EE1545" s="7"/>
      <c r="EF1545" s="7"/>
      <c r="EG1545" s="7"/>
      <c r="EH1545" s="7"/>
      <c r="EI1545" s="7"/>
      <c r="EJ1545" s="7"/>
      <c r="EK1545" s="7"/>
      <c r="EL1545" s="7"/>
      <c r="EM1545" s="7"/>
      <c r="EN1545" s="7"/>
      <c r="EO1545" s="7"/>
      <c r="EP1545" s="7"/>
      <c r="EQ1545" s="7"/>
      <c r="ER1545" s="7"/>
      <c r="ES1545" s="7"/>
      <c r="ET1545" s="7"/>
      <c r="EU1545" s="7"/>
      <c r="EV1545" s="7"/>
      <c r="EW1545" s="7"/>
      <c r="EX1545" s="7"/>
      <c r="EY1545" s="7"/>
      <c r="EZ1545" s="7"/>
      <c r="FA1545" s="7"/>
      <c r="FB1545" s="7"/>
      <c r="FC1545" s="7"/>
      <c r="FD1545" s="7"/>
      <c r="FE1545" s="7"/>
      <c r="FF1545" s="7"/>
      <c r="FG1545" s="7"/>
      <c r="FH1545" s="7"/>
      <c r="FI1545" s="7"/>
      <c r="FJ1545" s="7"/>
      <c r="FK1545" s="7"/>
      <c r="FL1545" s="34"/>
      <c r="FM1545" s="33"/>
      <c r="FN1545" s="34"/>
      <c r="FO1545" s="33"/>
      <c r="FP1545" s="33"/>
      <c r="FQ1545" s="33"/>
      <c r="FR1545" s="33"/>
      <c r="FS1545" s="33"/>
      <c r="FT1545" s="33"/>
      <c r="FU1545" s="33"/>
      <c r="FV1545" s="33"/>
      <c r="FW1545" s="33"/>
      <c r="FX1545" s="33"/>
      <c r="FY1545" s="33"/>
      <c r="FZ1545" s="33"/>
      <c r="GA1545" s="33"/>
      <c r="GB1545" s="33"/>
      <c r="GC1545" s="33"/>
      <c r="GD1545" s="33"/>
      <c r="GE1545" s="33"/>
      <c r="GF1545" s="33"/>
      <c r="GG1545" s="7"/>
      <c r="GH1545" s="7"/>
      <c r="GI1545" s="7"/>
      <c r="GJ1545" s="7"/>
      <c r="GK1545" s="7"/>
      <c r="GL1545" s="7"/>
      <c r="GM1545" s="7"/>
      <c r="GN1545" s="7"/>
      <c r="GO1545" s="7"/>
      <c r="GP1545" s="7"/>
      <c r="GQ1545" s="7"/>
      <c r="GR1545" s="7"/>
      <c r="GS1545" s="7"/>
      <c r="GT1545" s="7"/>
      <c r="GU1545" s="7"/>
      <c r="GV1545" s="7"/>
      <c r="GW1545" s="7"/>
      <c r="GX1545" s="7"/>
      <c r="GY1545" s="7"/>
    </row>
    <row r="1546" spans="1:207" ht="13.8">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c r="CG1546" s="7"/>
      <c r="CH1546" s="7"/>
      <c r="CI1546" s="7"/>
      <c r="CJ1546" s="7"/>
      <c r="CK1546" s="7"/>
      <c r="CL1546" s="7"/>
      <c r="CM1546" s="7"/>
      <c r="CN1546" s="7"/>
      <c r="CO1546" s="7"/>
      <c r="CP1546" s="7"/>
      <c r="CQ1546" s="7"/>
      <c r="CR1546" s="7"/>
      <c r="CS1546" s="7"/>
      <c r="CT1546" s="7"/>
      <c r="CU1546" s="7"/>
      <c r="CV1546" s="7"/>
      <c r="CW1546" s="7"/>
      <c r="CX1546" s="7"/>
      <c r="CY1546" s="7"/>
      <c r="CZ1546" s="7"/>
      <c r="DA1546" s="7"/>
      <c r="DB1546" s="7"/>
      <c r="DC1546" s="7"/>
      <c r="DD1546" s="7"/>
      <c r="DE1546" s="7"/>
      <c r="DF1546" s="7"/>
      <c r="DG1546" s="7"/>
      <c r="DH1546" s="7"/>
      <c r="DI1546" s="7"/>
      <c r="DJ1546" s="7"/>
      <c r="DK1546" s="7"/>
      <c r="DL1546" s="7"/>
      <c r="DM1546" s="7"/>
      <c r="DN1546" s="7"/>
      <c r="DO1546" s="7"/>
      <c r="DP1546" s="7"/>
      <c r="DQ1546" s="7"/>
      <c r="DR1546" s="7"/>
      <c r="DS1546" s="7"/>
      <c r="DT1546" s="7"/>
      <c r="DU1546" s="7"/>
      <c r="DV1546" s="7"/>
      <c r="DW1546" s="7"/>
      <c r="DX1546" s="7"/>
      <c r="DY1546" s="7"/>
      <c r="DZ1546" s="7"/>
      <c r="EA1546" s="7"/>
      <c r="EB1546" s="7"/>
      <c r="EC1546" s="7"/>
      <c r="ED1546" s="7"/>
      <c r="EE1546" s="7"/>
      <c r="EF1546" s="7"/>
      <c r="EG1546" s="7"/>
      <c r="EH1546" s="7"/>
      <c r="EI1546" s="7"/>
      <c r="EJ1546" s="7"/>
      <c r="EK1546" s="7"/>
      <c r="EL1546" s="7"/>
      <c r="EM1546" s="7"/>
      <c r="EN1546" s="7"/>
      <c r="EO1546" s="7"/>
      <c r="EP1546" s="7"/>
      <c r="EQ1546" s="7"/>
      <c r="ER1546" s="7"/>
      <c r="ES1546" s="7"/>
      <c r="ET1546" s="7"/>
      <c r="EU1546" s="7"/>
      <c r="EV1546" s="7"/>
      <c r="EW1546" s="7"/>
      <c r="EX1546" s="7"/>
      <c r="EY1546" s="7"/>
      <c r="EZ1546" s="7"/>
      <c r="FA1546" s="7"/>
      <c r="FB1546" s="7"/>
      <c r="FC1546" s="7"/>
      <c r="FD1546" s="7"/>
      <c r="FE1546" s="7"/>
      <c r="FF1546" s="7"/>
      <c r="FG1546" s="7"/>
      <c r="FH1546" s="7"/>
      <c r="FI1546" s="7"/>
      <c r="FJ1546" s="7"/>
      <c r="FK1546" s="7"/>
      <c r="FL1546" s="34"/>
      <c r="FM1546" s="33"/>
      <c r="FN1546" s="34"/>
      <c r="FO1546" s="33"/>
      <c r="FP1546" s="33"/>
      <c r="FQ1546" s="33"/>
      <c r="FR1546" s="33"/>
      <c r="FS1546" s="33"/>
      <c r="FT1546" s="33"/>
      <c r="FU1546" s="33"/>
      <c r="FV1546" s="33"/>
      <c r="FW1546" s="33"/>
      <c r="FX1546" s="33"/>
      <c r="FY1546" s="33"/>
      <c r="FZ1546" s="33"/>
      <c r="GA1546" s="33"/>
      <c r="GB1546" s="33"/>
      <c r="GC1546" s="33"/>
      <c r="GD1546" s="33"/>
      <c r="GE1546" s="33"/>
      <c r="GF1546" s="33"/>
      <c r="GG1546" s="7"/>
      <c r="GH1546" s="7"/>
      <c r="GI1546" s="7"/>
      <c r="GJ1546" s="7"/>
      <c r="GK1546" s="7"/>
      <c r="GL1546" s="7"/>
      <c r="GM1546" s="7"/>
      <c r="GN1546" s="7"/>
      <c r="GO1546" s="7"/>
      <c r="GP1546" s="7"/>
      <c r="GQ1546" s="7"/>
      <c r="GR1546" s="7"/>
      <c r="GS1546" s="7"/>
      <c r="GT1546" s="7"/>
      <c r="GU1546" s="7"/>
      <c r="GV1546" s="7"/>
      <c r="GW1546" s="7"/>
      <c r="GX1546" s="7"/>
      <c r="GY1546" s="7"/>
    </row>
    <row r="1547" spans="1:207" ht="13.8">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c r="CG1547" s="7"/>
      <c r="CH1547" s="7"/>
      <c r="CI1547" s="7"/>
      <c r="CJ1547" s="7"/>
      <c r="CK1547" s="7"/>
      <c r="CL1547" s="7"/>
      <c r="CM1547" s="7"/>
      <c r="CN1547" s="7"/>
      <c r="CO1547" s="7"/>
      <c r="CP1547" s="7"/>
      <c r="CQ1547" s="7"/>
      <c r="CR1547" s="7"/>
      <c r="CS1547" s="7"/>
      <c r="CT1547" s="7"/>
      <c r="CU1547" s="7"/>
      <c r="CV1547" s="7"/>
      <c r="CW1547" s="7"/>
      <c r="CX1547" s="7"/>
      <c r="CY1547" s="7"/>
      <c r="CZ1547" s="7"/>
      <c r="DA1547" s="7"/>
      <c r="DB1547" s="7"/>
      <c r="DC1547" s="7"/>
      <c r="DD1547" s="7"/>
      <c r="DE1547" s="7"/>
      <c r="DF1547" s="7"/>
      <c r="DG1547" s="7"/>
      <c r="DH1547" s="7"/>
      <c r="DI1547" s="7"/>
      <c r="DJ1547" s="7"/>
      <c r="DK1547" s="7"/>
      <c r="DL1547" s="7"/>
      <c r="DM1547" s="7"/>
      <c r="DN1547" s="7"/>
      <c r="DO1547" s="7"/>
      <c r="DP1547" s="7"/>
      <c r="DQ1547" s="7"/>
      <c r="DR1547" s="7"/>
      <c r="DS1547" s="7"/>
      <c r="DT1547" s="7"/>
      <c r="DU1547" s="7"/>
      <c r="DV1547" s="7"/>
      <c r="DW1547" s="7"/>
      <c r="DX1547" s="7"/>
      <c r="DY1547" s="7"/>
      <c r="DZ1547" s="7"/>
      <c r="EA1547" s="7"/>
      <c r="EB1547" s="7"/>
      <c r="EC1547" s="7"/>
      <c r="ED1547" s="7"/>
      <c r="EE1547" s="7"/>
      <c r="EF1547" s="7"/>
      <c r="EG1547" s="7"/>
      <c r="EH1547" s="7"/>
      <c r="EI1547" s="7"/>
      <c r="EJ1547" s="7"/>
      <c r="EK1547" s="7"/>
      <c r="EL1547" s="7"/>
      <c r="EM1547" s="7"/>
      <c r="EN1547" s="7"/>
      <c r="EO1547" s="7"/>
      <c r="EP1547" s="7"/>
      <c r="EQ1547" s="7"/>
      <c r="ER1547" s="7"/>
      <c r="ES1547" s="7"/>
      <c r="ET1547" s="7"/>
      <c r="EU1547" s="7"/>
      <c r="EV1547" s="7"/>
      <c r="EW1547" s="7"/>
      <c r="EX1547" s="7"/>
      <c r="EY1547" s="7"/>
      <c r="EZ1547" s="7"/>
      <c r="FA1547" s="7"/>
      <c r="FB1547" s="7"/>
      <c r="FC1547" s="7"/>
      <c r="FD1547" s="7"/>
      <c r="FE1547" s="7"/>
      <c r="FF1547" s="7"/>
      <c r="FG1547" s="7"/>
      <c r="FH1547" s="7"/>
      <c r="FI1547" s="7"/>
      <c r="FJ1547" s="7"/>
      <c r="FK1547" s="7"/>
      <c r="FL1547" s="34"/>
      <c r="FM1547" s="33"/>
      <c r="FN1547" s="34"/>
      <c r="FO1547" s="33"/>
      <c r="FP1547" s="33"/>
      <c r="FQ1547" s="33"/>
      <c r="FR1547" s="33"/>
      <c r="FS1547" s="33"/>
      <c r="FT1547" s="33"/>
      <c r="FU1547" s="33"/>
      <c r="FV1547" s="33"/>
      <c r="FW1547" s="33"/>
      <c r="FX1547" s="33"/>
      <c r="FY1547" s="33"/>
      <c r="FZ1547" s="33"/>
      <c r="GA1547" s="33"/>
      <c r="GB1547" s="33"/>
      <c r="GC1547" s="33"/>
      <c r="GD1547" s="33"/>
      <c r="GE1547" s="33"/>
      <c r="GF1547" s="33"/>
      <c r="GG1547" s="7"/>
      <c r="GH1547" s="7"/>
      <c r="GI1547" s="7"/>
      <c r="GJ1547" s="7"/>
      <c r="GK1547" s="7"/>
      <c r="GL1547" s="7"/>
      <c r="GM1547" s="7"/>
      <c r="GN1547" s="7"/>
      <c r="GO1547" s="7"/>
      <c r="GP1547" s="7"/>
      <c r="GQ1547" s="7"/>
      <c r="GR1547" s="7"/>
      <c r="GS1547" s="7"/>
      <c r="GT1547" s="7"/>
      <c r="GU1547" s="7"/>
      <c r="GV1547" s="7"/>
      <c r="GW1547" s="7"/>
      <c r="GX1547" s="7"/>
      <c r="GY1547" s="7"/>
    </row>
    <row r="1548" spans="1:207" ht="13.8">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c r="CG1548" s="7"/>
      <c r="CH1548" s="7"/>
      <c r="CI1548" s="7"/>
      <c r="CJ1548" s="7"/>
      <c r="CK1548" s="7"/>
      <c r="CL1548" s="7"/>
      <c r="CM1548" s="7"/>
      <c r="CN1548" s="7"/>
      <c r="CO1548" s="7"/>
      <c r="CP1548" s="7"/>
      <c r="CQ1548" s="7"/>
      <c r="CR1548" s="7"/>
      <c r="CS1548" s="7"/>
      <c r="CT1548" s="7"/>
      <c r="CU1548" s="7"/>
      <c r="CV1548" s="7"/>
      <c r="CW1548" s="7"/>
      <c r="CX1548" s="7"/>
      <c r="CY1548" s="7"/>
      <c r="CZ1548" s="7"/>
      <c r="DA1548" s="7"/>
      <c r="DB1548" s="7"/>
      <c r="DC1548" s="7"/>
      <c r="DD1548" s="7"/>
      <c r="DE1548" s="7"/>
      <c r="DF1548" s="7"/>
      <c r="DG1548" s="7"/>
      <c r="DH1548" s="7"/>
      <c r="DI1548" s="7"/>
      <c r="DJ1548" s="7"/>
      <c r="DK1548" s="7"/>
      <c r="DL1548" s="7"/>
      <c r="DM1548" s="7"/>
      <c r="DN1548" s="7"/>
      <c r="DO1548" s="7"/>
      <c r="DP1548" s="7"/>
      <c r="DQ1548" s="7"/>
      <c r="DR1548" s="7"/>
      <c r="DS1548" s="7"/>
      <c r="DT1548" s="7"/>
      <c r="DU1548" s="7"/>
      <c r="DV1548" s="7"/>
      <c r="DW1548" s="7"/>
      <c r="DX1548" s="7"/>
      <c r="DY1548" s="7"/>
      <c r="DZ1548" s="7"/>
      <c r="EA1548" s="7"/>
      <c r="EB1548" s="7"/>
      <c r="EC1548" s="7"/>
      <c r="ED1548" s="7"/>
      <c r="EE1548" s="7"/>
      <c r="EF1548" s="7"/>
      <c r="EG1548" s="7"/>
      <c r="EH1548" s="7"/>
      <c r="EI1548" s="7"/>
      <c r="EJ1548" s="7"/>
      <c r="EK1548" s="7"/>
      <c r="EL1548" s="7"/>
      <c r="EM1548" s="7"/>
      <c r="EN1548" s="7"/>
      <c r="EO1548" s="7"/>
      <c r="EP1548" s="7"/>
      <c r="EQ1548" s="7"/>
      <c r="ER1548" s="7"/>
      <c r="ES1548" s="7"/>
      <c r="ET1548" s="7"/>
      <c r="EU1548" s="7"/>
      <c r="EV1548" s="7"/>
      <c r="EW1548" s="7"/>
      <c r="EX1548" s="7"/>
      <c r="EY1548" s="7"/>
      <c r="EZ1548" s="7"/>
      <c r="FA1548" s="7"/>
      <c r="FB1548" s="7"/>
      <c r="FC1548" s="7"/>
      <c r="FD1548" s="7"/>
      <c r="FE1548" s="7"/>
      <c r="FF1548" s="7"/>
      <c r="FG1548" s="7"/>
      <c r="FH1548" s="7"/>
      <c r="FI1548" s="7"/>
      <c r="FJ1548" s="7"/>
      <c r="FK1548" s="7"/>
      <c r="FL1548" s="34"/>
      <c r="FM1548" s="33"/>
      <c r="FN1548" s="34"/>
      <c r="FO1548" s="33"/>
      <c r="FP1548" s="33"/>
      <c r="FQ1548" s="33"/>
      <c r="FR1548" s="33"/>
      <c r="FS1548" s="33"/>
      <c r="FT1548" s="33"/>
      <c r="FU1548" s="33"/>
      <c r="FV1548" s="33"/>
      <c r="FW1548" s="33"/>
      <c r="FX1548" s="33"/>
      <c r="FY1548" s="33"/>
      <c r="FZ1548" s="33"/>
      <c r="GA1548" s="33"/>
      <c r="GB1548" s="33"/>
      <c r="GC1548" s="33"/>
      <c r="GD1548" s="33"/>
      <c r="GE1548" s="33"/>
      <c r="GF1548" s="33"/>
      <c r="GG1548" s="7"/>
      <c r="GH1548" s="7"/>
      <c r="GI1548" s="7"/>
      <c r="GJ1548" s="7"/>
      <c r="GK1548" s="7"/>
      <c r="GL1548" s="7"/>
      <c r="GM1548" s="7"/>
      <c r="GN1548" s="7"/>
      <c r="GO1548" s="7"/>
      <c r="GP1548" s="7"/>
      <c r="GQ1548" s="7"/>
      <c r="GR1548" s="7"/>
      <c r="GS1548" s="7"/>
      <c r="GT1548" s="7"/>
      <c r="GU1548" s="7"/>
      <c r="GV1548" s="7"/>
      <c r="GW1548" s="7"/>
      <c r="GX1548" s="7"/>
      <c r="GY1548" s="7"/>
    </row>
    <row r="1549" spans="1:207" ht="13.8">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c r="CG1549" s="7"/>
      <c r="CH1549" s="7"/>
      <c r="CI1549" s="7"/>
      <c r="CJ1549" s="7"/>
      <c r="CK1549" s="7"/>
      <c r="CL1549" s="7"/>
      <c r="CM1549" s="7"/>
      <c r="CN1549" s="7"/>
      <c r="CO1549" s="7"/>
      <c r="CP1549" s="7"/>
      <c r="CQ1549" s="7"/>
      <c r="CR1549" s="7"/>
      <c r="CS1549" s="7"/>
      <c r="CT1549" s="7"/>
      <c r="CU1549" s="7"/>
      <c r="CV1549" s="7"/>
      <c r="CW1549" s="7"/>
      <c r="CX1549" s="7"/>
      <c r="CY1549" s="7"/>
      <c r="CZ1549" s="7"/>
      <c r="DA1549" s="7"/>
      <c r="DB1549" s="7"/>
      <c r="DC1549" s="7"/>
      <c r="DD1549" s="7"/>
      <c r="DE1549" s="7"/>
      <c r="DF1549" s="7"/>
      <c r="DG1549" s="7"/>
      <c r="DH1549" s="7"/>
      <c r="DI1549" s="7"/>
      <c r="DJ1549" s="7"/>
      <c r="DK1549" s="7"/>
      <c r="DL1549" s="7"/>
      <c r="DM1549" s="7"/>
      <c r="DN1549" s="7"/>
      <c r="DO1549" s="7"/>
      <c r="DP1549" s="7"/>
      <c r="DQ1549" s="7"/>
      <c r="DR1549" s="7"/>
      <c r="DS1549" s="7"/>
      <c r="DT1549" s="7"/>
      <c r="DU1549" s="7"/>
      <c r="DV1549" s="7"/>
      <c r="DW1549" s="7"/>
      <c r="DX1549" s="7"/>
      <c r="DY1549" s="7"/>
      <c r="DZ1549" s="7"/>
      <c r="EA1549" s="7"/>
      <c r="EB1549" s="7"/>
      <c r="EC1549" s="7"/>
      <c r="ED1549" s="7"/>
      <c r="EE1549" s="7"/>
      <c r="EF1549" s="7"/>
      <c r="EG1549" s="7"/>
      <c r="EH1549" s="7"/>
      <c r="EI1549" s="7"/>
      <c r="EJ1549" s="7"/>
      <c r="EK1549" s="7"/>
      <c r="EL1549" s="7"/>
      <c r="EM1549" s="7"/>
      <c r="EN1549" s="7"/>
      <c r="EO1549" s="7"/>
      <c r="EP1549" s="7"/>
      <c r="EQ1549" s="7"/>
      <c r="ER1549" s="7"/>
      <c r="ES1549" s="7"/>
      <c r="ET1549" s="7"/>
      <c r="EU1549" s="7"/>
      <c r="EV1549" s="7"/>
      <c r="EW1549" s="7"/>
      <c r="EX1549" s="7"/>
      <c r="EY1549" s="7"/>
      <c r="EZ1549" s="7"/>
      <c r="FA1549" s="7"/>
      <c r="FB1549" s="7"/>
      <c r="FC1549" s="7"/>
      <c r="FD1549" s="7"/>
      <c r="FE1549" s="7"/>
      <c r="FF1549" s="7"/>
      <c r="FG1549" s="7"/>
      <c r="FH1549" s="7"/>
      <c r="FI1549" s="7"/>
      <c r="FJ1549" s="7"/>
      <c r="FK1549" s="7"/>
      <c r="FL1549" s="34"/>
      <c r="FM1549" s="33"/>
      <c r="FN1549" s="34"/>
      <c r="FO1549" s="33"/>
      <c r="FP1549" s="33"/>
      <c r="FQ1549" s="33"/>
      <c r="FR1549" s="33"/>
      <c r="FS1549" s="33"/>
      <c r="FT1549" s="33"/>
      <c r="FU1549" s="33"/>
      <c r="FV1549" s="33"/>
      <c r="FW1549" s="33"/>
      <c r="FX1549" s="33"/>
      <c r="FY1549" s="33"/>
      <c r="FZ1549" s="33"/>
      <c r="GA1549" s="33"/>
      <c r="GB1549" s="33"/>
      <c r="GC1549" s="33"/>
      <c r="GD1549" s="33"/>
      <c r="GE1549" s="33"/>
      <c r="GF1549" s="33"/>
      <c r="GG1549" s="7"/>
      <c r="GH1549" s="7"/>
      <c r="GI1549" s="7"/>
      <c r="GJ1549" s="7"/>
      <c r="GK1549" s="7"/>
      <c r="GL1549" s="7"/>
      <c r="GM1549" s="7"/>
      <c r="GN1549" s="7"/>
      <c r="GO1549" s="7"/>
      <c r="GP1549" s="7"/>
      <c r="GQ1549" s="7"/>
      <c r="GR1549" s="7"/>
      <c r="GS1549" s="7"/>
      <c r="GT1549" s="7"/>
      <c r="GU1549" s="7"/>
      <c r="GV1549" s="7"/>
      <c r="GW1549" s="7"/>
      <c r="GX1549" s="7"/>
      <c r="GY1549" s="7"/>
    </row>
    <row r="1550" spans="1:207" ht="13.8">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c r="CG1550" s="7"/>
      <c r="CH1550" s="7"/>
      <c r="CI1550" s="7"/>
      <c r="CJ1550" s="7"/>
      <c r="CK1550" s="7"/>
      <c r="CL1550" s="7"/>
      <c r="CM1550" s="7"/>
      <c r="CN1550" s="7"/>
      <c r="CO1550" s="7"/>
      <c r="CP1550" s="7"/>
      <c r="CQ1550" s="7"/>
      <c r="CR1550" s="7"/>
      <c r="CS1550" s="7"/>
      <c r="CT1550" s="7"/>
      <c r="CU1550" s="7"/>
      <c r="CV1550" s="7"/>
      <c r="CW1550" s="7"/>
      <c r="CX1550" s="7"/>
      <c r="CY1550" s="7"/>
      <c r="CZ1550" s="7"/>
      <c r="DA1550" s="7"/>
      <c r="DB1550" s="7"/>
      <c r="DC1550" s="7"/>
      <c r="DD1550" s="7"/>
      <c r="DE1550" s="7"/>
      <c r="DF1550" s="7"/>
      <c r="DG1550" s="7"/>
      <c r="DH1550" s="7"/>
      <c r="DI1550" s="7"/>
      <c r="DJ1550" s="7"/>
      <c r="DK1550" s="7"/>
      <c r="DL1550" s="7"/>
      <c r="DM1550" s="7"/>
      <c r="DN1550" s="7"/>
      <c r="DO1550" s="7"/>
      <c r="DP1550" s="7"/>
      <c r="DQ1550" s="7"/>
      <c r="DR1550" s="7"/>
      <c r="DS1550" s="7"/>
      <c r="DT1550" s="7"/>
      <c r="DU1550" s="7"/>
      <c r="DV1550" s="7"/>
      <c r="DW1550" s="7"/>
      <c r="DX1550" s="7"/>
      <c r="DY1550" s="7"/>
      <c r="DZ1550" s="7"/>
      <c r="EA1550" s="7"/>
      <c r="EB1550" s="7"/>
      <c r="EC1550" s="7"/>
      <c r="ED1550" s="7"/>
      <c r="EE1550" s="7"/>
      <c r="EF1550" s="7"/>
      <c r="EG1550" s="7"/>
      <c r="EH1550" s="7"/>
      <c r="EI1550" s="7"/>
      <c r="EJ1550" s="7"/>
      <c r="EK1550" s="7"/>
      <c r="EL1550" s="7"/>
      <c r="EM1550" s="7"/>
      <c r="EN1550" s="7"/>
      <c r="EO1550" s="7"/>
      <c r="EP1550" s="7"/>
      <c r="EQ1550" s="7"/>
      <c r="ER1550" s="7"/>
      <c r="ES1550" s="7"/>
      <c r="ET1550" s="7"/>
      <c r="EU1550" s="7"/>
      <c r="EV1550" s="7"/>
      <c r="EW1550" s="7"/>
      <c r="EX1550" s="7"/>
      <c r="EY1550" s="7"/>
      <c r="EZ1550" s="7"/>
      <c r="FA1550" s="7"/>
      <c r="FB1550" s="7"/>
      <c r="FC1550" s="7"/>
      <c r="FD1550" s="7"/>
      <c r="FE1550" s="7"/>
      <c r="FF1550" s="7"/>
      <c r="FG1550" s="7"/>
      <c r="FH1550" s="7"/>
      <c r="FI1550" s="7"/>
      <c r="FJ1550" s="7"/>
      <c r="FK1550" s="7"/>
      <c r="FL1550" s="34"/>
      <c r="FM1550" s="33"/>
      <c r="FN1550" s="34"/>
      <c r="FO1550" s="33"/>
      <c r="FP1550" s="33"/>
      <c r="FQ1550" s="33"/>
      <c r="FR1550" s="33"/>
      <c r="FS1550" s="33"/>
      <c r="FT1550" s="33"/>
      <c r="FU1550" s="33"/>
      <c r="FV1550" s="33"/>
      <c r="FW1550" s="33"/>
      <c r="FX1550" s="33"/>
      <c r="FY1550" s="33"/>
      <c r="FZ1550" s="33"/>
      <c r="GA1550" s="33"/>
      <c r="GB1550" s="33"/>
      <c r="GC1550" s="33"/>
      <c r="GD1550" s="33"/>
      <c r="GE1550" s="33"/>
      <c r="GF1550" s="33"/>
      <c r="GG1550" s="7"/>
      <c r="GH1550" s="7"/>
      <c r="GI1550" s="7"/>
      <c r="GJ1550" s="7"/>
      <c r="GK1550" s="7"/>
      <c r="GL1550" s="7"/>
      <c r="GM1550" s="7"/>
      <c r="GN1550" s="7"/>
      <c r="GO1550" s="7"/>
      <c r="GP1550" s="7"/>
      <c r="GQ1550" s="7"/>
      <c r="GR1550" s="7"/>
      <c r="GS1550" s="7"/>
      <c r="GT1550" s="7"/>
      <c r="GU1550" s="7"/>
      <c r="GV1550" s="7"/>
      <c r="GW1550" s="7"/>
      <c r="GX1550" s="7"/>
      <c r="GY1550" s="7"/>
    </row>
    <row r="1551" spans="1:207" ht="13.8">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c r="CG1551" s="7"/>
      <c r="CH1551" s="7"/>
      <c r="CI1551" s="7"/>
      <c r="CJ1551" s="7"/>
      <c r="CK1551" s="7"/>
      <c r="CL1551" s="7"/>
      <c r="CM1551" s="7"/>
      <c r="CN1551" s="7"/>
      <c r="CO1551" s="7"/>
      <c r="CP1551" s="7"/>
      <c r="CQ1551" s="7"/>
      <c r="CR1551" s="7"/>
      <c r="CS1551" s="7"/>
      <c r="CT1551" s="7"/>
      <c r="CU1551" s="7"/>
      <c r="CV1551" s="7"/>
      <c r="CW1551" s="7"/>
      <c r="CX1551" s="7"/>
      <c r="CY1551" s="7"/>
      <c r="CZ1551" s="7"/>
      <c r="DA1551" s="7"/>
      <c r="DB1551" s="7"/>
      <c r="DC1551" s="7"/>
      <c r="DD1551" s="7"/>
      <c r="DE1551" s="7"/>
      <c r="DF1551" s="7"/>
      <c r="DG1551" s="7"/>
      <c r="DH1551" s="7"/>
      <c r="DI1551" s="7"/>
      <c r="DJ1551" s="7"/>
      <c r="DK1551" s="7"/>
      <c r="DL1551" s="7"/>
      <c r="DM1551" s="7"/>
      <c r="DN1551" s="7"/>
      <c r="DO1551" s="7"/>
      <c r="DP1551" s="7"/>
      <c r="DQ1551" s="7"/>
      <c r="DR1551" s="7"/>
      <c r="DS1551" s="7"/>
      <c r="DT1551" s="7"/>
      <c r="DU1551" s="7"/>
      <c r="DV1551" s="7"/>
      <c r="DW1551" s="7"/>
      <c r="DX1551" s="7"/>
      <c r="DY1551" s="7"/>
      <c r="DZ1551" s="7"/>
      <c r="EA1551" s="7"/>
      <c r="EB1551" s="7"/>
      <c r="EC1551" s="7"/>
      <c r="ED1551" s="7"/>
      <c r="EE1551" s="7"/>
      <c r="EF1551" s="7"/>
      <c r="EG1551" s="7"/>
      <c r="EH1551" s="7"/>
      <c r="EI1551" s="7"/>
      <c r="EJ1551" s="7"/>
      <c r="EK1551" s="7"/>
      <c r="EL1551" s="7"/>
      <c r="EM1551" s="7"/>
      <c r="EN1551" s="7"/>
      <c r="EO1551" s="7"/>
      <c r="EP1551" s="7"/>
      <c r="EQ1551" s="7"/>
      <c r="ER1551" s="7"/>
      <c r="ES1551" s="7"/>
      <c r="ET1551" s="7"/>
      <c r="EU1551" s="7"/>
      <c r="EV1551" s="7"/>
      <c r="EW1551" s="7"/>
      <c r="EX1551" s="7"/>
      <c r="EY1551" s="7"/>
      <c r="EZ1551" s="7"/>
      <c r="FA1551" s="7"/>
      <c r="FB1551" s="7"/>
      <c r="FC1551" s="7"/>
      <c r="FD1551" s="7"/>
      <c r="FE1551" s="7"/>
      <c r="FF1551" s="7"/>
      <c r="FG1551" s="7"/>
      <c r="FH1551" s="7"/>
      <c r="FI1551" s="7"/>
      <c r="FJ1551" s="7"/>
      <c r="FK1551" s="7"/>
      <c r="FL1551" s="34"/>
      <c r="FM1551" s="33"/>
      <c r="FN1551" s="34"/>
      <c r="FO1551" s="33"/>
      <c r="FP1551" s="33"/>
      <c r="FQ1551" s="33"/>
      <c r="FR1551" s="33"/>
      <c r="FS1551" s="33"/>
      <c r="FT1551" s="33"/>
      <c r="FU1551" s="33"/>
      <c r="FV1551" s="33"/>
      <c r="FW1551" s="33"/>
      <c r="FX1551" s="33"/>
      <c r="FY1551" s="33"/>
      <c r="FZ1551" s="33"/>
      <c r="GA1551" s="33"/>
      <c r="GB1551" s="33"/>
      <c r="GC1551" s="33"/>
      <c r="GD1551" s="33"/>
      <c r="GE1551" s="33"/>
      <c r="GF1551" s="33"/>
      <c r="GG1551" s="7"/>
      <c r="GH1551" s="7"/>
      <c r="GI1551" s="7"/>
      <c r="GJ1551" s="7"/>
      <c r="GK1551" s="7"/>
      <c r="GL1551" s="7"/>
      <c r="GM1551" s="7"/>
      <c r="GN1551" s="7"/>
      <c r="GO1551" s="7"/>
      <c r="GP1551" s="7"/>
      <c r="GQ1551" s="7"/>
      <c r="GR1551" s="7"/>
      <c r="GS1551" s="7"/>
      <c r="GT1551" s="7"/>
      <c r="GU1551" s="7"/>
      <c r="GV1551" s="7"/>
      <c r="GW1551" s="7"/>
      <c r="GX1551" s="7"/>
      <c r="GY1551" s="7"/>
    </row>
    <row r="1552" spans="1:207" ht="13.8">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c r="CG1552" s="7"/>
      <c r="CH1552" s="7"/>
      <c r="CI1552" s="7"/>
      <c r="CJ1552" s="7"/>
      <c r="CK1552" s="7"/>
      <c r="CL1552" s="7"/>
      <c r="CM1552" s="7"/>
      <c r="CN1552" s="7"/>
      <c r="CO1552" s="7"/>
      <c r="CP1552" s="7"/>
      <c r="CQ1552" s="7"/>
      <c r="CR1552" s="7"/>
      <c r="CS1552" s="7"/>
      <c r="CT1552" s="7"/>
      <c r="CU1552" s="7"/>
      <c r="CV1552" s="7"/>
      <c r="CW1552" s="7"/>
      <c r="CX1552" s="7"/>
      <c r="CY1552" s="7"/>
      <c r="CZ1552" s="7"/>
      <c r="DA1552" s="7"/>
      <c r="DB1552" s="7"/>
      <c r="DC1552" s="7"/>
      <c r="DD1552" s="7"/>
      <c r="DE1552" s="7"/>
      <c r="DF1552" s="7"/>
      <c r="DG1552" s="7"/>
      <c r="DH1552" s="7"/>
      <c r="DI1552" s="7"/>
      <c r="DJ1552" s="7"/>
      <c r="DK1552" s="7"/>
      <c r="DL1552" s="7"/>
      <c r="DM1552" s="7"/>
      <c r="DN1552" s="7"/>
      <c r="DO1552" s="7"/>
      <c r="DP1552" s="7"/>
      <c r="DQ1552" s="7"/>
      <c r="DR1552" s="7"/>
      <c r="DS1552" s="7"/>
      <c r="DT1552" s="7"/>
      <c r="DU1552" s="7"/>
      <c r="DV1552" s="7"/>
      <c r="DW1552" s="7"/>
      <c r="DX1552" s="7"/>
      <c r="DY1552" s="7"/>
      <c r="DZ1552" s="7"/>
      <c r="EA1552" s="7"/>
      <c r="EB1552" s="7"/>
      <c r="EC1552" s="7"/>
      <c r="ED1552" s="7"/>
      <c r="EE1552" s="7"/>
      <c r="EF1552" s="7"/>
      <c r="EG1552" s="7"/>
      <c r="EH1552" s="7"/>
      <c r="EI1552" s="7"/>
      <c r="EJ1552" s="7"/>
      <c r="EK1552" s="7"/>
      <c r="EL1552" s="7"/>
      <c r="EM1552" s="7"/>
      <c r="EN1552" s="7"/>
      <c r="EO1552" s="7"/>
      <c r="EP1552" s="7"/>
      <c r="EQ1552" s="7"/>
      <c r="ER1552" s="7"/>
      <c r="ES1552" s="7"/>
      <c r="ET1552" s="7"/>
      <c r="EU1552" s="7"/>
      <c r="EV1552" s="7"/>
      <c r="EW1552" s="7"/>
      <c r="EX1552" s="7"/>
      <c r="EY1552" s="7"/>
      <c r="EZ1552" s="7"/>
      <c r="FA1552" s="7"/>
      <c r="FB1552" s="7"/>
      <c r="FC1552" s="7"/>
      <c r="FD1552" s="7"/>
      <c r="FE1552" s="7"/>
      <c r="FF1552" s="7"/>
      <c r="FG1552" s="7"/>
      <c r="FH1552" s="7"/>
      <c r="FI1552" s="7"/>
      <c r="FJ1552" s="7"/>
      <c r="FK1552" s="7"/>
      <c r="FL1552" s="34"/>
      <c r="FM1552" s="33"/>
      <c r="FN1552" s="34"/>
      <c r="FO1552" s="33"/>
      <c r="FP1552" s="33"/>
      <c r="FQ1552" s="33"/>
      <c r="FR1552" s="33"/>
      <c r="FS1552" s="33"/>
      <c r="FT1552" s="33"/>
      <c r="FU1552" s="33"/>
      <c r="FV1552" s="33"/>
      <c r="FW1552" s="33"/>
      <c r="FX1552" s="33"/>
      <c r="FY1552" s="33"/>
      <c r="FZ1552" s="33"/>
      <c r="GA1552" s="33"/>
      <c r="GB1552" s="33"/>
      <c r="GC1552" s="33"/>
      <c r="GD1552" s="33"/>
      <c r="GE1552" s="33"/>
      <c r="GF1552" s="33"/>
      <c r="GG1552" s="7"/>
      <c r="GH1552" s="7"/>
      <c r="GI1552" s="7"/>
      <c r="GJ1552" s="7"/>
      <c r="GK1552" s="7"/>
      <c r="GL1552" s="7"/>
      <c r="GM1552" s="7"/>
      <c r="GN1552" s="7"/>
      <c r="GO1552" s="7"/>
      <c r="GP1552" s="7"/>
      <c r="GQ1552" s="7"/>
      <c r="GR1552" s="7"/>
      <c r="GS1552" s="7"/>
      <c r="GT1552" s="7"/>
      <c r="GU1552" s="7"/>
      <c r="GV1552" s="7"/>
      <c r="GW1552" s="7"/>
      <c r="GX1552" s="7"/>
      <c r="GY1552" s="7"/>
    </row>
    <row r="1553" spans="1:207" ht="13.8">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c r="CG1553" s="7"/>
      <c r="CH1553" s="7"/>
      <c r="CI1553" s="7"/>
      <c r="CJ1553" s="7"/>
      <c r="CK1553" s="7"/>
      <c r="CL1553" s="7"/>
      <c r="CM1553" s="7"/>
      <c r="CN1553" s="7"/>
      <c r="CO1553" s="7"/>
      <c r="CP1553" s="7"/>
      <c r="CQ1553" s="7"/>
      <c r="CR1553" s="7"/>
      <c r="CS1553" s="7"/>
      <c r="CT1553" s="7"/>
      <c r="CU1553" s="7"/>
      <c r="CV1553" s="7"/>
      <c r="CW1553" s="7"/>
      <c r="CX1553" s="7"/>
      <c r="CY1553" s="7"/>
      <c r="CZ1553" s="7"/>
      <c r="DA1553" s="7"/>
      <c r="DB1553" s="7"/>
      <c r="DC1553" s="7"/>
      <c r="DD1553" s="7"/>
      <c r="DE1553" s="7"/>
      <c r="DF1553" s="7"/>
      <c r="DG1553" s="7"/>
      <c r="DH1553" s="7"/>
      <c r="DI1553" s="7"/>
      <c r="DJ1553" s="7"/>
      <c r="DK1553" s="7"/>
      <c r="DL1553" s="7"/>
      <c r="DM1553" s="7"/>
      <c r="DN1553" s="7"/>
      <c r="DO1553" s="7"/>
      <c r="DP1553" s="7"/>
      <c r="DQ1553" s="7"/>
      <c r="DR1553" s="7"/>
      <c r="DS1553" s="7"/>
      <c r="DT1553" s="7"/>
      <c r="DU1553" s="7"/>
      <c r="DV1553" s="7"/>
      <c r="DW1553" s="7"/>
      <c r="DX1553" s="7"/>
      <c r="DY1553" s="7"/>
      <c r="DZ1553" s="7"/>
      <c r="EA1553" s="7"/>
      <c r="EB1553" s="7"/>
      <c r="EC1553" s="7"/>
      <c r="ED1553" s="7"/>
      <c r="EE1553" s="7"/>
      <c r="EF1553" s="7"/>
      <c r="EG1553" s="7"/>
      <c r="EH1553" s="7"/>
      <c r="EI1553" s="7"/>
      <c r="EJ1553" s="7"/>
      <c r="EK1553" s="7"/>
      <c r="EL1553" s="7"/>
      <c r="EM1553" s="7"/>
      <c r="EN1553" s="7"/>
      <c r="EO1553" s="7"/>
      <c r="EP1553" s="7"/>
      <c r="EQ1553" s="7"/>
      <c r="ER1553" s="7"/>
      <c r="ES1553" s="7"/>
      <c r="ET1553" s="7"/>
      <c r="EU1553" s="7"/>
      <c r="EV1553" s="7"/>
      <c r="EW1553" s="7"/>
      <c r="EX1553" s="7"/>
      <c r="EY1553" s="7"/>
      <c r="EZ1553" s="7"/>
      <c r="FA1553" s="7"/>
      <c r="FB1553" s="7"/>
      <c r="FC1553" s="7"/>
      <c r="FD1553" s="7"/>
      <c r="FE1553" s="7"/>
      <c r="FF1553" s="7"/>
      <c r="FG1553" s="7"/>
      <c r="FH1553" s="7"/>
      <c r="FI1553" s="7"/>
      <c r="FJ1553" s="7"/>
      <c r="FK1553" s="7"/>
      <c r="FL1553" s="34"/>
      <c r="FM1553" s="33"/>
      <c r="FN1553" s="34"/>
      <c r="FO1553" s="33"/>
      <c r="FP1553" s="33"/>
      <c r="FQ1553" s="33"/>
      <c r="FR1553" s="33"/>
      <c r="FS1553" s="33"/>
      <c r="FT1553" s="33"/>
      <c r="FU1553" s="33"/>
      <c r="FV1553" s="33"/>
      <c r="FW1553" s="33"/>
      <c r="FX1553" s="33"/>
      <c r="FY1553" s="33"/>
      <c r="FZ1553" s="33"/>
      <c r="GA1553" s="33"/>
      <c r="GB1553" s="33"/>
      <c r="GC1553" s="33"/>
      <c r="GD1553" s="33"/>
      <c r="GE1553" s="33"/>
      <c r="GF1553" s="33"/>
      <c r="GG1553" s="7"/>
      <c r="GH1553" s="7"/>
      <c r="GI1553" s="7"/>
      <c r="GJ1553" s="7"/>
      <c r="GK1553" s="7"/>
      <c r="GL1553" s="7"/>
      <c r="GM1553" s="7"/>
      <c r="GN1553" s="7"/>
      <c r="GO1553" s="7"/>
      <c r="GP1553" s="7"/>
      <c r="GQ1553" s="7"/>
      <c r="GR1553" s="7"/>
      <c r="GS1553" s="7"/>
      <c r="GT1553" s="7"/>
      <c r="GU1553" s="7"/>
      <c r="GV1553" s="7"/>
      <c r="GW1553" s="7"/>
      <c r="GX1553" s="7"/>
      <c r="GY1553" s="7"/>
    </row>
    <row r="1554" spans="1:207" ht="13.8">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c r="CG1554" s="7"/>
      <c r="CH1554" s="7"/>
      <c r="CI1554" s="7"/>
      <c r="CJ1554" s="7"/>
      <c r="CK1554" s="7"/>
      <c r="CL1554" s="7"/>
      <c r="CM1554" s="7"/>
      <c r="CN1554" s="7"/>
      <c r="CO1554" s="7"/>
      <c r="CP1554" s="7"/>
      <c r="CQ1554" s="7"/>
      <c r="CR1554" s="7"/>
      <c r="CS1554" s="7"/>
      <c r="CT1554" s="7"/>
      <c r="CU1554" s="7"/>
      <c r="CV1554" s="7"/>
      <c r="CW1554" s="7"/>
      <c r="CX1554" s="7"/>
      <c r="CY1554" s="7"/>
      <c r="CZ1554" s="7"/>
      <c r="DA1554" s="7"/>
      <c r="DB1554" s="7"/>
      <c r="DC1554" s="7"/>
      <c r="DD1554" s="7"/>
      <c r="DE1554" s="7"/>
      <c r="DF1554" s="7"/>
      <c r="DG1554" s="7"/>
      <c r="DH1554" s="7"/>
      <c r="DI1554" s="7"/>
      <c r="DJ1554" s="7"/>
      <c r="DK1554" s="7"/>
      <c r="DL1554" s="7"/>
      <c r="DM1554" s="7"/>
      <c r="DN1554" s="7"/>
      <c r="DO1554" s="7"/>
      <c r="DP1554" s="7"/>
      <c r="DQ1554" s="7"/>
      <c r="DR1554" s="7"/>
      <c r="DS1554" s="7"/>
      <c r="DT1554" s="7"/>
      <c r="DU1554" s="7"/>
      <c r="DV1554" s="7"/>
      <c r="DW1554" s="7"/>
      <c r="DX1554" s="7"/>
      <c r="DY1554" s="7"/>
      <c r="DZ1554" s="7"/>
      <c r="EA1554" s="7"/>
      <c r="EB1554" s="7"/>
      <c r="EC1554" s="7"/>
      <c r="ED1554" s="7"/>
      <c r="EE1554" s="7"/>
      <c r="EF1554" s="7"/>
      <c r="EG1554" s="7"/>
      <c r="EH1554" s="7"/>
      <c r="EI1554" s="7"/>
      <c r="EJ1554" s="7"/>
      <c r="EK1554" s="7"/>
      <c r="EL1554" s="7"/>
      <c r="EM1554" s="7"/>
      <c r="EN1554" s="7"/>
      <c r="EO1554" s="7"/>
      <c r="EP1554" s="7"/>
      <c r="EQ1554" s="7"/>
      <c r="ER1554" s="7"/>
      <c r="ES1554" s="7"/>
      <c r="ET1554" s="7"/>
      <c r="EU1554" s="7"/>
      <c r="EV1554" s="7"/>
      <c r="EW1554" s="7"/>
      <c r="EX1554" s="7"/>
      <c r="EY1554" s="7"/>
      <c r="EZ1554" s="7"/>
      <c r="FA1554" s="7"/>
      <c r="FB1554" s="7"/>
      <c r="FC1554" s="7"/>
      <c r="FD1554" s="7"/>
      <c r="FE1554" s="7"/>
      <c r="FF1554" s="7"/>
      <c r="FG1554" s="7"/>
      <c r="FH1554" s="7"/>
      <c r="FI1554" s="7"/>
      <c r="FJ1554" s="7"/>
      <c r="FK1554" s="7"/>
      <c r="FL1554" s="34"/>
      <c r="FM1554" s="33"/>
      <c r="FN1554" s="34"/>
      <c r="FO1554" s="33"/>
      <c r="FP1554" s="33"/>
      <c r="FQ1554" s="33"/>
      <c r="FR1554" s="33"/>
      <c r="FS1554" s="33"/>
      <c r="FT1554" s="33"/>
      <c r="FU1554" s="33"/>
      <c r="FV1554" s="33"/>
      <c r="FW1554" s="33"/>
      <c r="FX1554" s="33"/>
      <c r="FY1554" s="33"/>
      <c r="FZ1554" s="33"/>
      <c r="GA1554" s="33"/>
      <c r="GB1554" s="33"/>
      <c r="GC1554" s="33"/>
      <c r="GD1554" s="33"/>
      <c r="GE1554" s="33"/>
      <c r="GF1554" s="33"/>
      <c r="GG1554" s="7"/>
      <c r="GH1554" s="7"/>
      <c r="GI1554" s="7"/>
      <c r="GJ1554" s="7"/>
      <c r="GK1554" s="7"/>
      <c r="GL1554" s="7"/>
      <c r="GM1554" s="7"/>
      <c r="GN1554" s="7"/>
      <c r="GO1554" s="7"/>
      <c r="GP1554" s="7"/>
      <c r="GQ1554" s="7"/>
      <c r="GR1554" s="7"/>
      <c r="GS1554" s="7"/>
      <c r="GT1554" s="7"/>
      <c r="GU1554" s="7"/>
      <c r="GV1554" s="7"/>
      <c r="GW1554" s="7"/>
      <c r="GX1554" s="7"/>
      <c r="GY1554" s="7"/>
    </row>
    <row r="1555" spans="1:207" ht="13.8">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c r="CG1555" s="7"/>
      <c r="CH1555" s="7"/>
      <c r="CI1555" s="7"/>
      <c r="CJ1555" s="7"/>
      <c r="CK1555" s="7"/>
      <c r="CL1555" s="7"/>
      <c r="CM1555" s="7"/>
      <c r="CN1555" s="7"/>
      <c r="CO1555" s="7"/>
      <c r="CP1555" s="7"/>
      <c r="CQ1555" s="7"/>
      <c r="CR1555" s="7"/>
      <c r="CS1555" s="7"/>
      <c r="CT1555" s="7"/>
      <c r="CU1555" s="7"/>
      <c r="CV1555" s="7"/>
      <c r="CW1555" s="7"/>
      <c r="CX1555" s="7"/>
      <c r="CY1555" s="7"/>
      <c r="CZ1555" s="7"/>
      <c r="DA1555" s="7"/>
      <c r="DB1555" s="7"/>
      <c r="DC1555" s="7"/>
      <c r="DD1555" s="7"/>
      <c r="DE1555" s="7"/>
      <c r="DF1555" s="7"/>
      <c r="DG1555" s="7"/>
      <c r="DH1555" s="7"/>
      <c r="DI1555" s="7"/>
      <c r="DJ1555" s="7"/>
      <c r="DK1555" s="7"/>
      <c r="DL1555" s="7"/>
      <c r="DM1555" s="7"/>
      <c r="DN1555" s="7"/>
      <c r="DO1555" s="7"/>
      <c r="DP1555" s="7"/>
      <c r="DQ1555" s="7"/>
      <c r="DR1555" s="7"/>
      <c r="DS1555" s="7"/>
      <c r="DT1555" s="7"/>
      <c r="DU1555" s="7"/>
      <c r="DV1555" s="7"/>
      <c r="DW1555" s="7"/>
      <c r="DX1555" s="7"/>
      <c r="DY1555" s="7"/>
      <c r="DZ1555" s="7"/>
      <c r="EA1555" s="7"/>
      <c r="EB1555" s="7"/>
      <c r="EC1555" s="7"/>
      <c r="ED1555" s="7"/>
      <c r="EE1555" s="7"/>
      <c r="EF1555" s="7"/>
      <c r="EG1555" s="7"/>
      <c r="EH1555" s="7"/>
      <c r="EI1555" s="7"/>
      <c r="EJ1555" s="7"/>
      <c r="EK1555" s="7"/>
      <c r="EL1555" s="7"/>
      <c r="EM1555" s="7"/>
      <c r="EN1555" s="7"/>
      <c r="EO1555" s="7"/>
      <c r="EP1555" s="7"/>
      <c r="EQ1555" s="7"/>
      <c r="ER1555" s="7"/>
      <c r="ES1555" s="7"/>
      <c r="ET1555" s="7"/>
      <c r="EU1555" s="7"/>
      <c r="EV1555" s="7"/>
      <c r="EW1555" s="7"/>
      <c r="EX1555" s="7"/>
      <c r="EY1555" s="7"/>
      <c r="EZ1555" s="7"/>
      <c r="FA1555" s="7"/>
      <c r="FB1555" s="7"/>
      <c r="FC1555" s="7"/>
      <c r="FD1555" s="7"/>
      <c r="FE1555" s="7"/>
      <c r="FF1555" s="7"/>
      <c r="FG1555" s="7"/>
      <c r="FH1555" s="7"/>
      <c r="FI1555" s="7"/>
      <c r="FJ1555" s="7"/>
      <c r="FK1555" s="7"/>
      <c r="FL1555" s="34"/>
      <c r="FM1555" s="33"/>
      <c r="FN1555" s="34"/>
      <c r="FO1555" s="33"/>
      <c r="FP1555" s="33"/>
      <c r="FQ1555" s="33"/>
      <c r="FR1555" s="33"/>
      <c r="FS1555" s="33"/>
      <c r="FT1555" s="33"/>
      <c r="FU1555" s="33"/>
      <c r="FV1555" s="33"/>
      <c r="FW1555" s="33"/>
      <c r="FX1555" s="33"/>
      <c r="FY1555" s="33"/>
      <c r="FZ1555" s="33"/>
      <c r="GA1555" s="33"/>
      <c r="GB1555" s="33"/>
      <c r="GC1555" s="33"/>
      <c r="GD1555" s="33"/>
      <c r="GE1555" s="33"/>
      <c r="GF1555" s="33"/>
      <c r="GG1555" s="7"/>
      <c r="GH1555" s="7"/>
      <c r="GI1555" s="7"/>
      <c r="GJ1555" s="7"/>
      <c r="GK1555" s="7"/>
      <c r="GL1555" s="7"/>
      <c r="GM1555" s="7"/>
      <c r="GN1555" s="7"/>
      <c r="GO1555" s="7"/>
      <c r="GP1555" s="7"/>
      <c r="GQ1555" s="7"/>
      <c r="GR1555" s="7"/>
      <c r="GS1555" s="7"/>
      <c r="GT1555" s="7"/>
      <c r="GU1555" s="7"/>
      <c r="GV1555" s="7"/>
      <c r="GW1555" s="7"/>
      <c r="GX1555" s="7"/>
      <c r="GY1555" s="7"/>
    </row>
    <row r="1556" spans="1:207" ht="13.8">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c r="CG1556" s="7"/>
      <c r="CH1556" s="7"/>
      <c r="CI1556" s="7"/>
      <c r="CJ1556" s="7"/>
      <c r="CK1556" s="7"/>
      <c r="CL1556" s="7"/>
      <c r="CM1556" s="7"/>
      <c r="CN1556" s="7"/>
      <c r="CO1556" s="7"/>
      <c r="CP1556" s="7"/>
      <c r="CQ1556" s="7"/>
      <c r="CR1556" s="7"/>
      <c r="CS1556" s="7"/>
      <c r="CT1556" s="7"/>
      <c r="CU1556" s="7"/>
      <c r="CV1556" s="7"/>
      <c r="CW1556" s="7"/>
      <c r="CX1556" s="7"/>
      <c r="CY1556" s="7"/>
      <c r="CZ1556" s="7"/>
      <c r="DA1556" s="7"/>
      <c r="DB1556" s="7"/>
      <c r="DC1556" s="7"/>
      <c r="DD1556" s="7"/>
      <c r="DE1556" s="7"/>
      <c r="DF1556" s="7"/>
      <c r="DG1556" s="7"/>
      <c r="DH1556" s="7"/>
      <c r="DI1556" s="7"/>
      <c r="DJ1556" s="7"/>
      <c r="DK1556" s="7"/>
      <c r="DL1556" s="7"/>
      <c r="DM1556" s="7"/>
      <c r="DN1556" s="7"/>
      <c r="DO1556" s="7"/>
      <c r="DP1556" s="7"/>
      <c r="DQ1556" s="7"/>
      <c r="DR1556" s="7"/>
      <c r="DS1556" s="7"/>
      <c r="DT1556" s="7"/>
      <c r="DU1556" s="7"/>
      <c r="DV1556" s="7"/>
      <c r="DW1556" s="7"/>
      <c r="DX1556" s="7"/>
      <c r="DY1556" s="7"/>
      <c r="DZ1556" s="7"/>
      <c r="EA1556" s="7"/>
      <c r="EB1556" s="7"/>
      <c r="EC1556" s="7"/>
      <c r="ED1556" s="7"/>
      <c r="EE1556" s="7"/>
      <c r="EF1556" s="7"/>
      <c r="EG1556" s="7"/>
      <c r="EH1556" s="7"/>
      <c r="EI1556" s="7"/>
      <c r="EJ1556" s="7"/>
      <c r="EK1556" s="7"/>
      <c r="EL1556" s="7"/>
      <c r="EM1556" s="7"/>
      <c r="EN1556" s="7"/>
      <c r="EO1556" s="7"/>
      <c r="EP1556" s="7"/>
      <c r="EQ1556" s="7"/>
      <c r="ER1556" s="7"/>
      <c r="ES1556" s="7"/>
      <c r="ET1556" s="7"/>
      <c r="EU1556" s="7"/>
      <c r="EV1556" s="7"/>
      <c r="EW1556" s="7"/>
      <c r="EX1556" s="7"/>
      <c r="EY1556" s="7"/>
      <c r="EZ1556" s="7"/>
      <c r="FA1556" s="7"/>
      <c r="FB1556" s="7"/>
      <c r="FC1556" s="7"/>
      <c r="FD1556" s="7"/>
      <c r="FE1556" s="7"/>
      <c r="FF1556" s="7"/>
      <c r="FG1556" s="7"/>
      <c r="FH1556" s="7"/>
      <c r="FI1556" s="7"/>
      <c r="FJ1556" s="7"/>
      <c r="FK1556" s="7"/>
      <c r="FL1556" s="34"/>
      <c r="FM1556" s="33"/>
      <c r="FN1556" s="34"/>
      <c r="FO1556" s="33"/>
      <c r="FP1556" s="33"/>
      <c r="FQ1556" s="33"/>
      <c r="FR1556" s="33"/>
      <c r="FS1556" s="33"/>
      <c r="FT1556" s="33"/>
      <c r="FU1556" s="33"/>
      <c r="FV1556" s="33"/>
      <c r="FW1556" s="33"/>
      <c r="FX1556" s="33"/>
      <c r="FY1556" s="33"/>
      <c r="FZ1556" s="33"/>
      <c r="GA1556" s="33"/>
      <c r="GB1556" s="33"/>
      <c r="GC1556" s="33"/>
      <c r="GD1556" s="33"/>
      <c r="GE1556" s="33"/>
      <c r="GF1556" s="33"/>
      <c r="GG1556" s="7"/>
      <c r="GH1556" s="7"/>
      <c r="GI1556" s="7"/>
      <c r="GJ1556" s="7"/>
      <c r="GK1556" s="7"/>
      <c r="GL1556" s="7"/>
      <c r="GM1556" s="7"/>
      <c r="GN1556" s="7"/>
      <c r="GO1556" s="7"/>
      <c r="GP1556" s="7"/>
      <c r="GQ1556" s="7"/>
      <c r="GR1556" s="7"/>
      <c r="GS1556" s="7"/>
      <c r="GT1556" s="7"/>
      <c r="GU1556" s="7"/>
      <c r="GV1556" s="7"/>
      <c r="GW1556" s="7"/>
      <c r="GX1556" s="7"/>
      <c r="GY1556" s="7"/>
    </row>
    <row r="1557" spans="1:207" ht="13.8">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c r="CG1557" s="7"/>
      <c r="CH1557" s="7"/>
      <c r="CI1557" s="7"/>
      <c r="CJ1557" s="7"/>
      <c r="CK1557" s="7"/>
      <c r="CL1557" s="7"/>
      <c r="CM1557" s="7"/>
      <c r="CN1557" s="7"/>
      <c r="CO1557" s="7"/>
      <c r="CP1557" s="7"/>
      <c r="CQ1557" s="7"/>
      <c r="CR1557" s="7"/>
      <c r="CS1557" s="7"/>
      <c r="CT1557" s="7"/>
      <c r="CU1557" s="7"/>
      <c r="CV1557" s="7"/>
      <c r="CW1557" s="7"/>
      <c r="CX1557" s="7"/>
      <c r="CY1557" s="7"/>
      <c r="CZ1557" s="7"/>
      <c r="DA1557" s="7"/>
      <c r="DB1557" s="7"/>
      <c r="DC1557" s="7"/>
      <c r="DD1557" s="7"/>
      <c r="DE1557" s="7"/>
      <c r="DF1557" s="7"/>
      <c r="DG1557" s="7"/>
      <c r="DH1557" s="7"/>
      <c r="DI1557" s="7"/>
      <c r="DJ1557" s="7"/>
      <c r="DK1557" s="7"/>
      <c r="DL1557" s="7"/>
      <c r="DM1557" s="7"/>
      <c r="DN1557" s="7"/>
      <c r="DO1557" s="7"/>
      <c r="DP1557" s="7"/>
      <c r="DQ1557" s="7"/>
      <c r="DR1557" s="7"/>
      <c r="DS1557" s="7"/>
      <c r="DT1557" s="7"/>
      <c r="DU1557" s="7"/>
      <c r="DV1557" s="7"/>
      <c r="DW1557" s="7"/>
      <c r="DX1557" s="7"/>
      <c r="DY1557" s="7"/>
      <c r="DZ1557" s="7"/>
      <c r="EA1557" s="7"/>
      <c r="EB1557" s="7"/>
      <c r="EC1557" s="7"/>
      <c r="ED1557" s="7"/>
      <c r="EE1557" s="7"/>
      <c r="EF1557" s="7"/>
      <c r="EG1557" s="7"/>
      <c r="EH1557" s="7"/>
      <c r="EI1557" s="7"/>
      <c r="EJ1557" s="7"/>
      <c r="EK1557" s="7"/>
      <c r="EL1557" s="7"/>
      <c r="EM1557" s="7"/>
      <c r="EN1557" s="7"/>
      <c r="EO1557" s="7"/>
      <c r="EP1557" s="7"/>
      <c r="EQ1557" s="7"/>
      <c r="ER1557" s="7"/>
      <c r="ES1557" s="7"/>
      <c r="ET1557" s="7"/>
      <c r="EU1557" s="7"/>
      <c r="EV1557" s="7"/>
      <c r="EW1557" s="7"/>
      <c r="EX1557" s="7"/>
      <c r="EY1557" s="7"/>
      <c r="EZ1557" s="7"/>
      <c r="FA1557" s="7"/>
      <c r="FB1557" s="7"/>
      <c r="FC1557" s="7"/>
      <c r="FD1557" s="7"/>
      <c r="FE1557" s="7"/>
      <c r="FF1557" s="7"/>
      <c r="FG1557" s="7"/>
      <c r="FH1557" s="7"/>
      <c r="FI1557" s="7"/>
      <c r="FJ1557" s="7"/>
      <c r="FK1557" s="7"/>
      <c r="FL1557" s="34"/>
      <c r="FM1557" s="33"/>
      <c r="FN1557" s="34"/>
      <c r="FO1557" s="33"/>
      <c r="FP1557" s="33"/>
      <c r="FQ1557" s="33"/>
      <c r="FR1557" s="33"/>
      <c r="FS1557" s="33"/>
      <c r="FT1557" s="33"/>
      <c r="FU1557" s="33"/>
      <c r="FV1557" s="33"/>
      <c r="FW1557" s="33"/>
      <c r="FX1557" s="33"/>
      <c r="FY1557" s="33"/>
      <c r="FZ1557" s="33"/>
      <c r="GA1557" s="33"/>
      <c r="GB1557" s="33"/>
      <c r="GC1557" s="33"/>
      <c r="GD1557" s="33"/>
      <c r="GE1557" s="33"/>
      <c r="GF1557" s="33"/>
      <c r="GG1557" s="7"/>
      <c r="GH1557" s="7"/>
      <c r="GI1557" s="7"/>
      <c r="GJ1557" s="7"/>
      <c r="GK1557" s="7"/>
      <c r="GL1557" s="7"/>
      <c r="GM1557" s="7"/>
      <c r="GN1557" s="7"/>
      <c r="GO1557" s="7"/>
      <c r="GP1557" s="7"/>
      <c r="GQ1557" s="7"/>
      <c r="GR1557" s="7"/>
      <c r="GS1557" s="7"/>
      <c r="GT1557" s="7"/>
      <c r="GU1557" s="7"/>
      <c r="GV1557" s="7"/>
      <c r="GW1557" s="7"/>
      <c r="GX1557" s="7"/>
      <c r="GY1557" s="7"/>
    </row>
    <row r="1558" spans="1:207" ht="13.8">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c r="CG1558" s="7"/>
      <c r="CH1558" s="7"/>
      <c r="CI1558" s="7"/>
      <c r="CJ1558" s="7"/>
      <c r="CK1558" s="7"/>
      <c r="CL1558" s="7"/>
      <c r="CM1558" s="7"/>
      <c r="CN1558" s="7"/>
      <c r="CO1558" s="7"/>
      <c r="CP1558" s="7"/>
      <c r="CQ1558" s="7"/>
      <c r="CR1558" s="7"/>
      <c r="CS1558" s="7"/>
      <c r="CT1558" s="7"/>
      <c r="CU1558" s="7"/>
      <c r="CV1558" s="7"/>
      <c r="CW1558" s="7"/>
      <c r="CX1558" s="7"/>
      <c r="CY1558" s="7"/>
      <c r="CZ1558" s="7"/>
      <c r="DA1558" s="7"/>
      <c r="DB1558" s="7"/>
      <c r="DC1558" s="7"/>
      <c r="DD1558" s="7"/>
      <c r="DE1558" s="7"/>
      <c r="DF1558" s="7"/>
      <c r="DG1558" s="7"/>
      <c r="DH1558" s="7"/>
      <c r="DI1558" s="7"/>
      <c r="DJ1558" s="7"/>
      <c r="DK1558" s="7"/>
      <c r="DL1558" s="7"/>
      <c r="DM1558" s="7"/>
      <c r="DN1558" s="7"/>
      <c r="DO1558" s="7"/>
      <c r="DP1558" s="7"/>
      <c r="DQ1558" s="7"/>
      <c r="DR1558" s="7"/>
      <c r="DS1558" s="7"/>
      <c r="DT1558" s="7"/>
      <c r="DU1558" s="7"/>
      <c r="DV1558" s="7"/>
      <c r="DW1558" s="7"/>
      <c r="DX1558" s="7"/>
      <c r="DY1558" s="7"/>
      <c r="DZ1558" s="7"/>
      <c r="EA1558" s="7"/>
      <c r="EB1558" s="7"/>
      <c r="EC1558" s="7"/>
      <c r="ED1558" s="7"/>
      <c r="EE1558" s="7"/>
      <c r="EF1558" s="7"/>
      <c r="EG1558" s="7"/>
      <c r="EH1558" s="7"/>
      <c r="EI1558" s="7"/>
      <c r="EJ1558" s="7"/>
      <c r="EK1558" s="7"/>
      <c r="EL1558" s="7"/>
      <c r="EM1558" s="7"/>
      <c r="EN1558" s="7"/>
      <c r="EO1558" s="7"/>
      <c r="EP1558" s="7"/>
      <c r="EQ1558" s="7"/>
      <c r="ER1558" s="7"/>
      <c r="ES1558" s="7"/>
      <c r="ET1558" s="7"/>
      <c r="EU1558" s="7"/>
      <c r="EV1558" s="7"/>
      <c r="EW1558" s="7"/>
      <c r="EX1558" s="7"/>
      <c r="EY1558" s="7"/>
      <c r="EZ1558" s="7"/>
      <c r="FA1558" s="7"/>
      <c r="FB1558" s="7"/>
      <c r="FC1558" s="7"/>
      <c r="FD1558" s="7"/>
      <c r="FE1558" s="7"/>
      <c r="FF1558" s="7"/>
      <c r="FG1558" s="7"/>
      <c r="FH1558" s="7"/>
      <c r="FI1558" s="7"/>
      <c r="FJ1558" s="7"/>
      <c r="FK1558" s="7"/>
      <c r="FL1558" s="34"/>
      <c r="FM1558" s="33"/>
      <c r="FN1558" s="34"/>
      <c r="FO1558" s="33"/>
      <c r="FP1558" s="33"/>
      <c r="FQ1558" s="33"/>
      <c r="FR1558" s="33"/>
      <c r="FS1558" s="33"/>
      <c r="FT1558" s="33"/>
      <c r="FU1558" s="33"/>
      <c r="FV1558" s="33"/>
      <c r="FW1558" s="33"/>
      <c r="FX1558" s="33"/>
      <c r="FY1558" s="33"/>
      <c r="FZ1558" s="33"/>
      <c r="GA1558" s="33"/>
      <c r="GB1558" s="33"/>
      <c r="GC1558" s="33"/>
      <c r="GD1558" s="33"/>
      <c r="GE1558" s="33"/>
      <c r="GF1558" s="33"/>
      <c r="GG1558" s="7"/>
      <c r="GH1558" s="7"/>
      <c r="GI1558" s="7"/>
      <c r="GJ1558" s="7"/>
      <c r="GK1558" s="7"/>
      <c r="GL1558" s="7"/>
      <c r="GM1558" s="7"/>
      <c r="GN1558" s="7"/>
      <c r="GO1558" s="7"/>
      <c r="GP1558" s="7"/>
      <c r="GQ1558" s="7"/>
      <c r="GR1558" s="7"/>
      <c r="GS1558" s="7"/>
      <c r="GT1558" s="7"/>
      <c r="GU1558" s="7"/>
      <c r="GV1558" s="7"/>
      <c r="GW1558" s="7"/>
      <c r="GX1558" s="7"/>
      <c r="GY1558" s="7"/>
    </row>
    <row r="1559" spans="1:207" ht="13.8">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c r="CG1559" s="7"/>
      <c r="CH1559" s="7"/>
      <c r="CI1559" s="7"/>
      <c r="CJ1559" s="7"/>
      <c r="CK1559" s="7"/>
      <c r="CL1559" s="7"/>
      <c r="CM1559" s="7"/>
      <c r="CN1559" s="7"/>
      <c r="CO1559" s="7"/>
      <c r="CP1559" s="7"/>
      <c r="CQ1559" s="7"/>
      <c r="CR1559" s="7"/>
      <c r="CS1559" s="7"/>
      <c r="CT1559" s="7"/>
      <c r="CU1559" s="7"/>
      <c r="CV1559" s="7"/>
      <c r="CW1559" s="7"/>
      <c r="CX1559" s="7"/>
      <c r="CY1559" s="7"/>
      <c r="CZ1559" s="7"/>
      <c r="DA1559" s="7"/>
      <c r="DB1559" s="7"/>
      <c r="DC1559" s="7"/>
      <c r="DD1559" s="7"/>
      <c r="DE1559" s="7"/>
      <c r="DF1559" s="7"/>
      <c r="DG1559" s="7"/>
      <c r="DH1559" s="7"/>
      <c r="DI1559" s="7"/>
      <c r="DJ1559" s="7"/>
      <c r="DK1559" s="7"/>
      <c r="DL1559" s="7"/>
      <c r="DM1559" s="7"/>
      <c r="DN1559" s="7"/>
      <c r="DO1559" s="7"/>
      <c r="DP1559" s="7"/>
      <c r="DQ1559" s="7"/>
      <c r="DR1559" s="7"/>
      <c r="DS1559" s="7"/>
      <c r="DT1559" s="7"/>
      <c r="DU1559" s="7"/>
      <c r="DV1559" s="7"/>
      <c r="DW1559" s="7"/>
      <c r="DX1559" s="7"/>
      <c r="DY1559" s="7"/>
      <c r="DZ1559" s="7"/>
      <c r="EA1559" s="7"/>
      <c r="EB1559" s="7"/>
      <c r="EC1559" s="7"/>
      <c r="ED1559" s="7"/>
      <c r="EE1559" s="7"/>
      <c r="EF1559" s="7"/>
      <c r="EG1559" s="7"/>
      <c r="EH1559" s="7"/>
      <c r="EI1559" s="7"/>
      <c r="EJ1559" s="7"/>
      <c r="EK1559" s="7"/>
      <c r="EL1559" s="7"/>
      <c r="EM1559" s="7"/>
      <c r="EN1559" s="7"/>
      <c r="EO1559" s="7"/>
      <c r="EP1559" s="7"/>
      <c r="EQ1559" s="7"/>
      <c r="ER1559" s="7"/>
      <c r="ES1559" s="7"/>
      <c r="ET1559" s="7"/>
      <c r="EU1559" s="7"/>
      <c r="EV1559" s="7"/>
      <c r="EW1559" s="7"/>
      <c r="EX1559" s="7"/>
      <c r="EY1559" s="7"/>
      <c r="EZ1559" s="7"/>
      <c r="FA1559" s="7"/>
      <c r="FB1559" s="7"/>
      <c r="FC1559" s="7"/>
      <c r="FD1559" s="7"/>
      <c r="FE1559" s="7"/>
      <c r="FF1559" s="7"/>
      <c r="FG1559" s="7"/>
      <c r="FH1559" s="7"/>
      <c r="FI1559" s="7"/>
      <c r="FJ1559" s="7"/>
      <c r="FK1559" s="7"/>
      <c r="FL1559" s="34"/>
      <c r="FM1559" s="33"/>
      <c r="FN1559" s="34"/>
      <c r="FO1559" s="33"/>
      <c r="FP1559" s="33"/>
      <c r="FQ1559" s="33"/>
      <c r="FR1559" s="33"/>
      <c r="FS1559" s="33"/>
      <c r="FT1559" s="33"/>
      <c r="FU1559" s="33"/>
      <c r="FV1559" s="33"/>
      <c r="FW1559" s="33"/>
      <c r="FX1559" s="33"/>
      <c r="FY1559" s="33"/>
      <c r="FZ1559" s="33"/>
      <c r="GA1559" s="33"/>
      <c r="GB1559" s="33"/>
      <c r="GC1559" s="33"/>
      <c r="GD1559" s="33"/>
      <c r="GE1559" s="33"/>
      <c r="GF1559" s="33"/>
      <c r="GG1559" s="7"/>
      <c r="GH1559" s="7"/>
      <c r="GI1559" s="7"/>
      <c r="GJ1559" s="7"/>
      <c r="GK1559" s="7"/>
      <c r="GL1559" s="7"/>
      <c r="GM1559" s="7"/>
      <c r="GN1559" s="7"/>
      <c r="GO1559" s="7"/>
      <c r="GP1559" s="7"/>
      <c r="GQ1559" s="7"/>
      <c r="GR1559" s="7"/>
      <c r="GS1559" s="7"/>
      <c r="GT1559" s="7"/>
      <c r="GU1559" s="7"/>
      <c r="GV1559" s="7"/>
      <c r="GW1559" s="7"/>
      <c r="GX1559" s="7"/>
      <c r="GY1559" s="7"/>
    </row>
    <row r="1560" spans="1:207" ht="13.8">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c r="CG1560" s="7"/>
      <c r="CH1560" s="7"/>
      <c r="CI1560" s="7"/>
      <c r="CJ1560" s="7"/>
      <c r="CK1560" s="7"/>
      <c r="CL1560" s="7"/>
      <c r="CM1560" s="7"/>
      <c r="CN1560" s="7"/>
      <c r="CO1560" s="7"/>
      <c r="CP1560" s="7"/>
      <c r="CQ1560" s="7"/>
      <c r="CR1560" s="7"/>
      <c r="CS1560" s="7"/>
      <c r="CT1560" s="7"/>
      <c r="CU1560" s="7"/>
      <c r="CV1560" s="7"/>
      <c r="CW1560" s="7"/>
      <c r="CX1560" s="7"/>
      <c r="CY1560" s="7"/>
      <c r="CZ1560" s="7"/>
      <c r="DA1560" s="7"/>
      <c r="DB1560" s="7"/>
      <c r="DC1560" s="7"/>
      <c r="DD1560" s="7"/>
      <c r="DE1560" s="7"/>
      <c r="DF1560" s="7"/>
      <c r="DG1560" s="7"/>
      <c r="DH1560" s="7"/>
      <c r="DI1560" s="7"/>
      <c r="DJ1560" s="7"/>
      <c r="DK1560" s="7"/>
      <c r="DL1560" s="7"/>
      <c r="DM1560" s="7"/>
      <c r="DN1560" s="7"/>
      <c r="DO1560" s="7"/>
      <c r="DP1560" s="7"/>
      <c r="DQ1560" s="7"/>
      <c r="DR1560" s="7"/>
      <c r="DS1560" s="7"/>
      <c r="DT1560" s="7"/>
      <c r="DU1560" s="7"/>
      <c r="DV1560" s="7"/>
      <c r="DW1560" s="7"/>
      <c r="DX1560" s="7"/>
      <c r="DY1560" s="7"/>
      <c r="DZ1560" s="7"/>
      <c r="EA1560" s="7"/>
      <c r="EB1560" s="7"/>
      <c r="EC1560" s="7"/>
      <c r="ED1560" s="7"/>
      <c r="EE1560" s="7"/>
      <c r="EF1560" s="7"/>
      <c r="EG1560" s="7"/>
      <c r="EH1560" s="7"/>
      <c r="EI1560" s="7"/>
      <c r="EJ1560" s="7"/>
      <c r="EK1560" s="7"/>
      <c r="EL1560" s="7"/>
      <c r="EM1560" s="7"/>
      <c r="EN1560" s="7"/>
      <c r="EO1560" s="7"/>
      <c r="EP1560" s="7"/>
      <c r="EQ1560" s="7"/>
      <c r="ER1560" s="7"/>
      <c r="ES1560" s="7"/>
      <c r="ET1560" s="7"/>
      <c r="EU1560" s="7"/>
      <c r="EV1560" s="7"/>
      <c r="EW1560" s="7"/>
      <c r="EX1560" s="7"/>
      <c r="EY1560" s="7"/>
      <c r="EZ1560" s="7"/>
      <c r="FA1560" s="7"/>
      <c r="FB1560" s="7"/>
      <c r="FC1560" s="7"/>
      <c r="FD1560" s="7"/>
      <c r="FE1560" s="7"/>
      <c r="FF1560" s="7"/>
      <c r="FG1560" s="7"/>
      <c r="FH1560" s="7"/>
      <c r="FI1560" s="7"/>
      <c r="FJ1560" s="7"/>
      <c r="FK1560" s="7"/>
      <c r="FL1560" s="34"/>
      <c r="FM1560" s="33"/>
      <c r="FN1560" s="34"/>
      <c r="FO1560" s="33"/>
      <c r="FP1560" s="33"/>
      <c r="FQ1560" s="33"/>
      <c r="FR1560" s="33"/>
      <c r="FS1560" s="33"/>
      <c r="FT1560" s="33"/>
      <c r="FU1560" s="33"/>
      <c r="FV1560" s="33"/>
      <c r="FW1560" s="33"/>
      <c r="FX1560" s="33"/>
      <c r="FY1560" s="33"/>
      <c r="FZ1560" s="33"/>
      <c r="GA1560" s="33"/>
      <c r="GB1560" s="33"/>
      <c r="GC1560" s="33"/>
      <c r="GD1560" s="33"/>
      <c r="GE1560" s="33"/>
      <c r="GF1560" s="33"/>
      <c r="GG1560" s="7"/>
      <c r="GH1560" s="7"/>
      <c r="GI1560" s="7"/>
      <c r="GJ1560" s="7"/>
      <c r="GK1560" s="7"/>
      <c r="GL1560" s="7"/>
      <c r="GM1560" s="7"/>
      <c r="GN1560" s="7"/>
      <c r="GO1560" s="7"/>
      <c r="GP1560" s="7"/>
      <c r="GQ1560" s="7"/>
      <c r="GR1560" s="7"/>
      <c r="GS1560" s="7"/>
      <c r="GT1560" s="7"/>
      <c r="GU1560" s="7"/>
      <c r="GV1560" s="7"/>
      <c r="GW1560" s="7"/>
      <c r="GX1560" s="7"/>
      <c r="GY1560" s="7"/>
    </row>
    <row r="1561" spans="1:207" ht="13.8">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c r="CG1561" s="7"/>
      <c r="CH1561" s="7"/>
      <c r="CI1561" s="7"/>
      <c r="CJ1561" s="7"/>
      <c r="CK1561" s="7"/>
      <c r="CL1561" s="7"/>
      <c r="CM1561" s="7"/>
      <c r="CN1561" s="7"/>
      <c r="CO1561" s="7"/>
      <c r="CP1561" s="7"/>
      <c r="CQ1561" s="7"/>
      <c r="CR1561" s="7"/>
      <c r="CS1561" s="7"/>
      <c r="CT1561" s="7"/>
      <c r="CU1561" s="7"/>
      <c r="CV1561" s="7"/>
      <c r="CW1561" s="7"/>
      <c r="CX1561" s="7"/>
      <c r="CY1561" s="7"/>
      <c r="CZ1561" s="7"/>
      <c r="DA1561" s="7"/>
      <c r="DB1561" s="7"/>
      <c r="DC1561" s="7"/>
      <c r="DD1561" s="7"/>
      <c r="DE1561" s="7"/>
      <c r="DF1561" s="7"/>
      <c r="DG1561" s="7"/>
      <c r="DH1561" s="7"/>
      <c r="DI1561" s="7"/>
      <c r="DJ1561" s="7"/>
      <c r="DK1561" s="7"/>
      <c r="DL1561" s="7"/>
      <c r="DM1561" s="7"/>
      <c r="DN1561" s="7"/>
      <c r="DO1561" s="7"/>
      <c r="DP1561" s="7"/>
      <c r="DQ1561" s="7"/>
      <c r="DR1561" s="7"/>
      <c r="DS1561" s="7"/>
      <c r="DT1561" s="7"/>
      <c r="DU1561" s="7"/>
      <c r="DV1561" s="7"/>
      <c r="DW1561" s="7"/>
      <c r="DX1561" s="7"/>
      <c r="DY1561" s="7"/>
      <c r="DZ1561" s="7"/>
      <c r="EA1561" s="7"/>
      <c r="EB1561" s="7"/>
      <c r="EC1561" s="7"/>
      <c r="ED1561" s="7"/>
      <c r="EE1561" s="7"/>
      <c r="EF1561" s="7"/>
      <c r="EG1561" s="7"/>
      <c r="EH1561" s="7"/>
      <c r="EI1561" s="7"/>
      <c r="EJ1561" s="7"/>
      <c r="EK1561" s="7"/>
      <c r="EL1561" s="7"/>
      <c r="EM1561" s="7"/>
      <c r="EN1561" s="7"/>
      <c r="EO1561" s="7"/>
      <c r="EP1561" s="7"/>
      <c r="EQ1561" s="7"/>
      <c r="ER1561" s="7"/>
      <c r="ES1561" s="7"/>
      <c r="ET1561" s="7"/>
      <c r="EU1561" s="7"/>
      <c r="EV1561" s="7"/>
      <c r="EW1561" s="7"/>
      <c r="EX1561" s="7"/>
      <c r="EY1561" s="7"/>
      <c r="EZ1561" s="7"/>
      <c r="FA1561" s="7"/>
      <c r="FB1561" s="7"/>
      <c r="FC1561" s="7"/>
      <c r="FD1561" s="7"/>
      <c r="FE1561" s="7"/>
      <c r="FF1561" s="7"/>
      <c r="FG1561" s="7"/>
      <c r="FH1561" s="7"/>
      <c r="FI1561" s="7"/>
      <c r="FJ1561" s="7"/>
      <c r="FK1561" s="7"/>
      <c r="FL1561" s="34"/>
      <c r="FM1561" s="33"/>
      <c r="FN1561" s="34"/>
      <c r="FO1561" s="33"/>
      <c r="FP1561" s="33"/>
      <c r="FQ1561" s="33"/>
      <c r="FR1561" s="33"/>
      <c r="FS1561" s="33"/>
      <c r="FT1561" s="33"/>
      <c r="FU1561" s="33"/>
      <c r="FV1561" s="33"/>
      <c r="FW1561" s="33"/>
      <c r="FX1561" s="33"/>
      <c r="FY1561" s="33"/>
      <c r="FZ1561" s="33"/>
      <c r="GA1561" s="33"/>
      <c r="GB1561" s="33"/>
      <c r="GC1561" s="33"/>
      <c r="GD1561" s="33"/>
      <c r="GE1561" s="33"/>
      <c r="GF1561" s="33"/>
      <c r="GG1561" s="7"/>
      <c r="GH1561" s="7"/>
      <c r="GI1561" s="7"/>
      <c r="GJ1561" s="7"/>
      <c r="GK1561" s="7"/>
      <c r="GL1561" s="7"/>
      <c r="GM1561" s="7"/>
      <c r="GN1561" s="7"/>
      <c r="GO1561" s="7"/>
      <c r="GP1561" s="7"/>
      <c r="GQ1561" s="7"/>
      <c r="GR1561" s="7"/>
      <c r="GS1561" s="7"/>
      <c r="GT1561" s="7"/>
      <c r="GU1561" s="7"/>
      <c r="GV1561" s="7"/>
      <c r="GW1561" s="7"/>
      <c r="GX1561" s="7"/>
      <c r="GY1561" s="7"/>
    </row>
    <row r="1562" spans="1:207" ht="13.8">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c r="CG1562" s="7"/>
      <c r="CH1562" s="7"/>
      <c r="CI1562" s="7"/>
      <c r="CJ1562" s="7"/>
      <c r="CK1562" s="7"/>
      <c r="CL1562" s="7"/>
      <c r="CM1562" s="7"/>
      <c r="CN1562" s="7"/>
      <c r="CO1562" s="7"/>
      <c r="CP1562" s="7"/>
      <c r="CQ1562" s="7"/>
      <c r="CR1562" s="7"/>
      <c r="CS1562" s="7"/>
      <c r="CT1562" s="7"/>
      <c r="CU1562" s="7"/>
      <c r="CV1562" s="7"/>
      <c r="CW1562" s="7"/>
      <c r="CX1562" s="7"/>
      <c r="CY1562" s="7"/>
      <c r="CZ1562" s="7"/>
      <c r="DA1562" s="7"/>
      <c r="DB1562" s="7"/>
      <c r="DC1562" s="7"/>
      <c r="DD1562" s="7"/>
      <c r="DE1562" s="7"/>
      <c r="DF1562" s="7"/>
      <c r="DG1562" s="7"/>
      <c r="DH1562" s="7"/>
      <c r="DI1562" s="7"/>
      <c r="DJ1562" s="7"/>
      <c r="DK1562" s="7"/>
      <c r="DL1562" s="7"/>
      <c r="DM1562" s="7"/>
      <c r="DN1562" s="7"/>
      <c r="DO1562" s="7"/>
      <c r="DP1562" s="7"/>
      <c r="DQ1562" s="7"/>
      <c r="DR1562" s="7"/>
      <c r="DS1562" s="7"/>
      <c r="DT1562" s="7"/>
      <c r="DU1562" s="7"/>
      <c r="DV1562" s="7"/>
      <c r="DW1562" s="7"/>
      <c r="DX1562" s="7"/>
      <c r="DY1562" s="7"/>
      <c r="DZ1562" s="7"/>
      <c r="EA1562" s="7"/>
      <c r="EB1562" s="7"/>
      <c r="EC1562" s="7"/>
      <c r="ED1562" s="7"/>
      <c r="EE1562" s="7"/>
      <c r="EF1562" s="7"/>
      <c r="EG1562" s="7"/>
      <c r="EH1562" s="7"/>
      <c r="EI1562" s="7"/>
      <c r="EJ1562" s="7"/>
      <c r="EK1562" s="7"/>
      <c r="EL1562" s="7"/>
      <c r="EM1562" s="7"/>
      <c r="EN1562" s="7"/>
      <c r="EO1562" s="7"/>
      <c r="EP1562" s="7"/>
      <c r="EQ1562" s="7"/>
      <c r="ER1562" s="7"/>
      <c r="ES1562" s="7"/>
      <c r="ET1562" s="7"/>
      <c r="EU1562" s="7"/>
      <c r="EV1562" s="7"/>
      <c r="EW1562" s="7"/>
      <c r="EX1562" s="7"/>
      <c r="EY1562" s="7"/>
      <c r="EZ1562" s="7"/>
      <c r="FA1562" s="7"/>
      <c r="FB1562" s="7"/>
      <c r="FC1562" s="7"/>
      <c r="FD1562" s="7"/>
      <c r="FE1562" s="7"/>
      <c r="FF1562" s="7"/>
      <c r="FG1562" s="7"/>
      <c r="FH1562" s="7"/>
      <c r="FI1562" s="7"/>
      <c r="FJ1562" s="7"/>
      <c r="FK1562" s="7"/>
      <c r="FL1562" s="34"/>
      <c r="FM1562" s="33"/>
      <c r="FN1562" s="34"/>
      <c r="FO1562" s="33"/>
      <c r="FP1562" s="33"/>
      <c r="FQ1562" s="33"/>
      <c r="FR1562" s="33"/>
      <c r="FS1562" s="33"/>
      <c r="FT1562" s="33"/>
      <c r="FU1562" s="33"/>
      <c r="FV1562" s="33"/>
      <c r="FW1562" s="33"/>
      <c r="FX1562" s="33"/>
      <c r="FY1562" s="33"/>
      <c r="FZ1562" s="33"/>
      <c r="GA1562" s="33"/>
      <c r="GB1562" s="33"/>
      <c r="GC1562" s="33"/>
      <c r="GD1562" s="33"/>
      <c r="GE1562" s="33"/>
      <c r="GF1562" s="33"/>
      <c r="GG1562" s="7"/>
      <c r="GH1562" s="7"/>
      <c r="GI1562" s="7"/>
      <c r="GJ1562" s="7"/>
      <c r="GK1562" s="7"/>
      <c r="GL1562" s="7"/>
      <c r="GM1562" s="7"/>
      <c r="GN1562" s="7"/>
      <c r="GO1562" s="7"/>
      <c r="GP1562" s="7"/>
      <c r="GQ1562" s="7"/>
      <c r="GR1562" s="7"/>
      <c r="GS1562" s="7"/>
      <c r="GT1562" s="7"/>
      <c r="GU1562" s="7"/>
      <c r="GV1562" s="7"/>
      <c r="GW1562" s="7"/>
      <c r="GX1562" s="7"/>
      <c r="GY1562" s="7"/>
    </row>
    <row r="1563" spans="1:207" ht="13.8">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c r="CG1563" s="7"/>
      <c r="CH1563" s="7"/>
      <c r="CI1563" s="7"/>
      <c r="CJ1563" s="7"/>
      <c r="CK1563" s="7"/>
      <c r="CL1563" s="7"/>
      <c r="CM1563" s="7"/>
      <c r="CN1563" s="7"/>
      <c r="CO1563" s="7"/>
      <c r="CP1563" s="7"/>
      <c r="CQ1563" s="7"/>
      <c r="CR1563" s="7"/>
      <c r="CS1563" s="7"/>
      <c r="CT1563" s="7"/>
      <c r="CU1563" s="7"/>
      <c r="CV1563" s="7"/>
      <c r="CW1563" s="7"/>
      <c r="CX1563" s="7"/>
      <c r="CY1563" s="7"/>
      <c r="CZ1563" s="7"/>
      <c r="DA1563" s="7"/>
      <c r="DB1563" s="7"/>
      <c r="DC1563" s="7"/>
      <c r="DD1563" s="7"/>
      <c r="DE1563" s="7"/>
      <c r="DF1563" s="7"/>
      <c r="DG1563" s="7"/>
      <c r="DH1563" s="7"/>
      <c r="DI1563" s="7"/>
      <c r="DJ1563" s="7"/>
      <c r="DK1563" s="7"/>
      <c r="DL1563" s="7"/>
      <c r="DM1563" s="7"/>
      <c r="DN1563" s="7"/>
      <c r="DO1563" s="7"/>
      <c r="DP1563" s="7"/>
      <c r="DQ1563" s="7"/>
      <c r="DR1563" s="7"/>
      <c r="DS1563" s="7"/>
      <c r="DT1563" s="7"/>
      <c r="DU1563" s="7"/>
      <c r="DV1563" s="7"/>
      <c r="DW1563" s="7"/>
      <c r="DX1563" s="7"/>
      <c r="DY1563" s="7"/>
      <c r="DZ1563" s="7"/>
      <c r="EA1563" s="7"/>
      <c r="EB1563" s="7"/>
      <c r="EC1563" s="7"/>
      <c r="ED1563" s="7"/>
      <c r="EE1563" s="7"/>
      <c r="EF1563" s="7"/>
      <c r="EG1563" s="7"/>
      <c r="EH1563" s="7"/>
      <c r="EI1563" s="7"/>
      <c r="EJ1563" s="7"/>
      <c r="EK1563" s="7"/>
      <c r="EL1563" s="7"/>
      <c r="EM1563" s="7"/>
      <c r="EN1563" s="7"/>
      <c r="EO1563" s="7"/>
      <c r="EP1563" s="7"/>
      <c r="EQ1563" s="7"/>
      <c r="ER1563" s="7"/>
      <c r="ES1563" s="7"/>
      <c r="ET1563" s="7"/>
      <c r="EU1563" s="7"/>
      <c r="EV1563" s="7"/>
      <c r="EW1563" s="7"/>
      <c r="EX1563" s="7"/>
      <c r="EY1563" s="7"/>
      <c r="EZ1563" s="7"/>
      <c r="FA1563" s="7"/>
      <c r="FB1563" s="7"/>
      <c r="FC1563" s="7"/>
      <c r="FD1563" s="7"/>
      <c r="FE1563" s="7"/>
      <c r="FF1563" s="7"/>
      <c r="FG1563" s="7"/>
      <c r="FH1563" s="7"/>
      <c r="FI1563" s="7"/>
      <c r="FJ1563" s="7"/>
      <c r="FK1563" s="7"/>
      <c r="FL1563" s="34"/>
      <c r="FM1563" s="33"/>
      <c r="FN1563" s="34"/>
      <c r="FO1563" s="33"/>
      <c r="FP1563" s="33"/>
      <c r="FQ1563" s="33"/>
      <c r="FR1563" s="33"/>
      <c r="FS1563" s="33"/>
      <c r="FT1563" s="33"/>
      <c r="FU1563" s="33"/>
      <c r="FV1563" s="33"/>
      <c r="FW1563" s="33"/>
      <c r="FX1563" s="33"/>
      <c r="FY1563" s="33"/>
      <c r="FZ1563" s="33"/>
      <c r="GA1563" s="33"/>
      <c r="GB1563" s="33"/>
      <c r="GC1563" s="33"/>
      <c r="GD1563" s="33"/>
      <c r="GE1563" s="33"/>
      <c r="GF1563" s="33"/>
      <c r="GG1563" s="7"/>
      <c r="GH1563" s="7"/>
      <c r="GI1563" s="7"/>
      <c r="GJ1563" s="7"/>
      <c r="GK1563" s="7"/>
      <c r="GL1563" s="7"/>
      <c r="GM1563" s="7"/>
      <c r="GN1563" s="7"/>
      <c r="GO1563" s="7"/>
      <c r="GP1563" s="7"/>
      <c r="GQ1563" s="7"/>
      <c r="GR1563" s="7"/>
      <c r="GS1563" s="7"/>
      <c r="GT1563" s="7"/>
      <c r="GU1563" s="7"/>
      <c r="GV1563" s="7"/>
      <c r="GW1563" s="7"/>
      <c r="GX1563" s="7"/>
      <c r="GY1563" s="7"/>
    </row>
    <row r="1564" spans="1:207" ht="13.8">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c r="CG1564" s="7"/>
      <c r="CH1564" s="7"/>
      <c r="CI1564" s="7"/>
      <c r="CJ1564" s="7"/>
      <c r="CK1564" s="7"/>
      <c r="CL1564" s="7"/>
      <c r="CM1564" s="7"/>
      <c r="CN1564" s="7"/>
      <c r="CO1564" s="7"/>
      <c r="CP1564" s="7"/>
      <c r="CQ1564" s="7"/>
      <c r="CR1564" s="7"/>
      <c r="CS1564" s="7"/>
      <c r="CT1564" s="7"/>
      <c r="CU1564" s="7"/>
      <c r="CV1564" s="7"/>
      <c r="CW1564" s="7"/>
      <c r="CX1564" s="7"/>
      <c r="CY1564" s="7"/>
      <c r="CZ1564" s="7"/>
      <c r="DA1564" s="7"/>
      <c r="DB1564" s="7"/>
      <c r="DC1564" s="7"/>
      <c r="DD1564" s="7"/>
      <c r="DE1564" s="7"/>
      <c r="DF1564" s="7"/>
      <c r="DG1564" s="7"/>
      <c r="DH1564" s="7"/>
      <c r="DI1564" s="7"/>
      <c r="DJ1564" s="7"/>
      <c r="DK1564" s="7"/>
      <c r="DL1564" s="7"/>
      <c r="DM1564" s="7"/>
      <c r="DN1564" s="7"/>
      <c r="DO1564" s="7"/>
      <c r="DP1564" s="7"/>
      <c r="DQ1564" s="7"/>
      <c r="DR1564" s="7"/>
      <c r="DS1564" s="7"/>
      <c r="DT1564" s="7"/>
      <c r="DU1564" s="7"/>
      <c r="DV1564" s="7"/>
      <c r="DW1564" s="7"/>
      <c r="DX1564" s="7"/>
      <c r="DY1564" s="7"/>
      <c r="DZ1564" s="7"/>
      <c r="EA1564" s="7"/>
      <c r="EB1564" s="7"/>
      <c r="EC1564" s="7"/>
      <c r="ED1564" s="7"/>
      <c r="EE1564" s="7"/>
      <c r="EF1564" s="7"/>
      <c r="EG1564" s="7"/>
      <c r="EH1564" s="7"/>
      <c r="EI1564" s="7"/>
      <c r="EJ1564" s="7"/>
      <c r="EK1564" s="7"/>
      <c r="EL1564" s="7"/>
      <c r="EM1564" s="7"/>
      <c r="EN1564" s="7"/>
      <c r="EO1564" s="7"/>
      <c r="EP1564" s="7"/>
      <c r="EQ1564" s="7"/>
      <c r="ER1564" s="7"/>
      <c r="ES1564" s="7"/>
      <c r="ET1564" s="7"/>
      <c r="EU1564" s="7"/>
      <c r="EV1564" s="7"/>
      <c r="EW1564" s="7"/>
      <c r="EX1564" s="7"/>
      <c r="EY1564" s="7"/>
      <c r="EZ1564" s="7"/>
      <c r="FA1564" s="7"/>
      <c r="FB1564" s="7"/>
      <c r="FC1564" s="7"/>
      <c r="FD1564" s="7"/>
      <c r="FE1564" s="7"/>
      <c r="FF1564" s="7"/>
      <c r="FG1564" s="7"/>
      <c r="FH1564" s="7"/>
      <c r="FI1564" s="7"/>
      <c r="FJ1564" s="7"/>
      <c r="FK1564" s="7"/>
      <c r="FL1564" s="34"/>
      <c r="FM1564" s="33"/>
      <c r="FN1564" s="34"/>
      <c r="FO1564" s="33"/>
      <c r="FP1564" s="33"/>
      <c r="FQ1564" s="33"/>
      <c r="FR1564" s="33"/>
      <c r="FS1564" s="33"/>
      <c r="FT1564" s="33"/>
      <c r="FU1564" s="33"/>
      <c r="FV1564" s="33"/>
      <c r="FW1564" s="33"/>
      <c r="FX1564" s="33"/>
      <c r="FY1564" s="33"/>
      <c r="FZ1564" s="33"/>
      <c r="GA1564" s="33"/>
      <c r="GB1564" s="33"/>
      <c r="GC1564" s="33"/>
      <c r="GD1564" s="33"/>
      <c r="GE1564" s="33"/>
      <c r="GF1564" s="33"/>
      <c r="GG1564" s="7"/>
      <c r="GH1564" s="7"/>
      <c r="GI1564" s="7"/>
      <c r="GJ1564" s="7"/>
      <c r="GK1564" s="7"/>
      <c r="GL1564" s="7"/>
      <c r="GM1564" s="7"/>
      <c r="GN1564" s="7"/>
      <c r="GO1564" s="7"/>
      <c r="GP1564" s="7"/>
      <c r="GQ1564" s="7"/>
      <c r="GR1564" s="7"/>
      <c r="GS1564" s="7"/>
      <c r="GT1564" s="7"/>
      <c r="GU1564" s="7"/>
      <c r="GV1564" s="7"/>
      <c r="GW1564" s="7"/>
      <c r="GX1564" s="7"/>
      <c r="GY1564" s="7"/>
    </row>
    <row r="1565" spans="1:207" ht="13.8">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c r="CG1565" s="7"/>
      <c r="CH1565" s="7"/>
      <c r="CI1565" s="7"/>
      <c r="CJ1565" s="7"/>
      <c r="CK1565" s="7"/>
      <c r="CL1565" s="7"/>
      <c r="CM1565" s="7"/>
      <c r="CN1565" s="7"/>
      <c r="CO1565" s="7"/>
      <c r="CP1565" s="7"/>
      <c r="CQ1565" s="7"/>
      <c r="CR1565" s="7"/>
      <c r="CS1565" s="7"/>
      <c r="CT1565" s="7"/>
      <c r="CU1565" s="7"/>
      <c r="CV1565" s="7"/>
      <c r="CW1565" s="7"/>
      <c r="CX1565" s="7"/>
      <c r="CY1565" s="7"/>
      <c r="CZ1565" s="7"/>
      <c r="DA1565" s="7"/>
      <c r="DB1565" s="7"/>
      <c r="DC1565" s="7"/>
      <c r="DD1565" s="7"/>
      <c r="DE1565" s="7"/>
      <c r="DF1565" s="7"/>
      <c r="DG1565" s="7"/>
      <c r="DH1565" s="7"/>
      <c r="DI1565" s="7"/>
      <c r="DJ1565" s="7"/>
      <c r="DK1565" s="7"/>
      <c r="DL1565" s="7"/>
      <c r="DM1565" s="7"/>
      <c r="DN1565" s="7"/>
      <c r="DO1565" s="7"/>
      <c r="DP1565" s="7"/>
      <c r="DQ1565" s="7"/>
      <c r="DR1565" s="7"/>
      <c r="DS1565" s="7"/>
      <c r="DT1565" s="7"/>
      <c r="DU1565" s="7"/>
      <c r="DV1565" s="7"/>
      <c r="DW1565" s="7"/>
      <c r="DX1565" s="7"/>
      <c r="DY1565" s="7"/>
      <c r="DZ1565" s="7"/>
      <c r="EA1565" s="7"/>
      <c r="EB1565" s="7"/>
      <c r="EC1565" s="7"/>
      <c r="ED1565" s="7"/>
      <c r="EE1565" s="7"/>
      <c r="EF1565" s="7"/>
      <c r="EG1565" s="7"/>
      <c r="EH1565" s="7"/>
      <c r="EI1565" s="7"/>
      <c r="EJ1565" s="7"/>
      <c r="EK1565" s="7"/>
      <c r="EL1565" s="7"/>
      <c r="EM1565" s="7"/>
      <c r="EN1565" s="7"/>
      <c r="EO1565" s="7"/>
      <c r="EP1565" s="7"/>
      <c r="EQ1565" s="7"/>
      <c r="ER1565" s="7"/>
      <c r="ES1565" s="7"/>
      <c r="ET1565" s="7"/>
      <c r="EU1565" s="7"/>
      <c r="EV1565" s="7"/>
      <c r="EW1565" s="7"/>
      <c r="EX1565" s="7"/>
      <c r="EY1565" s="7"/>
      <c r="EZ1565" s="7"/>
      <c r="FA1565" s="7"/>
      <c r="FB1565" s="7"/>
      <c r="FC1565" s="7"/>
      <c r="FD1565" s="7"/>
      <c r="FE1565" s="7"/>
      <c r="FF1565" s="7"/>
      <c r="FG1565" s="7"/>
      <c r="FH1565" s="7"/>
      <c r="FI1565" s="7"/>
      <c r="FJ1565" s="7"/>
      <c r="FK1565" s="7"/>
      <c r="FL1565" s="34"/>
      <c r="FM1565" s="33"/>
      <c r="FN1565" s="34"/>
      <c r="FO1565" s="33"/>
      <c r="FP1565" s="33"/>
      <c r="FQ1565" s="33"/>
      <c r="FR1565" s="33"/>
      <c r="FS1565" s="33"/>
      <c r="FT1565" s="33"/>
      <c r="FU1565" s="33"/>
      <c r="FV1565" s="33"/>
      <c r="FW1565" s="33"/>
      <c r="FX1565" s="33"/>
      <c r="FY1565" s="33"/>
      <c r="FZ1565" s="33"/>
      <c r="GA1565" s="33"/>
      <c r="GB1565" s="33"/>
      <c r="GC1565" s="33"/>
      <c r="GD1565" s="33"/>
      <c r="GE1565" s="33"/>
      <c r="GF1565" s="33"/>
      <c r="GG1565" s="7"/>
      <c r="GH1565" s="7"/>
      <c r="GI1565" s="7"/>
      <c r="GJ1565" s="7"/>
      <c r="GK1565" s="7"/>
      <c r="GL1565" s="7"/>
      <c r="GM1565" s="7"/>
      <c r="GN1565" s="7"/>
      <c r="GO1565" s="7"/>
      <c r="GP1565" s="7"/>
      <c r="GQ1565" s="7"/>
      <c r="GR1565" s="7"/>
      <c r="GS1565" s="7"/>
      <c r="GT1565" s="7"/>
      <c r="GU1565" s="7"/>
      <c r="GV1565" s="7"/>
      <c r="GW1565" s="7"/>
      <c r="GX1565" s="7"/>
      <c r="GY1565" s="7"/>
    </row>
    <row r="1566" spans="1:207" ht="13.8">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c r="CG1566" s="7"/>
      <c r="CH1566" s="7"/>
      <c r="CI1566" s="7"/>
      <c r="CJ1566" s="7"/>
      <c r="CK1566" s="7"/>
      <c r="CL1566" s="7"/>
      <c r="CM1566" s="7"/>
      <c r="CN1566" s="7"/>
      <c r="CO1566" s="7"/>
      <c r="CP1566" s="7"/>
      <c r="CQ1566" s="7"/>
      <c r="CR1566" s="7"/>
      <c r="CS1566" s="7"/>
      <c r="CT1566" s="7"/>
      <c r="CU1566" s="7"/>
      <c r="CV1566" s="7"/>
      <c r="CW1566" s="7"/>
      <c r="CX1566" s="7"/>
      <c r="CY1566" s="7"/>
      <c r="CZ1566" s="7"/>
      <c r="DA1566" s="7"/>
      <c r="DB1566" s="7"/>
      <c r="DC1566" s="7"/>
      <c r="DD1566" s="7"/>
      <c r="DE1566" s="7"/>
      <c r="DF1566" s="7"/>
      <c r="DG1566" s="7"/>
      <c r="DH1566" s="7"/>
      <c r="DI1566" s="7"/>
      <c r="DJ1566" s="7"/>
      <c r="DK1566" s="7"/>
      <c r="DL1566" s="7"/>
      <c r="DM1566" s="7"/>
      <c r="DN1566" s="7"/>
      <c r="DO1566" s="7"/>
      <c r="DP1566" s="7"/>
      <c r="DQ1566" s="7"/>
      <c r="DR1566" s="7"/>
      <c r="DS1566" s="7"/>
      <c r="DT1566" s="7"/>
      <c r="DU1566" s="7"/>
      <c r="DV1566" s="7"/>
      <c r="DW1566" s="7"/>
      <c r="DX1566" s="7"/>
      <c r="DY1566" s="7"/>
      <c r="DZ1566" s="7"/>
      <c r="EA1566" s="7"/>
      <c r="EB1566" s="7"/>
      <c r="EC1566" s="7"/>
      <c r="ED1566" s="7"/>
      <c r="EE1566" s="7"/>
      <c r="EF1566" s="7"/>
      <c r="EG1566" s="7"/>
      <c r="EH1566" s="7"/>
      <c r="EI1566" s="7"/>
      <c r="EJ1566" s="7"/>
      <c r="EK1566" s="7"/>
      <c r="EL1566" s="7"/>
      <c r="EM1566" s="7"/>
      <c r="EN1566" s="7"/>
      <c r="EO1566" s="7"/>
      <c r="EP1566" s="7"/>
      <c r="EQ1566" s="7"/>
      <c r="ER1566" s="7"/>
      <c r="ES1566" s="7"/>
      <c r="ET1566" s="7"/>
      <c r="EU1566" s="7"/>
      <c r="EV1566" s="7"/>
      <c r="EW1566" s="7"/>
      <c r="EX1566" s="7"/>
      <c r="EY1566" s="7"/>
      <c r="EZ1566" s="7"/>
      <c r="FA1566" s="7"/>
      <c r="FB1566" s="7"/>
      <c r="FC1566" s="7"/>
      <c r="FD1566" s="7"/>
      <c r="FE1566" s="7"/>
      <c r="FF1566" s="7"/>
      <c r="FG1566" s="7"/>
      <c r="FH1566" s="7"/>
      <c r="FI1566" s="7"/>
      <c r="FJ1566" s="7"/>
      <c r="FK1566" s="7"/>
      <c r="FL1566" s="34"/>
      <c r="FM1566" s="33"/>
      <c r="FN1566" s="34"/>
      <c r="FO1566" s="33"/>
      <c r="FP1566" s="33"/>
      <c r="FQ1566" s="33"/>
      <c r="FR1566" s="33"/>
      <c r="FS1566" s="33"/>
      <c r="FT1566" s="33"/>
      <c r="FU1566" s="33"/>
      <c r="FV1566" s="33"/>
      <c r="FW1566" s="33"/>
      <c r="FX1566" s="33"/>
      <c r="FY1566" s="33"/>
      <c r="FZ1566" s="33"/>
      <c r="GA1566" s="33"/>
      <c r="GB1566" s="33"/>
      <c r="GC1566" s="33"/>
      <c r="GD1566" s="33"/>
      <c r="GE1566" s="33"/>
      <c r="GF1566" s="33"/>
      <c r="GG1566" s="7"/>
      <c r="GH1566" s="7"/>
      <c r="GI1566" s="7"/>
      <c r="GJ1566" s="7"/>
      <c r="GK1566" s="7"/>
      <c r="GL1566" s="7"/>
      <c r="GM1566" s="7"/>
      <c r="GN1566" s="7"/>
      <c r="GO1566" s="7"/>
      <c r="GP1566" s="7"/>
      <c r="GQ1566" s="7"/>
      <c r="GR1566" s="7"/>
      <c r="GS1566" s="7"/>
      <c r="GT1566" s="7"/>
      <c r="GU1566" s="7"/>
      <c r="GV1566" s="7"/>
      <c r="GW1566" s="7"/>
      <c r="GX1566" s="7"/>
      <c r="GY1566" s="7"/>
    </row>
    <row r="1567" spans="1:207" ht="13.8">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c r="CG1567" s="7"/>
      <c r="CH1567" s="7"/>
      <c r="CI1567" s="7"/>
      <c r="CJ1567" s="7"/>
      <c r="CK1567" s="7"/>
      <c r="CL1567" s="7"/>
      <c r="CM1567" s="7"/>
      <c r="CN1567" s="7"/>
      <c r="CO1567" s="7"/>
      <c r="CP1567" s="7"/>
      <c r="CQ1567" s="7"/>
      <c r="CR1567" s="7"/>
      <c r="CS1567" s="7"/>
      <c r="CT1567" s="7"/>
      <c r="CU1567" s="7"/>
      <c r="CV1567" s="7"/>
      <c r="CW1567" s="7"/>
      <c r="CX1567" s="7"/>
      <c r="CY1567" s="7"/>
      <c r="CZ1567" s="7"/>
      <c r="DA1567" s="7"/>
      <c r="DB1567" s="7"/>
      <c r="DC1567" s="7"/>
      <c r="DD1567" s="7"/>
      <c r="DE1567" s="7"/>
      <c r="DF1567" s="7"/>
      <c r="DG1567" s="7"/>
      <c r="DH1567" s="7"/>
      <c r="DI1567" s="7"/>
      <c r="DJ1567" s="7"/>
      <c r="DK1567" s="7"/>
      <c r="DL1567" s="7"/>
      <c r="DM1567" s="7"/>
      <c r="DN1567" s="7"/>
      <c r="DO1567" s="7"/>
      <c r="DP1567" s="7"/>
      <c r="DQ1567" s="7"/>
      <c r="DR1567" s="7"/>
      <c r="DS1567" s="7"/>
      <c r="DT1567" s="7"/>
      <c r="DU1567" s="7"/>
      <c r="DV1567" s="7"/>
      <c r="DW1567" s="7"/>
      <c r="DX1567" s="7"/>
      <c r="DY1567" s="7"/>
      <c r="DZ1567" s="7"/>
      <c r="EA1567" s="7"/>
      <c r="EB1567" s="7"/>
      <c r="EC1567" s="7"/>
      <c r="ED1567" s="7"/>
      <c r="EE1567" s="7"/>
      <c r="EF1567" s="7"/>
      <c r="EG1567" s="7"/>
      <c r="EH1567" s="7"/>
      <c r="EI1567" s="7"/>
      <c r="EJ1567" s="7"/>
      <c r="EK1567" s="7"/>
      <c r="EL1567" s="7"/>
      <c r="EM1567" s="7"/>
      <c r="EN1567" s="7"/>
      <c r="EO1567" s="7"/>
      <c r="EP1567" s="7"/>
      <c r="EQ1567" s="7"/>
      <c r="ER1567" s="7"/>
      <c r="ES1567" s="7"/>
      <c r="ET1567" s="7"/>
      <c r="EU1567" s="7"/>
      <c r="EV1567" s="7"/>
      <c r="EW1567" s="7"/>
      <c r="EX1567" s="7"/>
      <c r="EY1567" s="7"/>
      <c r="EZ1567" s="7"/>
      <c r="FA1567" s="7"/>
      <c r="FB1567" s="7"/>
      <c r="FC1567" s="7"/>
      <c r="FD1567" s="7"/>
      <c r="FE1567" s="7"/>
      <c r="FF1567" s="7"/>
      <c r="FG1567" s="7"/>
      <c r="FH1567" s="7"/>
      <c r="FI1567" s="7"/>
      <c r="FJ1567" s="7"/>
      <c r="FK1567" s="7"/>
      <c r="FL1567" s="34"/>
      <c r="FM1567" s="33"/>
      <c r="FN1567" s="34"/>
      <c r="FO1567" s="33"/>
      <c r="FP1567" s="33"/>
      <c r="FQ1567" s="33"/>
      <c r="FR1567" s="33"/>
      <c r="FS1567" s="33"/>
      <c r="FT1567" s="33"/>
      <c r="FU1567" s="33"/>
      <c r="FV1567" s="33"/>
      <c r="FW1567" s="33"/>
      <c r="FX1567" s="33"/>
      <c r="FY1567" s="33"/>
      <c r="FZ1567" s="33"/>
      <c r="GA1567" s="33"/>
      <c r="GB1567" s="33"/>
      <c r="GC1567" s="33"/>
      <c r="GD1567" s="33"/>
      <c r="GE1567" s="33"/>
      <c r="GF1567" s="33"/>
      <c r="GG1567" s="7"/>
      <c r="GH1567" s="7"/>
      <c r="GI1567" s="7"/>
      <c r="GJ1567" s="7"/>
      <c r="GK1567" s="7"/>
      <c r="GL1567" s="7"/>
      <c r="GM1567" s="7"/>
      <c r="GN1567" s="7"/>
      <c r="GO1567" s="7"/>
      <c r="GP1567" s="7"/>
      <c r="GQ1567" s="7"/>
      <c r="GR1567" s="7"/>
      <c r="GS1567" s="7"/>
      <c r="GT1567" s="7"/>
      <c r="GU1567" s="7"/>
      <c r="GV1567" s="7"/>
      <c r="GW1567" s="7"/>
      <c r="GX1567" s="7"/>
      <c r="GY1567" s="7"/>
    </row>
    <row r="1568" spans="1:207" ht="13.8">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c r="CG1568" s="7"/>
      <c r="CH1568" s="7"/>
      <c r="CI1568" s="7"/>
      <c r="CJ1568" s="7"/>
      <c r="CK1568" s="7"/>
      <c r="CL1568" s="7"/>
      <c r="CM1568" s="7"/>
      <c r="CN1568" s="7"/>
      <c r="CO1568" s="7"/>
      <c r="CP1568" s="7"/>
      <c r="CQ1568" s="7"/>
      <c r="CR1568" s="7"/>
      <c r="CS1568" s="7"/>
      <c r="CT1568" s="7"/>
      <c r="CU1568" s="7"/>
      <c r="CV1568" s="7"/>
      <c r="CW1568" s="7"/>
      <c r="CX1568" s="7"/>
      <c r="CY1568" s="7"/>
      <c r="CZ1568" s="7"/>
      <c r="DA1568" s="7"/>
      <c r="DB1568" s="7"/>
      <c r="DC1568" s="7"/>
      <c r="DD1568" s="7"/>
      <c r="DE1568" s="7"/>
      <c r="DF1568" s="7"/>
      <c r="DG1568" s="7"/>
      <c r="DH1568" s="7"/>
      <c r="DI1568" s="7"/>
      <c r="DJ1568" s="7"/>
      <c r="DK1568" s="7"/>
      <c r="DL1568" s="7"/>
      <c r="DM1568" s="7"/>
      <c r="DN1568" s="7"/>
      <c r="DO1568" s="7"/>
      <c r="DP1568" s="7"/>
      <c r="DQ1568" s="7"/>
      <c r="DR1568" s="7"/>
      <c r="DS1568" s="7"/>
      <c r="DT1568" s="7"/>
      <c r="DU1568" s="7"/>
      <c r="DV1568" s="7"/>
      <c r="DW1568" s="7"/>
      <c r="DX1568" s="7"/>
      <c r="DY1568" s="7"/>
      <c r="DZ1568" s="7"/>
      <c r="EA1568" s="7"/>
      <c r="EB1568" s="7"/>
      <c r="EC1568" s="7"/>
      <c r="ED1568" s="7"/>
      <c r="EE1568" s="7"/>
      <c r="EF1568" s="7"/>
      <c r="EG1568" s="7"/>
      <c r="EH1568" s="7"/>
      <c r="EI1568" s="7"/>
      <c r="EJ1568" s="7"/>
      <c r="EK1568" s="7"/>
      <c r="EL1568" s="7"/>
      <c r="EM1568" s="7"/>
      <c r="EN1568" s="7"/>
      <c r="EO1568" s="7"/>
      <c r="EP1568" s="7"/>
      <c r="EQ1568" s="7"/>
      <c r="ER1568" s="7"/>
      <c r="ES1568" s="7"/>
      <c r="ET1568" s="7"/>
      <c r="EU1568" s="7"/>
      <c r="EV1568" s="7"/>
      <c r="EW1568" s="7"/>
      <c r="EX1568" s="7"/>
      <c r="EY1568" s="7"/>
      <c r="EZ1568" s="7"/>
      <c r="FA1568" s="7"/>
      <c r="FB1568" s="7"/>
      <c r="FC1568" s="7"/>
      <c r="FD1568" s="7"/>
      <c r="FE1568" s="7"/>
      <c r="FF1568" s="7"/>
      <c r="FG1568" s="7"/>
      <c r="FH1568" s="7"/>
      <c r="FI1568" s="7"/>
      <c r="FJ1568" s="7"/>
      <c r="FK1568" s="7"/>
      <c r="FL1568" s="34"/>
      <c r="FM1568" s="33"/>
      <c r="FN1568" s="34"/>
      <c r="FO1568" s="33"/>
      <c r="FP1568" s="33"/>
      <c r="FQ1568" s="33"/>
      <c r="FR1568" s="33"/>
      <c r="FS1568" s="33"/>
      <c r="FT1568" s="33"/>
      <c r="FU1568" s="33"/>
      <c r="FV1568" s="33"/>
      <c r="FW1568" s="33"/>
      <c r="FX1568" s="33"/>
      <c r="FY1568" s="33"/>
      <c r="FZ1568" s="33"/>
      <c r="GA1568" s="33"/>
      <c r="GB1568" s="33"/>
      <c r="GC1568" s="33"/>
      <c r="GD1568" s="33"/>
      <c r="GE1568" s="33"/>
      <c r="GF1568" s="33"/>
      <c r="GG1568" s="7"/>
      <c r="GH1568" s="7"/>
      <c r="GI1568" s="7"/>
      <c r="GJ1568" s="7"/>
      <c r="GK1568" s="7"/>
      <c r="GL1568" s="7"/>
      <c r="GM1568" s="7"/>
      <c r="GN1568" s="7"/>
      <c r="GO1568" s="7"/>
      <c r="GP1568" s="7"/>
      <c r="GQ1568" s="7"/>
      <c r="GR1568" s="7"/>
      <c r="GS1568" s="7"/>
      <c r="GT1568" s="7"/>
      <c r="GU1568" s="7"/>
      <c r="GV1568" s="7"/>
      <c r="GW1568" s="7"/>
      <c r="GX1568" s="7"/>
      <c r="GY1568" s="7"/>
    </row>
    <row r="1569" spans="1:207" ht="13.8">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c r="CG1569" s="7"/>
      <c r="CH1569" s="7"/>
      <c r="CI1569" s="7"/>
      <c r="CJ1569" s="7"/>
      <c r="CK1569" s="7"/>
      <c r="CL1569" s="7"/>
      <c r="CM1569" s="7"/>
      <c r="CN1569" s="7"/>
      <c r="CO1569" s="7"/>
      <c r="CP1569" s="7"/>
      <c r="CQ1569" s="7"/>
      <c r="CR1569" s="7"/>
      <c r="CS1569" s="7"/>
      <c r="CT1569" s="7"/>
      <c r="CU1569" s="7"/>
      <c r="CV1569" s="7"/>
      <c r="CW1569" s="7"/>
      <c r="CX1569" s="7"/>
      <c r="CY1569" s="7"/>
      <c r="CZ1569" s="7"/>
      <c r="DA1569" s="7"/>
      <c r="DB1569" s="7"/>
      <c r="DC1569" s="7"/>
      <c r="DD1569" s="7"/>
      <c r="DE1569" s="7"/>
      <c r="DF1569" s="7"/>
      <c r="DG1569" s="7"/>
      <c r="DH1569" s="7"/>
      <c r="DI1569" s="7"/>
      <c r="DJ1569" s="7"/>
      <c r="DK1569" s="7"/>
      <c r="DL1569" s="7"/>
      <c r="DM1569" s="7"/>
      <c r="DN1569" s="7"/>
      <c r="DO1569" s="7"/>
      <c r="DP1569" s="7"/>
      <c r="DQ1569" s="7"/>
      <c r="DR1569" s="7"/>
      <c r="DS1569" s="7"/>
      <c r="DT1569" s="7"/>
      <c r="DU1569" s="7"/>
      <c r="DV1569" s="7"/>
      <c r="DW1569" s="7"/>
      <c r="DX1569" s="7"/>
      <c r="DY1569" s="7"/>
      <c r="DZ1569" s="7"/>
      <c r="EA1569" s="7"/>
      <c r="EB1569" s="7"/>
      <c r="EC1569" s="7"/>
      <c r="ED1569" s="7"/>
      <c r="EE1569" s="7"/>
      <c r="EF1569" s="7"/>
      <c r="EG1569" s="7"/>
      <c r="EH1569" s="7"/>
      <c r="EI1569" s="7"/>
      <c r="EJ1569" s="7"/>
      <c r="EK1569" s="7"/>
      <c r="EL1569" s="7"/>
      <c r="EM1569" s="7"/>
      <c r="EN1569" s="7"/>
      <c r="EO1569" s="7"/>
      <c r="EP1569" s="7"/>
      <c r="EQ1569" s="7"/>
      <c r="ER1569" s="7"/>
      <c r="ES1569" s="7"/>
      <c r="ET1569" s="7"/>
      <c r="EU1569" s="7"/>
      <c r="EV1569" s="7"/>
      <c r="EW1569" s="7"/>
      <c r="EX1569" s="7"/>
      <c r="EY1569" s="7"/>
      <c r="EZ1569" s="7"/>
      <c r="FA1569" s="7"/>
      <c r="FB1569" s="7"/>
      <c r="FC1569" s="7"/>
      <c r="FD1569" s="7"/>
      <c r="FE1569" s="7"/>
      <c r="FF1569" s="7"/>
      <c r="FG1569" s="7"/>
      <c r="FH1569" s="7"/>
      <c r="FI1569" s="7"/>
      <c r="FJ1569" s="7"/>
      <c r="FK1569" s="7"/>
      <c r="FL1569" s="34"/>
      <c r="FM1569" s="33"/>
      <c r="FN1569" s="34"/>
      <c r="FO1569" s="33"/>
      <c r="FP1569" s="33"/>
      <c r="FQ1569" s="33"/>
      <c r="FR1569" s="33"/>
      <c r="FS1569" s="33"/>
      <c r="FT1569" s="33"/>
      <c r="FU1569" s="33"/>
      <c r="FV1569" s="33"/>
      <c r="FW1569" s="33"/>
      <c r="FX1569" s="33"/>
      <c r="FY1569" s="33"/>
      <c r="FZ1569" s="33"/>
      <c r="GA1569" s="33"/>
      <c r="GB1569" s="33"/>
      <c r="GC1569" s="33"/>
      <c r="GD1569" s="33"/>
      <c r="GE1569" s="33"/>
      <c r="GF1569" s="33"/>
      <c r="GG1569" s="7"/>
      <c r="GH1569" s="7"/>
      <c r="GI1569" s="7"/>
      <c r="GJ1569" s="7"/>
      <c r="GK1569" s="7"/>
      <c r="GL1569" s="7"/>
      <c r="GM1569" s="7"/>
      <c r="GN1569" s="7"/>
      <c r="GO1569" s="7"/>
      <c r="GP1569" s="7"/>
      <c r="GQ1569" s="7"/>
      <c r="GR1569" s="7"/>
      <c r="GS1569" s="7"/>
      <c r="GT1569" s="7"/>
      <c r="GU1569" s="7"/>
      <c r="GV1569" s="7"/>
      <c r="GW1569" s="7"/>
      <c r="GX1569" s="7"/>
      <c r="GY1569" s="7"/>
    </row>
    <row r="1570" spans="1:207" ht="13.8">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c r="CG1570" s="7"/>
      <c r="CH1570" s="7"/>
      <c r="CI1570" s="7"/>
      <c r="CJ1570" s="7"/>
      <c r="CK1570" s="7"/>
      <c r="CL1570" s="7"/>
      <c r="CM1570" s="7"/>
      <c r="CN1570" s="7"/>
      <c r="CO1570" s="7"/>
      <c r="CP1570" s="7"/>
      <c r="CQ1570" s="7"/>
      <c r="CR1570" s="7"/>
      <c r="CS1570" s="7"/>
      <c r="CT1570" s="7"/>
      <c r="CU1570" s="7"/>
      <c r="CV1570" s="7"/>
      <c r="CW1570" s="7"/>
      <c r="CX1570" s="7"/>
      <c r="CY1570" s="7"/>
      <c r="CZ1570" s="7"/>
      <c r="DA1570" s="7"/>
      <c r="DB1570" s="7"/>
      <c r="DC1570" s="7"/>
      <c r="DD1570" s="7"/>
      <c r="DE1570" s="7"/>
      <c r="DF1570" s="7"/>
      <c r="DG1570" s="7"/>
      <c r="DH1570" s="7"/>
      <c r="DI1570" s="7"/>
      <c r="DJ1570" s="7"/>
      <c r="DK1570" s="7"/>
      <c r="DL1570" s="7"/>
      <c r="DM1570" s="7"/>
      <c r="DN1570" s="7"/>
      <c r="DO1570" s="7"/>
      <c r="DP1570" s="7"/>
      <c r="DQ1570" s="7"/>
      <c r="DR1570" s="7"/>
      <c r="DS1570" s="7"/>
      <c r="DT1570" s="7"/>
      <c r="DU1570" s="7"/>
      <c r="DV1570" s="7"/>
      <c r="DW1570" s="7"/>
      <c r="DX1570" s="7"/>
      <c r="DY1570" s="7"/>
      <c r="DZ1570" s="7"/>
      <c r="EA1570" s="7"/>
      <c r="EB1570" s="7"/>
      <c r="EC1570" s="7"/>
      <c r="ED1570" s="7"/>
      <c r="EE1570" s="7"/>
      <c r="EF1570" s="7"/>
      <c r="EG1570" s="7"/>
      <c r="EH1570" s="7"/>
      <c r="EI1570" s="7"/>
      <c r="EJ1570" s="7"/>
      <c r="EK1570" s="7"/>
      <c r="EL1570" s="7"/>
      <c r="EM1570" s="7"/>
      <c r="EN1570" s="7"/>
      <c r="EO1570" s="7"/>
      <c r="EP1570" s="7"/>
      <c r="EQ1570" s="7"/>
      <c r="ER1570" s="7"/>
      <c r="ES1570" s="7"/>
      <c r="ET1570" s="7"/>
      <c r="EU1570" s="7"/>
      <c r="EV1570" s="7"/>
      <c r="EW1570" s="7"/>
      <c r="EX1570" s="7"/>
      <c r="EY1570" s="7"/>
      <c r="EZ1570" s="7"/>
      <c r="FA1570" s="7"/>
      <c r="FB1570" s="7"/>
      <c r="FC1570" s="7"/>
      <c r="FD1570" s="7"/>
      <c r="FE1570" s="7"/>
      <c r="FF1570" s="7"/>
      <c r="FG1570" s="7"/>
      <c r="FH1570" s="7"/>
      <c r="FI1570" s="7"/>
      <c r="FJ1570" s="7"/>
      <c r="FK1570" s="7"/>
      <c r="FL1570" s="34"/>
      <c r="FM1570" s="33"/>
      <c r="FN1570" s="34"/>
      <c r="FO1570" s="33"/>
      <c r="FP1570" s="33"/>
      <c r="FQ1570" s="33"/>
      <c r="FR1570" s="33"/>
      <c r="FS1570" s="33"/>
      <c r="FT1570" s="33"/>
      <c r="FU1570" s="33"/>
      <c r="FV1570" s="33"/>
      <c r="FW1570" s="33"/>
      <c r="FX1570" s="33"/>
      <c r="FY1570" s="33"/>
      <c r="FZ1570" s="33"/>
      <c r="GA1570" s="33"/>
      <c r="GB1570" s="33"/>
      <c r="GC1570" s="33"/>
      <c r="GD1570" s="33"/>
      <c r="GE1570" s="33"/>
      <c r="GF1570" s="33"/>
      <c r="GG1570" s="7"/>
      <c r="GH1570" s="7"/>
      <c r="GI1570" s="7"/>
      <c r="GJ1570" s="7"/>
      <c r="GK1570" s="7"/>
      <c r="GL1570" s="7"/>
      <c r="GM1570" s="7"/>
      <c r="GN1570" s="7"/>
      <c r="GO1570" s="7"/>
      <c r="GP1570" s="7"/>
      <c r="GQ1570" s="7"/>
      <c r="GR1570" s="7"/>
      <c r="GS1570" s="7"/>
      <c r="GT1570" s="7"/>
      <c r="GU1570" s="7"/>
      <c r="GV1570" s="7"/>
      <c r="GW1570" s="7"/>
      <c r="GX1570" s="7"/>
      <c r="GY1570" s="7"/>
    </row>
    <row r="1571" spans="1:207" ht="13.8">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c r="CG1571" s="7"/>
      <c r="CH1571" s="7"/>
      <c r="CI1571" s="7"/>
      <c r="CJ1571" s="7"/>
      <c r="CK1571" s="7"/>
      <c r="CL1571" s="7"/>
      <c r="CM1571" s="7"/>
      <c r="CN1571" s="7"/>
      <c r="CO1571" s="7"/>
      <c r="CP1571" s="7"/>
      <c r="CQ1571" s="7"/>
      <c r="CR1571" s="7"/>
      <c r="CS1571" s="7"/>
      <c r="CT1571" s="7"/>
      <c r="CU1571" s="7"/>
      <c r="CV1571" s="7"/>
      <c r="CW1571" s="7"/>
      <c r="CX1571" s="7"/>
      <c r="CY1571" s="7"/>
      <c r="CZ1571" s="7"/>
      <c r="DA1571" s="7"/>
      <c r="DB1571" s="7"/>
      <c r="DC1571" s="7"/>
      <c r="DD1571" s="7"/>
      <c r="DE1571" s="7"/>
      <c r="DF1571" s="7"/>
      <c r="DG1571" s="7"/>
      <c r="DH1571" s="7"/>
      <c r="DI1571" s="7"/>
      <c r="DJ1571" s="7"/>
      <c r="DK1571" s="7"/>
      <c r="DL1571" s="7"/>
      <c r="DM1571" s="7"/>
      <c r="DN1571" s="7"/>
      <c r="DO1571" s="7"/>
      <c r="DP1571" s="7"/>
      <c r="DQ1571" s="7"/>
      <c r="DR1571" s="7"/>
      <c r="DS1571" s="7"/>
      <c r="DT1571" s="7"/>
      <c r="DU1571" s="7"/>
      <c r="DV1571" s="7"/>
      <c r="DW1571" s="7"/>
      <c r="DX1571" s="7"/>
      <c r="DY1571" s="7"/>
      <c r="DZ1571" s="7"/>
      <c r="EA1571" s="7"/>
      <c r="EB1571" s="7"/>
      <c r="EC1571" s="7"/>
      <c r="ED1571" s="7"/>
      <c r="EE1571" s="7"/>
      <c r="EF1571" s="7"/>
      <c r="EG1571" s="7"/>
      <c r="EH1571" s="7"/>
      <c r="EI1571" s="7"/>
      <c r="EJ1571" s="7"/>
      <c r="EK1571" s="7"/>
      <c r="EL1571" s="7"/>
      <c r="EM1571" s="7"/>
      <c r="EN1571" s="7"/>
      <c r="EO1571" s="7"/>
      <c r="EP1571" s="7"/>
      <c r="EQ1571" s="7"/>
      <c r="ER1571" s="7"/>
      <c r="ES1571" s="7"/>
      <c r="ET1571" s="7"/>
      <c r="EU1571" s="7"/>
      <c r="EV1571" s="7"/>
      <c r="EW1571" s="7"/>
      <c r="EX1571" s="7"/>
      <c r="EY1571" s="7"/>
      <c r="EZ1571" s="7"/>
      <c r="FA1571" s="7"/>
      <c r="FB1571" s="7"/>
      <c r="FC1571" s="7"/>
      <c r="FD1571" s="7"/>
      <c r="FE1571" s="7"/>
      <c r="FF1571" s="7"/>
      <c r="FG1571" s="7"/>
      <c r="FH1571" s="7"/>
      <c r="FI1571" s="7"/>
      <c r="FJ1571" s="7"/>
      <c r="FK1571" s="7"/>
      <c r="FL1571" s="34"/>
      <c r="FM1571" s="33"/>
      <c r="FN1571" s="34"/>
      <c r="FO1571" s="33"/>
      <c r="FP1571" s="33"/>
      <c r="FQ1571" s="33"/>
      <c r="FR1571" s="33"/>
      <c r="FS1571" s="33"/>
      <c r="FT1571" s="33"/>
      <c r="FU1571" s="33"/>
      <c r="FV1571" s="33"/>
      <c r="FW1571" s="33"/>
      <c r="FX1571" s="33"/>
      <c r="FY1571" s="33"/>
      <c r="FZ1571" s="33"/>
      <c r="GA1571" s="33"/>
      <c r="GB1571" s="33"/>
      <c r="GC1571" s="33"/>
      <c r="GD1571" s="33"/>
      <c r="GE1571" s="33"/>
      <c r="GF1571" s="33"/>
      <c r="GG1571" s="7"/>
      <c r="GH1571" s="7"/>
      <c r="GI1571" s="7"/>
      <c r="GJ1571" s="7"/>
      <c r="GK1571" s="7"/>
      <c r="GL1571" s="7"/>
      <c r="GM1571" s="7"/>
      <c r="GN1571" s="7"/>
      <c r="GO1571" s="7"/>
      <c r="GP1571" s="7"/>
      <c r="GQ1571" s="7"/>
      <c r="GR1571" s="7"/>
      <c r="GS1571" s="7"/>
      <c r="GT1571" s="7"/>
      <c r="GU1571" s="7"/>
      <c r="GV1571" s="7"/>
      <c r="GW1571" s="7"/>
      <c r="GX1571" s="7"/>
      <c r="GY1571" s="7"/>
    </row>
    <row r="1572" spans="1:207" ht="13.8">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c r="CG1572" s="7"/>
      <c r="CH1572" s="7"/>
      <c r="CI1572" s="7"/>
      <c r="CJ1572" s="7"/>
      <c r="CK1572" s="7"/>
      <c r="CL1572" s="7"/>
      <c r="CM1572" s="7"/>
      <c r="CN1572" s="7"/>
      <c r="CO1572" s="7"/>
      <c r="CP1572" s="7"/>
      <c r="CQ1572" s="7"/>
      <c r="CR1572" s="7"/>
      <c r="CS1572" s="7"/>
      <c r="CT1572" s="7"/>
      <c r="CU1572" s="7"/>
      <c r="CV1572" s="7"/>
      <c r="CW1572" s="7"/>
      <c r="CX1572" s="7"/>
      <c r="CY1572" s="7"/>
      <c r="CZ1572" s="7"/>
      <c r="DA1572" s="7"/>
      <c r="DB1572" s="7"/>
      <c r="DC1572" s="7"/>
      <c r="DD1572" s="7"/>
      <c r="DE1572" s="7"/>
      <c r="DF1572" s="7"/>
      <c r="DG1572" s="7"/>
      <c r="DH1572" s="7"/>
      <c r="DI1572" s="7"/>
      <c r="DJ1572" s="7"/>
      <c r="DK1572" s="7"/>
      <c r="DL1572" s="7"/>
      <c r="DM1572" s="7"/>
      <c r="DN1572" s="7"/>
      <c r="DO1572" s="7"/>
      <c r="DP1572" s="7"/>
      <c r="DQ1572" s="7"/>
      <c r="DR1572" s="7"/>
      <c r="DS1572" s="7"/>
      <c r="DT1572" s="7"/>
      <c r="DU1572" s="7"/>
      <c r="DV1572" s="7"/>
      <c r="DW1572" s="7"/>
      <c r="DX1572" s="7"/>
      <c r="DY1572" s="7"/>
      <c r="DZ1572" s="7"/>
      <c r="EA1572" s="7"/>
      <c r="EB1572" s="7"/>
      <c r="EC1572" s="7"/>
      <c r="ED1572" s="7"/>
      <c r="EE1572" s="7"/>
      <c r="EF1572" s="7"/>
      <c r="EG1572" s="7"/>
      <c r="EH1572" s="7"/>
      <c r="EI1572" s="7"/>
      <c r="EJ1572" s="7"/>
      <c r="EK1572" s="7"/>
      <c r="EL1572" s="7"/>
      <c r="EM1572" s="7"/>
      <c r="EN1572" s="7"/>
      <c r="EO1572" s="7"/>
      <c r="EP1572" s="7"/>
      <c r="EQ1572" s="7"/>
      <c r="ER1572" s="7"/>
      <c r="ES1572" s="7"/>
      <c r="ET1572" s="7"/>
      <c r="EU1572" s="7"/>
      <c r="EV1572" s="7"/>
      <c r="EW1572" s="7"/>
      <c r="EX1572" s="7"/>
      <c r="EY1572" s="7"/>
      <c r="EZ1572" s="7"/>
      <c r="FA1572" s="7"/>
      <c r="FB1572" s="7"/>
      <c r="FC1572" s="7"/>
      <c r="FD1572" s="7"/>
      <c r="FE1572" s="7"/>
      <c r="FF1572" s="7"/>
      <c r="FG1572" s="7"/>
      <c r="FH1572" s="7"/>
      <c r="FI1572" s="7"/>
      <c r="FJ1572" s="7"/>
      <c r="FK1572" s="7"/>
      <c r="FL1572" s="34"/>
      <c r="FM1572" s="33"/>
      <c r="FN1572" s="34"/>
      <c r="FO1572" s="33"/>
      <c r="FP1572" s="33"/>
      <c r="FQ1572" s="33"/>
      <c r="FR1572" s="33"/>
      <c r="FS1572" s="33"/>
      <c r="FT1572" s="33"/>
      <c r="FU1572" s="33"/>
      <c r="FV1572" s="33"/>
      <c r="FW1572" s="33"/>
      <c r="FX1572" s="33"/>
      <c r="FY1572" s="33"/>
      <c r="FZ1572" s="33"/>
      <c r="GA1572" s="33"/>
      <c r="GB1572" s="33"/>
      <c r="GC1572" s="33"/>
      <c r="GD1572" s="33"/>
      <c r="GE1572" s="33"/>
      <c r="GF1572" s="33"/>
      <c r="GG1572" s="7"/>
      <c r="GH1572" s="7"/>
      <c r="GI1572" s="7"/>
      <c r="GJ1572" s="7"/>
      <c r="GK1572" s="7"/>
      <c r="GL1572" s="7"/>
      <c r="GM1572" s="7"/>
      <c r="GN1572" s="7"/>
      <c r="GO1572" s="7"/>
      <c r="GP1572" s="7"/>
      <c r="GQ1572" s="7"/>
      <c r="GR1572" s="7"/>
      <c r="GS1572" s="7"/>
      <c r="GT1572" s="7"/>
      <c r="GU1572" s="7"/>
      <c r="GV1572" s="7"/>
      <c r="GW1572" s="7"/>
      <c r="GX1572" s="7"/>
      <c r="GY1572" s="7"/>
    </row>
    <row r="1573" spans="1:207" ht="13.8">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c r="CG1573" s="7"/>
      <c r="CH1573" s="7"/>
      <c r="CI1573" s="7"/>
      <c r="CJ1573" s="7"/>
      <c r="CK1573" s="7"/>
      <c r="CL1573" s="7"/>
      <c r="CM1573" s="7"/>
      <c r="CN1573" s="7"/>
      <c r="CO1573" s="7"/>
      <c r="CP1573" s="7"/>
      <c r="CQ1573" s="7"/>
      <c r="CR1573" s="7"/>
      <c r="CS1573" s="7"/>
      <c r="CT1573" s="7"/>
      <c r="CU1573" s="7"/>
      <c r="CV1573" s="7"/>
      <c r="CW1573" s="7"/>
      <c r="CX1573" s="7"/>
      <c r="CY1573" s="7"/>
      <c r="CZ1573" s="7"/>
      <c r="DA1573" s="7"/>
      <c r="DB1573" s="7"/>
      <c r="DC1573" s="7"/>
      <c r="DD1573" s="7"/>
      <c r="DE1573" s="7"/>
      <c r="DF1573" s="7"/>
      <c r="DG1573" s="7"/>
      <c r="DH1573" s="7"/>
      <c r="DI1573" s="7"/>
      <c r="DJ1573" s="7"/>
      <c r="DK1573" s="7"/>
      <c r="DL1573" s="7"/>
      <c r="DM1573" s="7"/>
      <c r="DN1573" s="7"/>
      <c r="DO1573" s="7"/>
      <c r="DP1573" s="7"/>
      <c r="DQ1573" s="7"/>
      <c r="DR1573" s="7"/>
      <c r="DS1573" s="7"/>
      <c r="DT1573" s="7"/>
      <c r="DU1573" s="7"/>
      <c r="DV1573" s="7"/>
      <c r="DW1573" s="7"/>
      <c r="DX1573" s="7"/>
      <c r="DY1573" s="7"/>
      <c r="DZ1573" s="7"/>
      <c r="EA1573" s="7"/>
      <c r="EB1573" s="7"/>
      <c r="EC1573" s="7"/>
      <c r="ED1573" s="7"/>
      <c r="EE1573" s="7"/>
      <c r="EF1573" s="7"/>
      <c r="EG1573" s="7"/>
      <c r="EH1573" s="7"/>
      <c r="EI1573" s="7"/>
      <c r="EJ1573" s="7"/>
      <c r="EK1573" s="7"/>
      <c r="EL1573" s="7"/>
      <c r="EM1573" s="7"/>
      <c r="EN1573" s="7"/>
      <c r="EO1573" s="7"/>
      <c r="EP1573" s="7"/>
      <c r="EQ1573" s="7"/>
      <c r="ER1573" s="7"/>
      <c r="ES1573" s="7"/>
      <c r="ET1573" s="7"/>
      <c r="EU1573" s="7"/>
      <c r="EV1573" s="7"/>
      <c r="EW1573" s="7"/>
      <c r="EX1573" s="7"/>
      <c r="EY1573" s="7"/>
      <c r="EZ1573" s="7"/>
      <c r="FA1573" s="7"/>
      <c r="FB1573" s="7"/>
      <c r="FC1573" s="7"/>
      <c r="FD1573" s="7"/>
      <c r="FE1573" s="7"/>
      <c r="FF1573" s="7"/>
      <c r="FG1573" s="7"/>
      <c r="FH1573" s="7"/>
      <c r="FI1573" s="7"/>
      <c r="FJ1573" s="7"/>
      <c r="FK1573" s="7"/>
      <c r="FL1573" s="34"/>
      <c r="FM1573" s="33"/>
      <c r="FN1573" s="34"/>
      <c r="FO1573" s="33"/>
      <c r="FP1573" s="33"/>
      <c r="FQ1573" s="33"/>
      <c r="FR1573" s="33"/>
      <c r="FS1573" s="33"/>
      <c r="FT1573" s="33"/>
      <c r="FU1573" s="33"/>
      <c r="FV1573" s="33"/>
      <c r="FW1573" s="33"/>
      <c r="FX1573" s="33"/>
      <c r="FY1573" s="33"/>
      <c r="FZ1573" s="33"/>
      <c r="GA1573" s="33"/>
      <c r="GB1573" s="33"/>
      <c r="GC1573" s="33"/>
      <c r="GD1573" s="33"/>
      <c r="GE1573" s="33"/>
      <c r="GF1573" s="33"/>
      <c r="GG1573" s="7"/>
      <c r="GH1573" s="7"/>
      <c r="GI1573" s="7"/>
      <c r="GJ1573" s="7"/>
      <c r="GK1573" s="7"/>
      <c r="GL1573" s="7"/>
      <c r="GM1573" s="7"/>
      <c r="GN1573" s="7"/>
      <c r="GO1573" s="7"/>
      <c r="GP1573" s="7"/>
      <c r="GQ1573" s="7"/>
      <c r="GR1573" s="7"/>
      <c r="GS1573" s="7"/>
      <c r="GT1573" s="7"/>
      <c r="GU1573" s="7"/>
      <c r="GV1573" s="7"/>
      <c r="GW1573" s="7"/>
      <c r="GX1573" s="7"/>
      <c r="GY1573" s="7"/>
    </row>
    <row r="1574" spans="1:207" ht="13.8">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c r="CG1574" s="7"/>
      <c r="CH1574" s="7"/>
      <c r="CI1574" s="7"/>
      <c r="CJ1574" s="7"/>
      <c r="CK1574" s="7"/>
      <c r="CL1574" s="7"/>
      <c r="CM1574" s="7"/>
      <c r="CN1574" s="7"/>
      <c r="CO1574" s="7"/>
      <c r="CP1574" s="7"/>
      <c r="CQ1574" s="7"/>
      <c r="CR1574" s="7"/>
      <c r="CS1574" s="7"/>
      <c r="CT1574" s="7"/>
      <c r="CU1574" s="7"/>
      <c r="CV1574" s="7"/>
      <c r="CW1574" s="7"/>
      <c r="CX1574" s="7"/>
      <c r="CY1574" s="7"/>
      <c r="CZ1574" s="7"/>
      <c r="DA1574" s="7"/>
      <c r="DB1574" s="7"/>
      <c r="DC1574" s="7"/>
      <c r="DD1574" s="7"/>
      <c r="DE1574" s="7"/>
      <c r="DF1574" s="7"/>
      <c r="DG1574" s="7"/>
      <c r="DH1574" s="7"/>
      <c r="DI1574" s="7"/>
      <c r="DJ1574" s="7"/>
      <c r="DK1574" s="7"/>
      <c r="DL1574" s="7"/>
      <c r="DM1574" s="7"/>
      <c r="DN1574" s="7"/>
      <c r="DO1574" s="7"/>
      <c r="DP1574" s="7"/>
      <c r="DQ1574" s="7"/>
      <c r="DR1574" s="7"/>
      <c r="DS1574" s="7"/>
      <c r="DT1574" s="7"/>
      <c r="DU1574" s="7"/>
      <c r="DV1574" s="7"/>
      <c r="DW1574" s="7"/>
      <c r="DX1574" s="7"/>
      <c r="DY1574" s="7"/>
      <c r="DZ1574" s="7"/>
      <c r="EA1574" s="7"/>
      <c r="EB1574" s="7"/>
      <c r="EC1574" s="7"/>
      <c r="ED1574" s="7"/>
      <c r="EE1574" s="7"/>
      <c r="EF1574" s="7"/>
      <c r="EG1574" s="7"/>
      <c r="EH1574" s="7"/>
      <c r="EI1574" s="7"/>
      <c r="EJ1574" s="7"/>
      <c r="EK1574" s="7"/>
      <c r="EL1574" s="7"/>
      <c r="EM1574" s="7"/>
      <c r="EN1574" s="7"/>
      <c r="EO1574" s="7"/>
      <c r="EP1574" s="7"/>
      <c r="EQ1574" s="7"/>
      <c r="ER1574" s="7"/>
      <c r="ES1574" s="7"/>
      <c r="ET1574" s="7"/>
      <c r="EU1574" s="7"/>
      <c r="EV1574" s="7"/>
      <c r="EW1574" s="7"/>
      <c r="EX1574" s="7"/>
      <c r="EY1574" s="7"/>
      <c r="EZ1574" s="7"/>
      <c r="FA1574" s="7"/>
      <c r="FB1574" s="7"/>
      <c r="FC1574" s="7"/>
      <c r="FD1574" s="7"/>
      <c r="FE1574" s="7"/>
      <c r="FF1574" s="7"/>
      <c r="FG1574" s="7"/>
      <c r="FH1574" s="7"/>
      <c r="FI1574" s="7"/>
      <c r="FJ1574" s="7"/>
      <c r="FK1574" s="7"/>
      <c r="FL1574" s="34"/>
      <c r="FM1574" s="33"/>
      <c r="FN1574" s="34"/>
      <c r="FO1574" s="33"/>
      <c r="FP1574" s="33"/>
      <c r="FQ1574" s="33"/>
      <c r="FR1574" s="33"/>
      <c r="FS1574" s="33"/>
      <c r="FT1574" s="33"/>
      <c r="FU1574" s="33"/>
      <c r="FV1574" s="33"/>
      <c r="FW1574" s="33"/>
      <c r="FX1574" s="33"/>
      <c r="FY1574" s="33"/>
      <c r="FZ1574" s="33"/>
      <c r="GA1574" s="33"/>
      <c r="GB1574" s="33"/>
      <c r="GC1574" s="33"/>
      <c r="GD1574" s="33"/>
      <c r="GE1574" s="33"/>
      <c r="GF1574" s="33"/>
      <c r="GG1574" s="7"/>
      <c r="GH1574" s="7"/>
      <c r="GI1574" s="7"/>
      <c r="GJ1574" s="7"/>
      <c r="GK1574" s="7"/>
      <c r="GL1574" s="7"/>
      <c r="GM1574" s="7"/>
      <c r="GN1574" s="7"/>
      <c r="GO1574" s="7"/>
      <c r="GP1574" s="7"/>
      <c r="GQ1574" s="7"/>
      <c r="GR1574" s="7"/>
      <c r="GS1574" s="7"/>
      <c r="GT1574" s="7"/>
      <c r="GU1574" s="7"/>
      <c r="GV1574" s="7"/>
      <c r="GW1574" s="7"/>
      <c r="GX1574" s="7"/>
      <c r="GY1574" s="7"/>
    </row>
    <row r="1575" spans="1:207" ht="13.8">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c r="CG1575" s="7"/>
      <c r="CH1575" s="7"/>
      <c r="CI1575" s="7"/>
      <c r="CJ1575" s="7"/>
      <c r="CK1575" s="7"/>
      <c r="CL1575" s="7"/>
      <c r="CM1575" s="7"/>
      <c r="CN1575" s="7"/>
      <c r="CO1575" s="7"/>
      <c r="CP1575" s="7"/>
      <c r="CQ1575" s="7"/>
      <c r="CR1575" s="7"/>
      <c r="CS1575" s="7"/>
      <c r="CT1575" s="7"/>
      <c r="CU1575" s="7"/>
      <c r="CV1575" s="7"/>
      <c r="CW1575" s="7"/>
      <c r="CX1575" s="7"/>
      <c r="CY1575" s="7"/>
      <c r="CZ1575" s="7"/>
      <c r="DA1575" s="7"/>
      <c r="DB1575" s="7"/>
      <c r="DC1575" s="7"/>
      <c r="DD1575" s="7"/>
      <c r="DE1575" s="7"/>
      <c r="DF1575" s="7"/>
      <c r="DG1575" s="7"/>
      <c r="DH1575" s="7"/>
      <c r="DI1575" s="7"/>
      <c r="DJ1575" s="7"/>
      <c r="DK1575" s="7"/>
      <c r="DL1575" s="7"/>
      <c r="DM1575" s="7"/>
      <c r="DN1575" s="7"/>
      <c r="DO1575" s="7"/>
      <c r="DP1575" s="7"/>
      <c r="DQ1575" s="7"/>
      <c r="DR1575" s="7"/>
      <c r="DS1575" s="7"/>
      <c r="DT1575" s="7"/>
      <c r="DU1575" s="7"/>
      <c r="DV1575" s="7"/>
      <c r="DW1575" s="7"/>
      <c r="DX1575" s="7"/>
      <c r="DY1575" s="7"/>
      <c r="DZ1575" s="7"/>
      <c r="EA1575" s="7"/>
      <c r="EB1575" s="7"/>
      <c r="EC1575" s="7"/>
      <c r="ED1575" s="7"/>
      <c r="EE1575" s="7"/>
      <c r="EF1575" s="7"/>
      <c r="EG1575" s="7"/>
      <c r="EH1575" s="7"/>
      <c r="EI1575" s="7"/>
      <c r="EJ1575" s="7"/>
      <c r="EK1575" s="7"/>
      <c r="EL1575" s="7"/>
      <c r="EM1575" s="7"/>
      <c r="EN1575" s="7"/>
      <c r="EO1575" s="7"/>
      <c r="EP1575" s="7"/>
      <c r="EQ1575" s="7"/>
      <c r="ER1575" s="7"/>
      <c r="ES1575" s="7"/>
      <c r="ET1575" s="7"/>
      <c r="EU1575" s="7"/>
      <c r="EV1575" s="7"/>
      <c r="EW1575" s="7"/>
      <c r="EX1575" s="7"/>
      <c r="EY1575" s="7"/>
      <c r="EZ1575" s="7"/>
      <c r="FA1575" s="7"/>
      <c r="FB1575" s="7"/>
      <c r="FC1575" s="7"/>
      <c r="FD1575" s="7"/>
      <c r="FE1575" s="7"/>
      <c r="FF1575" s="7"/>
      <c r="FG1575" s="7"/>
      <c r="FH1575" s="7"/>
      <c r="FI1575" s="7"/>
      <c r="FJ1575" s="7"/>
      <c r="FK1575" s="7"/>
      <c r="FL1575" s="34"/>
      <c r="FM1575" s="33"/>
      <c r="FN1575" s="34"/>
      <c r="FO1575" s="33"/>
      <c r="FP1575" s="33"/>
      <c r="FQ1575" s="33"/>
      <c r="FR1575" s="33"/>
      <c r="FS1575" s="33"/>
      <c r="FT1575" s="33"/>
      <c r="FU1575" s="33"/>
      <c r="FV1575" s="33"/>
      <c r="FW1575" s="33"/>
      <c r="FX1575" s="33"/>
      <c r="FY1575" s="33"/>
      <c r="FZ1575" s="33"/>
      <c r="GA1575" s="33"/>
      <c r="GB1575" s="33"/>
      <c r="GC1575" s="33"/>
      <c r="GD1575" s="33"/>
      <c r="GE1575" s="33"/>
      <c r="GF1575" s="33"/>
      <c r="GG1575" s="7"/>
      <c r="GH1575" s="7"/>
      <c r="GI1575" s="7"/>
      <c r="GJ1575" s="7"/>
      <c r="GK1575" s="7"/>
      <c r="GL1575" s="7"/>
      <c r="GM1575" s="7"/>
      <c r="GN1575" s="7"/>
      <c r="GO1575" s="7"/>
      <c r="GP1575" s="7"/>
      <c r="GQ1575" s="7"/>
      <c r="GR1575" s="7"/>
      <c r="GS1575" s="7"/>
      <c r="GT1575" s="7"/>
      <c r="GU1575" s="7"/>
      <c r="GV1575" s="7"/>
      <c r="GW1575" s="7"/>
      <c r="GX1575" s="7"/>
      <c r="GY1575" s="7"/>
    </row>
    <row r="1576" spans="1:207" ht="13.8">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c r="CG1576" s="7"/>
      <c r="CH1576" s="7"/>
      <c r="CI1576" s="7"/>
      <c r="CJ1576" s="7"/>
      <c r="CK1576" s="7"/>
      <c r="CL1576" s="7"/>
      <c r="CM1576" s="7"/>
      <c r="CN1576" s="7"/>
      <c r="CO1576" s="7"/>
      <c r="CP1576" s="7"/>
      <c r="CQ1576" s="7"/>
      <c r="CR1576" s="7"/>
      <c r="CS1576" s="7"/>
      <c r="CT1576" s="7"/>
      <c r="CU1576" s="7"/>
      <c r="CV1576" s="7"/>
      <c r="CW1576" s="7"/>
      <c r="CX1576" s="7"/>
      <c r="CY1576" s="7"/>
      <c r="CZ1576" s="7"/>
      <c r="DA1576" s="7"/>
      <c r="DB1576" s="7"/>
      <c r="DC1576" s="7"/>
      <c r="DD1576" s="7"/>
      <c r="DE1576" s="7"/>
      <c r="DF1576" s="7"/>
      <c r="DG1576" s="7"/>
      <c r="DH1576" s="7"/>
      <c r="DI1576" s="7"/>
      <c r="DJ1576" s="7"/>
      <c r="DK1576" s="7"/>
      <c r="DL1576" s="7"/>
      <c r="DM1576" s="7"/>
      <c r="DN1576" s="7"/>
      <c r="DO1576" s="7"/>
      <c r="DP1576" s="7"/>
      <c r="DQ1576" s="7"/>
      <c r="DR1576" s="7"/>
      <c r="DS1576" s="7"/>
      <c r="DT1576" s="7"/>
      <c r="DU1576" s="7"/>
      <c r="DV1576" s="7"/>
      <c r="DW1576" s="7"/>
      <c r="DX1576" s="7"/>
      <c r="DY1576" s="7"/>
      <c r="DZ1576" s="7"/>
      <c r="EA1576" s="7"/>
      <c r="EB1576" s="7"/>
      <c r="EC1576" s="7"/>
      <c r="ED1576" s="7"/>
      <c r="EE1576" s="7"/>
      <c r="EF1576" s="7"/>
      <c r="EG1576" s="7"/>
      <c r="EH1576" s="7"/>
      <c r="EI1576" s="7"/>
      <c r="EJ1576" s="7"/>
      <c r="EK1576" s="7"/>
      <c r="EL1576" s="7"/>
      <c r="EM1576" s="7"/>
      <c r="EN1576" s="7"/>
      <c r="EO1576" s="7"/>
      <c r="EP1576" s="7"/>
      <c r="EQ1576" s="7"/>
      <c r="ER1576" s="7"/>
      <c r="ES1576" s="7"/>
      <c r="ET1576" s="7"/>
      <c r="EU1576" s="7"/>
      <c r="EV1576" s="7"/>
      <c r="EW1576" s="7"/>
      <c r="EX1576" s="7"/>
      <c r="EY1576" s="7"/>
      <c r="EZ1576" s="7"/>
      <c r="FA1576" s="7"/>
      <c r="FB1576" s="7"/>
      <c r="FC1576" s="7"/>
      <c r="FD1576" s="7"/>
      <c r="FE1576" s="7"/>
      <c r="FF1576" s="7"/>
      <c r="FG1576" s="7"/>
      <c r="FH1576" s="7"/>
      <c r="FI1576" s="7"/>
      <c r="FJ1576" s="7"/>
      <c r="FK1576" s="7"/>
      <c r="FL1576" s="34"/>
      <c r="FM1576" s="33"/>
      <c r="FN1576" s="34"/>
      <c r="FO1576" s="33"/>
      <c r="FP1576" s="33"/>
      <c r="FQ1576" s="33"/>
      <c r="FR1576" s="33"/>
      <c r="FS1576" s="33"/>
      <c r="FT1576" s="33"/>
      <c r="FU1576" s="33"/>
      <c r="FV1576" s="33"/>
      <c r="FW1576" s="33"/>
      <c r="FX1576" s="33"/>
      <c r="FY1576" s="33"/>
      <c r="FZ1576" s="33"/>
      <c r="GA1576" s="33"/>
      <c r="GB1576" s="33"/>
      <c r="GC1576" s="33"/>
      <c r="GD1576" s="33"/>
      <c r="GE1576" s="33"/>
      <c r="GF1576" s="33"/>
      <c r="GG1576" s="7"/>
      <c r="GH1576" s="7"/>
      <c r="GI1576" s="7"/>
      <c r="GJ1576" s="7"/>
      <c r="GK1576" s="7"/>
      <c r="GL1576" s="7"/>
      <c r="GM1576" s="7"/>
      <c r="GN1576" s="7"/>
      <c r="GO1576" s="7"/>
      <c r="GP1576" s="7"/>
      <c r="GQ1576" s="7"/>
      <c r="GR1576" s="7"/>
      <c r="GS1576" s="7"/>
      <c r="GT1576" s="7"/>
      <c r="GU1576" s="7"/>
      <c r="GV1576" s="7"/>
      <c r="GW1576" s="7"/>
      <c r="GX1576" s="7"/>
      <c r="GY1576" s="7"/>
    </row>
    <row r="1577" spans="1:207" ht="13.8">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c r="CG1577" s="7"/>
      <c r="CH1577" s="7"/>
      <c r="CI1577" s="7"/>
      <c r="CJ1577" s="7"/>
      <c r="CK1577" s="7"/>
      <c r="CL1577" s="7"/>
      <c r="CM1577" s="7"/>
      <c r="CN1577" s="7"/>
      <c r="CO1577" s="7"/>
      <c r="CP1577" s="7"/>
      <c r="CQ1577" s="7"/>
      <c r="CR1577" s="7"/>
      <c r="CS1577" s="7"/>
      <c r="CT1577" s="7"/>
      <c r="CU1577" s="7"/>
      <c r="CV1577" s="7"/>
      <c r="CW1577" s="7"/>
      <c r="CX1577" s="7"/>
      <c r="CY1577" s="7"/>
      <c r="CZ1577" s="7"/>
      <c r="DA1577" s="7"/>
      <c r="DB1577" s="7"/>
      <c r="DC1577" s="7"/>
      <c r="DD1577" s="7"/>
      <c r="DE1577" s="7"/>
      <c r="DF1577" s="7"/>
      <c r="DG1577" s="7"/>
      <c r="DH1577" s="7"/>
      <c r="DI1577" s="7"/>
      <c r="DJ1577" s="7"/>
      <c r="DK1577" s="7"/>
      <c r="DL1577" s="7"/>
      <c r="DM1577" s="7"/>
      <c r="DN1577" s="7"/>
      <c r="DO1577" s="7"/>
      <c r="DP1577" s="7"/>
      <c r="DQ1577" s="7"/>
      <c r="DR1577" s="7"/>
      <c r="DS1577" s="7"/>
      <c r="DT1577" s="7"/>
      <c r="DU1577" s="7"/>
      <c r="DV1577" s="7"/>
      <c r="DW1577" s="7"/>
      <c r="DX1577" s="7"/>
      <c r="DY1577" s="7"/>
      <c r="DZ1577" s="7"/>
      <c r="EA1577" s="7"/>
      <c r="EB1577" s="7"/>
      <c r="EC1577" s="7"/>
      <c r="ED1577" s="7"/>
      <c r="EE1577" s="7"/>
      <c r="EF1577" s="7"/>
      <c r="EG1577" s="7"/>
      <c r="EH1577" s="7"/>
      <c r="EI1577" s="7"/>
      <c r="EJ1577" s="7"/>
      <c r="EK1577" s="7"/>
      <c r="EL1577" s="7"/>
      <c r="EM1577" s="7"/>
      <c r="EN1577" s="7"/>
      <c r="EO1577" s="7"/>
      <c r="EP1577" s="7"/>
      <c r="EQ1577" s="7"/>
      <c r="ER1577" s="7"/>
      <c r="ES1577" s="7"/>
      <c r="ET1577" s="7"/>
      <c r="EU1577" s="7"/>
      <c r="EV1577" s="7"/>
      <c r="EW1577" s="7"/>
      <c r="EX1577" s="7"/>
      <c r="EY1577" s="7"/>
      <c r="EZ1577" s="7"/>
      <c r="FA1577" s="7"/>
      <c r="FB1577" s="7"/>
      <c r="FC1577" s="7"/>
      <c r="FD1577" s="7"/>
      <c r="FE1577" s="7"/>
      <c r="FF1577" s="7"/>
      <c r="FG1577" s="7"/>
      <c r="FH1577" s="7"/>
      <c r="FI1577" s="7"/>
      <c r="FJ1577" s="7"/>
      <c r="FK1577" s="7"/>
      <c r="FL1577" s="34"/>
      <c r="FM1577" s="33"/>
      <c r="FN1577" s="34"/>
      <c r="FO1577" s="33"/>
      <c r="FP1577" s="33"/>
      <c r="FQ1577" s="33"/>
      <c r="FR1577" s="33"/>
      <c r="FS1577" s="33"/>
      <c r="FT1577" s="33"/>
      <c r="FU1577" s="33"/>
      <c r="FV1577" s="33"/>
      <c r="FW1577" s="33"/>
      <c r="FX1577" s="33"/>
      <c r="FY1577" s="33"/>
      <c r="FZ1577" s="33"/>
      <c r="GA1577" s="33"/>
      <c r="GB1577" s="33"/>
      <c r="GC1577" s="33"/>
      <c r="GD1577" s="33"/>
      <c r="GE1577" s="33"/>
      <c r="GF1577" s="33"/>
      <c r="GG1577" s="7"/>
      <c r="GH1577" s="7"/>
      <c r="GI1577" s="7"/>
      <c r="GJ1577" s="7"/>
      <c r="GK1577" s="7"/>
      <c r="GL1577" s="7"/>
      <c r="GM1577" s="7"/>
      <c r="GN1577" s="7"/>
      <c r="GO1577" s="7"/>
      <c r="GP1577" s="7"/>
      <c r="GQ1577" s="7"/>
      <c r="GR1577" s="7"/>
      <c r="GS1577" s="7"/>
      <c r="GT1577" s="7"/>
      <c r="GU1577" s="7"/>
      <c r="GV1577" s="7"/>
      <c r="GW1577" s="7"/>
      <c r="GX1577" s="7"/>
      <c r="GY1577" s="7"/>
    </row>
    <row r="1578" spans="1:207" ht="13.8">
      <c r="A1578" s="7"/>
      <c r="B1578" s="7"/>
      <c r="C1578" s="7"/>
      <c r="D1578" s="7"/>
      <c r="E1578" s="7"/>
      <c r="F1578" s="7"/>
      <c r="G1578" s="7"/>
      <c r="H1578" s="7"/>
      <c r="I1578" s="7"/>
      <c r="J1578" s="7"/>
      <c r="K1578" s="7"/>
      <c r="L1578" s="7"/>
      <c r="M1578" s="7"/>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c r="CG1578" s="7"/>
      <c r="CH1578" s="7"/>
      <c r="CI1578" s="7"/>
      <c r="CJ1578" s="7"/>
      <c r="CK1578" s="7"/>
      <c r="CL1578" s="7"/>
      <c r="CM1578" s="7"/>
      <c r="CN1578" s="7"/>
      <c r="CO1578" s="7"/>
      <c r="CP1578" s="7"/>
      <c r="CQ1578" s="7"/>
      <c r="CR1578" s="7"/>
      <c r="CS1578" s="7"/>
      <c r="CT1578" s="7"/>
      <c r="CU1578" s="7"/>
      <c r="CV1578" s="7"/>
      <c r="CW1578" s="7"/>
      <c r="CX1578" s="7"/>
      <c r="CY1578" s="7"/>
      <c r="CZ1578" s="7"/>
      <c r="DA1578" s="7"/>
      <c r="DB1578" s="7"/>
      <c r="DC1578" s="7"/>
      <c r="DD1578" s="7"/>
      <c r="DE1578" s="7"/>
      <c r="DF1578" s="7"/>
      <c r="DG1578" s="7"/>
      <c r="DH1578" s="7"/>
      <c r="DI1578" s="7"/>
      <c r="DJ1578" s="7"/>
      <c r="DK1578" s="7"/>
      <c r="DL1578" s="7"/>
      <c r="DM1578" s="7"/>
      <c r="DN1578" s="7"/>
      <c r="DO1578" s="7"/>
      <c r="DP1578" s="7"/>
      <c r="DQ1578" s="7"/>
      <c r="DR1578" s="7"/>
      <c r="DS1578" s="7"/>
      <c r="DT1578" s="7"/>
      <c r="DU1578" s="7"/>
      <c r="DV1578" s="7"/>
      <c r="DW1578" s="7"/>
      <c r="DX1578" s="7"/>
      <c r="DY1578" s="7"/>
      <c r="DZ1578" s="7"/>
      <c r="EA1578" s="7"/>
      <c r="EB1578" s="7"/>
      <c r="EC1578" s="7"/>
      <c r="ED1578" s="7"/>
      <c r="EE1578" s="7"/>
      <c r="EF1578" s="7"/>
      <c r="EG1578" s="7"/>
      <c r="EH1578" s="7"/>
      <c r="EI1578" s="7"/>
      <c r="EJ1578" s="7"/>
      <c r="EK1578" s="7"/>
      <c r="EL1578" s="7"/>
      <c r="EM1578" s="7"/>
      <c r="EN1578" s="7"/>
      <c r="EO1578" s="7"/>
      <c r="EP1578" s="7"/>
      <c r="EQ1578" s="7"/>
      <c r="ER1578" s="7"/>
      <c r="ES1578" s="7"/>
      <c r="ET1578" s="7"/>
      <c r="EU1578" s="7"/>
      <c r="EV1578" s="7"/>
      <c r="EW1578" s="7"/>
      <c r="EX1578" s="7"/>
      <c r="EY1578" s="7"/>
      <c r="EZ1578" s="7"/>
      <c r="FA1578" s="7"/>
      <c r="FB1578" s="7"/>
      <c r="FC1578" s="7"/>
      <c r="FD1578" s="7"/>
      <c r="FE1578" s="7"/>
      <c r="FF1578" s="7"/>
      <c r="FG1578" s="7"/>
      <c r="FH1578" s="7"/>
      <c r="FI1578" s="7"/>
      <c r="FJ1578" s="7"/>
      <c r="FK1578" s="7"/>
      <c r="FL1578" s="34"/>
      <c r="FM1578" s="33"/>
      <c r="FN1578" s="34"/>
      <c r="FO1578" s="33"/>
      <c r="FP1578" s="33"/>
      <c r="FQ1578" s="33"/>
      <c r="FR1578" s="33"/>
      <c r="FS1578" s="33"/>
      <c r="FT1578" s="33"/>
      <c r="FU1578" s="33"/>
      <c r="FV1578" s="33"/>
      <c r="FW1578" s="33"/>
      <c r="FX1578" s="33"/>
      <c r="FY1578" s="33"/>
      <c r="FZ1578" s="33"/>
      <c r="GA1578" s="33"/>
      <c r="GB1578" s="33"/>
      <c r="GC1578" s="33"/>
      <c r="GD1578" s="33"/>
      <c r="GE1578" s="33"/>
      <c r="GF1578" s="33"/>
      <c r="GG1578" s="7"/>
      <c r="GH1578" s="7"/>
      <c r="GI1578" s="7"/>
      <c r="GJ1578" s="7"/>
      <c r="GK1578" s="7"/>
      <c r="GL1578" s="7"/>
      <c r="GM1578" s="7"/>
      <c r="GN1578" s="7"/>
      <c r="GO1578" s="7"/>
      <c r="GP1578" s="7"/>
      <c r="GQ1578" s="7"/>
      <c r="GR1578" s="7"/>
      <c r="GS1578" s="7"/>
      <c r="GT1578" s="7"/>
      <c r="GU1578" s="7"/>
      <c r="GV1578" s="7"/>
      <c r="GW1578" s="7"/>
      <c r="GX1578" s="7"/>
      <c r="GY1578" s="7"/>
    </row>
    <row r="1579" spans="1:207" ht="13.8">
      <c r="A1579" s="7"/>
      <c r="B1579" s="7"/>
      <c r="C1579" s="7"/>
      <c r="D1579" s="7"/>
      <c r="E1579" s="7"/>
      <c r="F1579" s="7"/>
      <c r="G1579" s="7"/>
      <c r="H1579" s="7"/>
      <c r="I1579" s="7"/>
      <c r="J1579" s="7"/>
      <c r="K1579" s="7"/>
      <c r="L1579" s="7"/>
      <c r="M1579" s="7"/>
      <c r="N1579" s="7"/>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c r="CG1579" s="7"/>
      <c r="CH1579" s="7"/>
      <c r="CI1579" s="7"/>
      <c r="CJ1579" s="7"/>
      <c r="CK1579" s="7"/>
      <c r="CL1579" s="7"/>
      <c r="CM1579" s="7"/>
      <c r="CN1579" s="7"/>
      <c r="CO1579" s="7"/>
      <c r="CP1579" s="7"/>
      <c r="CQ1579" s="7"/>
      <c r="CR1579" s="7"/>
      <c r="CS1579" s="7"/>
      <c r="CT1579" s="7"/>
      <c r="CU1579" s="7"/>
      <c r="CV1579" s="7"/>
      <c r="CW1579" s="7"/>
      <c r="CX1579" s="7"/>
      <c r="CY1579" s="7"/>
      <c r="CZ1579" s="7"/>
      <c r="DA1579" s="7"/>
      <c r="DB1579" s="7"/>
      <c r="DC1579" s="7"/>
      <c r="DD1579" s="7"/>
      <c r="DE1579" s="7"/>
      <c r="DF1579" s="7"/>
      <c r="DG1579" s="7"/>
      <c r="DH1579" s="7"/>
      <c r="DI1579" s="7"/>
      <c r="DJ1579" s="7"/>
      <c r="DK1579" s="7"/>
      <c r="DL1579" s="7"/>
      <c r="DM1579" s="7"/>
      <c r="DN1579" s="7"/>
      <c r="DO1579" s="7"/>
      <c r="DP1579" s="7"/>
      <c r="DQ1579" s="7"/>
      <c r="DR1579" s="7"/>
      <c r="DS1579" s="7"/>
      <c r="DT1579" s="7"/>
      <c r="DU1579" s="7"/>
      <c r="DV1579" s="7"/>
      <c r="DW1579" s="7"/>
      <c r="DX1579" s="7"/>
      <c r="DY1579" s="7"/>
      <c r="DZ1579" s="7"/>
      <c r="EA1579" s="7"/>
      <c r="EB1579" s="7"/>
      <c r="EC1579" s="7"/>
      <c r="ED1579" s="7"/>
      <c r="EE1579" s="7"/>
      <c r="EF1579" s="7"/>
      <c r="EG1579" s="7"/>
      <c r="EH1579" s="7"/>
      <c r="EI1579" s="7"/>
      <c r="EJ1579" s="7"/>
      <c r="EK1579" s="7"/>
      <c r="EL1579" s="7"/>
      <c r="EM1579" s="7"/>
      <c r="EN1579" s="7"/>
      <c r="EO1579" s="7"/>
      <c r="EP1579" s="7"/>
      <c r="EQ1579" s="7"/>
      <c r="ER1579" s="7"/>
      <c r="ES1579" s="7"/>
      <c r="ET1579" s="7"/>
      <c r="EU1579" s="7"/>
      <c r="EV1579" s="7"/>
      <c r="EW1579" s="7"/>
      <c r="EX1579" s="7"/>
      <c r="EY1579" s="7"/>
      <c r="EZ1579" s="7"/>
      <c r="FA1579" s="7"/>
      <c r="FB1579" s="7"/>
      <c r="FC1579" s="7"/>
      <c r="FD1579" s="7"/>
      <c r="FE1579" s="7"/>
      <c r="FF1579" s="7"/>
      <c r="FG1579" s="7"/>
      <c r="FH1579" s="7"/>
      <c r="FI1579" s="7"/>
      <c r="FJ1579" s="7"/>
      <c r="FK1579" s="7"/>
      <c r="FL1579" s="34"/>
      <c r="FM1579" s="33"/>
      <c r="FN1579" s="34"/>
      <c r="FO1579" s="33"/>
      <c r="FP1579" s="33"/>
      <c r="FQ1579" s="33"/>
      <c r="FR1579" s="33"/>
      <c r="FS1579" s="33"/>
      <c r="FT1579" s="33"/>
      <c r="FU1579" s="33"/>
      <c r="FV1579" s="33"/>
      <c r="FW1579" s="33"/>
      <c r="FX1579" s="33"/>
      <c r="FY1579" s="33"/>
      <c r="FZ1579" s="33"/>
      <c r="GA1579" s="33"/>
      <c r="GB1579" s="33"/>
      <c r="GC1579" s="33"/>
      <c r="GD1579" s="33"/>
      <c r="GE1579" s="33"/>
      <c r="GF1579" s="33"/>
      <c r="GG1579" s="7"/>
      <c r="GH1579" s="7"/>
      <c r="GI1579" s="7"/>
      <c r="GJ1579" s="7"/>
      <c r="GK1579" s="7"/>
      <c r="GL1579" s="7"/>
      <c r="GM1579" s="7"/>
      <c r="GN1579" s="7"/>
      <c r="GO1579" s="7"/>
      <c r="GP1579" s="7"/>
      <c r="GQ1579" s="7"/>
      <c r="GR1579" s="7"/>
      <c r="GS1579" s="7"/>
      <c r="GT1579" s="7"/>
      <c r="GU1579" s="7"/>
      <c r="GV1579" s="7"/>
      <c r="GW1579" s="7"/>
      <c r="GX1579" s="7"/>
      <c r="GY1579" s="7"/>
    </row>
    <row r="1580" spans="1:207" ht="13.8">
      <c r="A1580" s="7"/>
      <c r="B1580" s="7"/>
      <c r="C1580" s="7"/>
      <c r="D1580" s="7"/>
      <c r="E1580" s="7"/>
      <c r="F1580" s="7"/>
      <c r="G1580" s="7"/>
      <c r="H1580" s="7"/>
      <c r="I1580" s="7"/>
      <c r="J1580" s="7"/>
      <c r="K1580" s="7"/>
      <c r="L1580" s="7"/>
      <c r="M1580" s="7"/>
      <c r="N1580" s="7"/>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c r="CG1580" s="7"/>
      <c r="CH1580" s="7"/>
      <c r="CI1580" s="7"/>
      <c r="CJ1580" s="7"/>
      <c r="CK1580" s="7"/>
      <c r="CL1580" s="7"/>
      <c r="CM1580" s="7"/>
      <c r="CN1580" s="7"/>
      <c r="CO1580" s="7"/>
      <c r="CP1580" s="7"/>
      <c r="CQ1580" s="7"/>
      <c r="CR1580" s="7"/>
      <c r="CS1580" s="7"/>
      <c r="CT1580" s="7"/>
      <c r="CU1580" s="7"/>
      <c r="CV1580" s="7"/>
      <c r="CW1580" s="7"/>
      <c r="CX1580" s="7"/>
      <c r="CY1580" s="7"/>
      <c r="CZ1580" s="7"/>
      <c r="DA1580" s="7"/>
      <c r="DB1580" s="7"/>
      <c r="DC1580" s="7"/>
      <c r="DD1580" s="7"/>
      <c r="DE1580" s="7"/>
      <c r="DF1580" s="7"/>
      <c r="DG1580" s="7"/>
      <c r="DH1580" s="7"/>
      <c r="DI1580" s="7"/>
      <c r="DJ1580" s="7"/>
      <c r="DK1580" s="7"/>
      <c r="DL1580" s="7"/>
      <c r="DM1580" s="7"/>
      <c r="DN1580" s="7"/>
      <c r="DO1580" s="7"/>
      <c r="DP1580" s="7"/>
      <c r="DQ1580" s="7"/>
      <c r="DR1580" s="7"/>
      <c r="DS1580" s="7"/>
      <c r="DT1580" s="7"/>
      <c r="DU1580" s="7"/>
      <c r="DV1580" s="7"/>
      <c r="DW1580" s="7"/>
      <c r="DX1580" s="7"/>
      <c r="DY1580" s="7"/>
      <c r="DZ1580" s="7"/>
      <c r="EA1580" s="7"/>
      <c r="EB1580" s="7"/>
      <c r="EC1580" s="7"/>
      <c r="ED1580" s="7"/>
      <c r="EE1580" s="7"/>
      <c r="EF1580" s="7"/>
      <c r="EG1580" s="7"/>
      <c r="EH1580" s="7"/>
      <c r="EI1580" s="7"/>
      <c r="EJ1580" s="7"/>
      <c r="EK1580" s="7"/>
      <c r="EL1580" s="7"/>
      <c r="EM1580" s="7"/>
      <c r="EN1580" s="7"/>
      <c r="EO1580" s="7"/>
      <c r="EP1580" s="7"/>
      <c r="EQ1580" s="7"/>
      <c r="ER1580" s="7"/>
      <c r="ES1580" s="7"/>
      <c r="ET1580" s="7"/>
      <c r="EU1580" s="7"/>
      <c r="EV1580" s="7"/>
      <c r="EW1580" s="7"/>
      <c r="EX1580" s="7"/>
      <c r="EY1580" s="7"/>
      <c r="EZ1580" s="7"/>
      <c r="FA1580" s="7"/>
      <c r="FB1580" s="7"/>
      <c r="FC1580" s="7"/>
      <c r="FD1580" s="7"/>
      <c r="FE1580" s="7"/>
      <c r="FF1580" s="7"/>
      <c r="FG1580" s="7"/>
      <c r="FH1580" s="7"/>
      <c r="FI1580" s="7"/>
      <c r="FJ1580" s="7"/>
      <c r="FK1580" s="7"/>
      <c r="FL1580" s="34"/>
      <c r="FM1580" s="33"/>
      <c r="FN1580" s="34"/>
      <c r="FO1580" s="33"/>
      <c r="FP1580" s="33"/>
      <c r="FQ1580" s="33"/>
      <c r="FR1580" s="33"/>
      <c r="FS1580" s="33"/>
      <c r="FT1580" s="33"/>
      <c r="FU1580" s="33"/>
      <c r="FV1580" s="33"/>
      <c r="FW1580" s="33"/>
      <c r="FX1580" s="33"/>
      <c r="FY1580" s="33"/>
      <c r="FZ1580" s="33"/>
      <c r="GA1580" s="33"/>
      <c r="GB1580" s="33"/>
      <c r="GC1580" s="33"/>
      <c r="GD1580" s="33"/>
      <c r="GE1580" s="33"/>
      <c r="GF1580" s="33"/>
      <c r="GG1580" s="7"/>
      <c r="GH1580" s="7"/>
      <c r="GI1580" s="7"/>
      <c r="GJ1580" s="7"/>
      <c r="GK1580" s="7"/>
      <c r="GL1580" s="7"/>
      <c r="GM1580" s="7"/>
      <c r="GN1580" s="7"/>
      <c r="GO1580" s="7"/>
      <c r="GP1580" s="7"/>
      <c r="GQ1580" s="7"/>
      <c r="GR1580" s="7"/>
      <c r="GS1580" s="7"/>
      <c r="GT1580" s="7"/>
      <c r="GU1580" s="7"/>
      <c r="GV1580" s="7"/>
      <c r="GW1580" s="7"/>
      <c r="GX1580" s="7"/>
      <c r="GY1580" s="7"/>
    </row>
    <row r="1581" spans="1:207" ht="13.8">
      <c r="A1581" s="7"/>
      <c r="B1581" s="7"/>
      <c r="C1581" s="7"/>
      <c r="D1581" s="7"/>
      <c r="E1581" s="7"/>
      <c r="F1581" s="7"/>
      <c r="G1581" s="7"/>
      <c r="H1581" s="7"/>
      <c r="I1581" s="7"/>
      <c r="J1581" s="7"/>
      <c r="K1581" s="7"/>
      <c r="L1581" s="7"/>
      <c r="M1581" s="7"/>
      <c r="N1581" s="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c r="CG1581" s="7"/>
      <c r="CH1581" s="7"/>
      <c r="CI1581" s="7"/>
      <c r="CJ1581" s="7"/>
      <c r="CK1581" s="7"/>
      <c r="CL1581" s="7"/>
      <c r="CM1581" s="7"/>
      <c r="CN1581" s="7"/>
      <c r="CO1581" s="7"/>
      <c r="CP1581" s="7"/>
      <c r="CQ1581" s="7"/>
      <c r="CR1581" s="7"/>
      <c r="CS1581" s="7"/>
      <c r="CT1581" s="7"/>
      <c r="CU1581" s="7"/>
      <c r="CV1581" s="7"/>
      <c r="CW1581" s="7"/>
      <c r="CX1581" s="7"/>
      <c r="CY1581" s="7"/>
      <c r="CZ1581" s="7"/>
      <c r="DA1581" s="7"/>
      <c r="DB1581" s="7"/>
      <c r="DC1581" s="7"/>
      <c r="DD1581" s="7"/>
      <c r="DE1581" s="7"/>
      <c r="DF1581" s="7"/>
      <c r="DG1581" s="7"/>
      <c r="DH1581" s="7"/>
      <c r="DI1581" s="7"/>
      <c r="DJ1581" s="7"/>
      <c r="DK1581" s="7"/>
      <c r="DL1581" s="7"/>
      <c r="DM1581" s="7"/>
      <c r="DN1581" s="7"/>
      <c r="DO1581" s="7"/>
      <c r="DP1581" s="7"/>
      <c r="DQ1581" s="7"/>
      <c r="DR1581" s="7"/>
      <c r="DS1581" s="7"/>
      <c r="DT1581" s="7"/>
      <c r="DU1581" s="7"/>
      <c r="DV1581" s="7"/>
      <c r="DW1581" s="7"/>
      <c r="DX1581" s="7"/>
      <c r="DY1581" s="7"/>
      <c r="DZ1581" s="7"/>
      <c r="EA1581" s="7"/>
      <c r="EB1581" s="7"/>
      <c r="EC1581" s="7"/>
      <c r="ED1581" s="7"/>
      <c r="EE1581" s="7"/>
      <c r="EF1581" s="7"/>
      <c r="EG1581" s="7"/>
      <c r="EH1581" s="7"/>
      <c r="EI1581" s="7"/>
      <c r="EJ1581" s="7"/>
      <c r="EK1581" s="7"/>
      <c r="EL1581" s="7"/>
      <c r="EM1581" s="7"/>
      <c r="EN1581" s="7"/>
      <c r="EO1581" s="7"/>
      <c r="EP1581" s="7"/>
      <c r="EQ1581" s="7"/>
      <c r="ER1581" s="7"/>
      <c r="ES1581" s="7"/>
      <c r="ET1581" s="7"/>
      <c r="EU1581" s="7"/>
      <c r="EV1581" s="7"/>
      <c r="EW1581" s="7"/>
      <c r="EX1581" s="7"/>
      <c r="EY1581" s="7"/>
      <c r="EZ1581" s="7"/>
      <c r="FA1581" s="7"/>
      <c r="FB1581" s="7"/>
      <c r="FC1581" s="7"/>
      <c r="FD1581" s="7"/>
      <c r="FE1581" s="7"/>
      <c r="FF1581" s="7"/>
      <c r="FG1581" s="7"/>
      <c r="FH1581" s="7"/>
      <c r="FI1581" s="7"/>
      <c r="FJ1581" s="7"/>
      <c r="FK1581" s="7"/>
      <c r="FL1581" s="34"/>
      <c r="FM1581" s="33"/>
      <c r="FN1581" s="34"/>
      <c r="FO1581" s="33"/>
      <c r="FP1581" s="33"/>
      <c r="FQ1581" s="33"/>
      <c r="FR1581" s="33"/>
      <c r="FS1581" s="33"/>
      <c r="FT1581" s="33"/>
      <c r="FU1581" s="33"/>
      <c r="FV1581" s="33"/>
      <c r="FW1581" s="33"/>
      <c r="FX1581" s="33"/>
      <c r="FY1581" s="33"/>
      <c r="FZ1581" s="33"/>
      <c r="GA1581" s="33"/>
      <c r="GB1581" s="33"/>
      <c r="GC1581" s="33"/>
      <c r="GD1581" s="33"/>
      <c r="GE1581" s="33"/>
      <c r="GF1581" s="33"/>
      <c r="GG1581" s="7"/>
      <c r="GH1581" s="7"/>
      <c r="GI1581" s="7"/>
      <c r="GJ1581" s="7"/>
      <c r="GK1581" s="7"/>
      <c r="GL1581" s="7"/>
      <c r="GM1581" s="7"/>
      <c r="GN1581" s="7"/>
      <c r="GO1581" s="7"/>
      <c r="GP1581" s="7"/>
      <c r="GQ1581" s="7"/>
      <c r="GR1581" s="7"/>
      <c r="GS1581" s="7"/>
      <c r="GT1581" s="7"/>
      <c r="GU1581" s="7"/>
      <c r="GV1581" s="7"/>
      <c r="GW1581" s="7"/>
      <c r="GX1581" s="7"/>
      <c r="GY1581" s="7"/>
    </row>
    <row r="1582" spans="1:207" ht="13.8">
      <c r="A1582" s="7"/>
      <c r="B1582" s="7"/>
      <c r="C1582" s="7"/>
      <c r="D1582" s="7"/>
      <c r="E1582" s="7"/>
      <c r="F1582" s="7"/>
      <c r="G1582" s="7"/>
      <c r="H1582" s="7"/>
      <c r="I1582" s="7"/>
      <c r="J1582" s="7"/>
      <c r="K1582" s="7"/>
      <c r="L1582" s="7"/>
      <c r="M1582" s="7"/>
      <c r="N1582" s="7"/>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c r="CG1582" s="7"/>
      <c r="CH1582" s="7"/>
      <c r="CI1582" s="7"/>
      <c r="CJ1582" s="7"/>
      <c r="CK1582" s="7"/>
      <c r="CL1582" s="7"/>
      <c r="CM1582" s="7"/>
      <c r="CN1582" s="7"/>
      <c r="CO1582" s="7"/>
      <c r="CP1582" s="7"/>
      <c r="CQ1582" s="7"/>
      <c r="CR1582" s="7"/>
      <c r="CS1582" s="7"/>
      <c r="CT1582" s="7"/>
      <c r="CU1582" s="7"/>
      <c r="CV1582" s="7"/>
      <c r="CW1582" s="7"/>
      <c r="CX1582" s="7"/>
      <c r="CY1582" s="7"/>
      <c r="CZ1582" s="7"/>
      <c r="DA1582" s="7"/>
      <c r="DB1582" s="7"/>
      <c r="DC1582" s="7"/>
      <c r="DD1582" s="7"/>
      <c r="DE1582" s="7"/>
      <c r="DF1582" s="7"/>
      <c r="DG1582" s="7"/>
      <c r="DH1582" s="7"/>
      <c r="DI1582" s="7"/>
      <c r="DJ1582" s="7"/>
      <c r="DK1582" s="7"/>
      <c r="DL1582" s="7"/>
      <c r="DM1582" s="7"/>
      <c r="DN1582" s="7"/>
      <c r="DO1582" s="7"/>
      <c r="DP1582" s="7"/>
      <c r="DQ1582" s="7"/>
      <c r="DR1582" s="7"/>
      <c r="DS1582" s="7"/>
      <c r="DT1582" s="7"/>
      <c r="DU1582" s="7"/>
      <c r="DV1582" s="7"/>
      <c r="DW1582" s="7"/>
      <c r="DX1582" s="7"/>
      <c r="DY1582" s="7"/>
      <c r="DZ1582" s="7"/>
      <c r="EA1582" s="7"/>
      <c r="EB1582" s="7"/>
      <c r="EC1582" s="7"/>
      <c r="ED1582" s="7"/>
      <c r="EE1582" s="7"/>
      <c r="EF1582" s="7"/>
      <c r="EG1582" s="7"/>
      <c r="EH1582" s="7"/>
      <c r="EI1582" s="7"/>
      <c r="EJ1582" s="7"/>
      <c r="EK1582" s="7"/>
      <c r="EL1582" s="7"/>
      <c r="EM1582" s="7"/>
      <c r="EN1582" s="7"/>
      <c r="EO1582" s="7"/>
      <c r="EP1582" s="7"/>
      <c r="EQ1582" s="7"/>
      <c r="ER1582" s="7"/>
      <c r="ES1582" s="7"/>
      <c r="ET1582" s="7"/>
      <c r="EU1582" s="7"/>
      <c r="EV1582" s="7"/>
      <c r="EW1582" s="7"/>
      <c r="EX1582" s="7"/>
      <c r="EY1582" s="7"/>
      <c r="EZ1582" s="7"/>
      <c r="FA1582" s="7"/>
      <c r="FB1582" s="7"/>
      <c r="FC1582" s="7"/>
      <c r="FD1582" s="7"/>
      <c r="FE1582" s="7"/>
      <c r="FF1582" s="7"/>
      <c r="FG1582" s="7"/>
      <c r="FH1582" s="7"/>
      <c r="FI1582" s="7"/>
      <c r="FJ1582" s="7"/>
      <c r="FK1582" s="7"/>
      <c r="FL1582" s="34"/>
      <c r="FM1582" s="33"/>
      <c r="FN1582" s="34"/>
      <c r="FO1582" s="33"/>
      <c r="FP1582" s="33"/>
      <c r="FQ1582" s="33"/>
      <c r="FR1582" s="33"/>
      <c r="FS1582" s="33"/>
      <c r="FT1582" s="33"/>
      <c r="FU1582" s="33"/>
      <c r="FV1582" s="33"/>
      <c r="FW1582" s="33"/>
      <c r="FX1582" s="33"/>
      <c r="FY1582" s="33"/>
      <c r="FZ1582" s="33"/>
      <c r="GA1582" s="33"/>
      <c r="GB1582" s="33"/>
      <c r="GC1582" s="33"/>
      <c r="GD1582" s="33"/>
      <c r="GE1582" s="33"/>
      <c r="GF1582" s="33"/>
      <c r="GG1582" s="7"/>
      <c r="GH1582" s="7"/>
      <c r="GI1582" s="7"/>
      <c r="GJ1582" s="7"/>
      <c r="GK1582" s="7"/>
      <c r="GL1582" s="7"/>
      <c r="GM1582" s="7"/>
      <c r="GN1582" s="7"/>
      <c r="GO1582" s="7"/>
      <c r="GP1582" s="7"/>
      <c r="GQ1582" s="7"/>
      <c r="GR1582" s="7"/>
      <c r="GS1582" s="7"/>
      <c r="GT1582" s="7"/>
      <c r="GU1582" s="7"/>
      <c r="GV1582" s="7"/>
      <c r="GW1582" s="7"/>
      <c r="GX1582" s="7"/>
      <c r="GY1582" s="7"/>
    </row>
    <row r="1583" spans="1:207" ht="13.8">
      <c r="A1583" s="7"/>
      <c r="B1583" s="7"/>
      <c r="C1583" s="7"/>
      <c r="D1583" s="7"/>
      <c r="E1583" s="7"/>
      <c r="F1583" s="7"/>
      <c r="G1583" s="7"/>
      <c r="H1583" s="7"/>
      <c r="I1583" s="7"/>
      <c r="J1583" s="7"/>
      <c r="K1583" s="7"/>
      <c r="L1583" s="7"/>
      <c r="M1583" s="7"/>
      <c r="N1583" s="7"/>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c r="CG1583" s="7"/>
      <c r="CH1583" s="7"/>
      <c r="CI1583" s="7"/>
      <c r="CJ1583" s="7"/>
      <c r="CK1583" s="7"/>
      <c r="CL1583" s="7"/>
      <c r="CM1583" s="7"/>
      <c r="CN1583" s="7"/>
      <c r="CO1583" s="7"/>
      <c r="CP1583" s="7"/>
      <c r="CQ1583" s="7"/>
      <c r="CR1583" s="7"/>
      <c r="CS1583" s="7"/>
      <c r="CT1583" s="7"/>
      <c r="CU1583" s="7"/>
      <c r="CV1583" s="7"/>
      <c r="CW1583" s="7"/>
      <c r="CX1583" s="7"/>
      <c r="CY1583" s="7"/>
      <c r="CZ1583" s="7"/>
      <c r="DA1583" s="7"/>
      <c r="DB1583" s="7"/>
      <c r="DC1583" s="7"/>
      <c r="DD1583" s="7"/>
      <c r="DE1583" s="7"/>
      <c r="DF1583" s="7"/>
      <c r="DG1583" s="7"/>
      <c r="DH1583" s="7"/>
      <c r="DI1583" s="7"/>
      <c r="DJ1583" s="7"/>
      <c r="DK1583" s="7"/>
      <c r="DL1583" s="7"/>
      <c r="DM1583" s="7"/>
      <c r="DN1583" s="7"/>
      <c r="DO1583" s="7"/>
      <c r="DP1583" s="7"/>
      <c r="DQ1583" s="7"/>
      <c r="DR1583" s="7"/>
      <c r="DS1583" s="7"/>
      <c r="DT1583" s="7"/>
      <c r="DU1583" s="7"/>
      <c r="DV1583" s="7"/>
      <c r="DW1583" s="7"/>
      <c r="DX1583" s="7"/>
      <c r="DY1583" s="7"/>
      <c r="DZ1583" s="7"/>
      <c r="EA1583" s="7"/>
      <c r="EB1583" s="7"/>
      <c r="EC1583" s="7"/>
      <c r="ED1583" s="7"/>
      <c r="EE1583" s="7"/>
      <c r="EF1583" s="7"/>
      <c r="EG1583" s="7"/>
      <c r="EH1583" s="7"/>
      <c r="EI1583" s="7"/>
      <c r="EJ1583" s="7"/>
      <c r="EK1583" s="7"/>
      <c r="EL1583" s="7"/>
      <c r="EM1583" s="7"/>
      <c r="EN1583" s="7"/>
      <c r="EO1583" s="7"/>
      <c r="EP1583" s="7"/>
      <c r="EQ1583" s="7"/>
      <c r="ER1583" s="7"/>
      <c r="ES1583" s="7"/>
      <c r="ET1583" s="7"/>
      <c r="EU1583" s="7"/>
      <c r="EV1583" s="7"/>
      <c r="EW1583" s="7"/>
      <c r="EX1583" s="7"/>
      <c r="EY1583" s="7"/>
      <c r="EZ1583" s="7"/>
      <c r="FA1583" s="7"/>
      <c r="FB1583" s="7"/>
      <c r="FC1583" s="7"/>
      <c r="FD1583" s="7"/>
      <c r="FE1583" s="7"/>
      <c r="FF1583" s="7"/>
      <c r="FG1583" s="7"/>
      <c r="FH1583" s="7"/>
      <c r="FI1583" s="7"/>
      <c r="FJ1583" s="7"/>
      <c r="FK1583" s="7"/>
      <c r="FL1583" s="34"/>
      <c r="FM1583" s="33"/>
      <c r="FN1583" s="34"/>
      <c r="FO1583" s="33"/>
      <c r="FP1583" s="33"/>
      <c r="FQ1583" s="33"/>
      <c r="FR1583" s="33"/>
      <c r="FS1583" s="33"/>
      <c r="FT1583" s="33"/>
      <c r="FU1583" s="33"/>
      <c r="FV1583" s="33"/>
      <c r="FW1583" s="33"/>
      <c r="FX1583" s="33"/>
      <c r="FY1583" s="33"/>
      <c r="FZ1583" s="33"/>
      <c r="GA1583" s="33"/>
      <c r="GB1583" s="33"/>
      <c r="GC1583" s="33"/>
      <c r="GD1583" s="33"/>
      <c r="GE1583" s="33"/>
      <c r="GF1583" s="33"/>
      <c r="GG1583" s="7"/>
      <c r="GH1583" s="7"/>
      <c r="GI1583" s="7"/>
      <c r="GJ1583" s="7"/>
      <c r="GK1583" s="7"/>
      <c r="GL1583" s="7"/>
      <c r="GM1583" s="7"/>
      <c r="GN1583" s="7"/>
      <c r="GO1583" s="7"/>
      <c r="GP1583" s="7"/>
      <c r="GQ1583" s="7"/>
      <c r="GR1583" s="7"/>
      <c r="GS1583" s="7"/>
      <c r="GT1583" s="7"/>
      <c r="GU1583" s="7"/>
      <c r="GV1583" s="7"/>
      <c r="GW1583" s="7"/>
      <c r="GX1583" s="7"/>
      <c r="GY1583" s="7"/>
    </row>
    <row r="1584" spans="1:207" ht="13.8">
      <c r="A1584" s="7"/>
      <c r="B1584" s="7"/>
      <c r="C1584" s="7"/>
      <c r="D1584" s="7"/>
      <c r="E1584" s="7"/>
      <c r="F1584" s="7"/>
      <c r="G1584" s="7"/>
      <c r="H1584" s="7"/>
      <c r="I1584" s="7"/>
      <c r="J1584" s="7"/>
      <c r="K1584" s="7"/>
      <c r="L1584" s="7"/>
      <c r="M1584" s="7"/>
      <c r="N1584" s="7"/>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c r="CG1584" s="7"/>
      <c r="CH1584" s="7"/>
      <c r="CI1584" s="7"/>
      <c r="CJ1584" s="7"/>
      <c r="CK1584" s="7"/>
      <c r="CL1584" s="7"/>
      <c r="CM1584" s="7"/>
      <c r="CN1584" s="7"/>
      <c r="CO1584" s="7"/>
      <c r="CP1584" s="7"/>
      <c r="CQ1584" s="7"/>
      <c r="CR1584" s="7"/>
      <c r="CS1584" s="7"/>
      <c r="CT1584" s="7"/>
      <c r="CU1584" s="7"/>
      <c r="CV1584" s="7"/>
      <c r="CW1584" s="7"/>
      <c r="CX1584" s="7"/>
      <c r="CY1584" s="7"/>
      <c r="CZ1584" s="7"/>
      <c r="DA1584" s="7"/>
      <c r="DB1584" s="7"/>
      <c r="DC1584" s="7"/>
      <c r="DD1584" s="7"/>
      <c r="DE1584" s="7"/>
      <c r="DF1584" s="7"/>
      <c r="DG1584" s="7"/>
      <c r="DH1584" s="7"/>
      <c r="DI1584" s="7"/>
      <c r="DJ1584" s="7"/>
      <c r="DK1584" s="7"/>
      <c r="DL1584" s="7"/>
      <c r="DM1584" s="7"/>
      <c r="DN1584" s="7"/>
      <c r="DO1584" s="7"/>
      <c r="DP1584" s="7"/>
      <c r="DQ1584" s="7"/>
      <c r="DR1584" s="7"/>
      <c r="DS1584" s="7"/>
      <c r="DT1584" s="7"/>
      <c r="DU1584" s="7"/>
      <c r="DV1584" s="7"/>
      <c r="DW1584" s="7"/>
      <c r="DX1584" s="7"/>
      <c r="DY1584" s="7"/>
      <c r="DZ1584" s="7"/>
      <c r="EA1584" s="7"/>
      <c r="EB1584" s="7"/>
      <c r="EC1584" s="7"/>
      <c r="ED1584" s="7"/>
      <c r="EE1584" s="7"/>
      <c r="EF1584" s="7"/>
      <c r="EG1584" s="7"/>
      <c r="EH1584" s="7"/>
      <c r="EI1584" s="7"/>
      <c r="EJ1584" s="7"/>
      <c r="EK1584" s="7"/>
      <c r="EL1584" s="7"/>
      <c r="EM1584" s="7"/>
      <c r="EN1584" s="7"/>
      <c r="EO1584" s="7"/>
      <c r="EP1584" s="7"/>
      <c r="EQ1584" s="7"/>
      <c r="ER1584" s="7"/>
      <c r="ES1584" s="7"/>
      <c r="ET1584" s="7"/>
      <c r="EU1584" s="7"/>
      <c r="EV1584" s="7"/>
      <c r="EW1584" s="7"/>
      <c r="EX1584" s="7"/>
      <c r="EY1584" s="7"/>
      <c r="EZ1584" s="7"/>
      <c r="FA1584" s="7"/>
      <c r="FB1584" s="7"/>
      <c r="FC1584" s="7"/>
      <c r="FD1584" s="7"/>
      <c r="FE1584" s="7"/>
      <c r="FF1584" s="7"/>
      <c r="FG1584" s="7"/>
      <c r="FH1584" s="7"/>
      <c r="FI1584" s="7"/>
      <c r="FJ1584" s="7"/>
      <c r="FK1584" s="7"/>
      <c r="FL1584" s="34"/>
      <c r="FM1584" s="33"/>
      <c r="FN1584" s="34"/>
      <c r="FO1584" s="33"/>
      <c r="FP1584" s="33"/>
      <c r="FQ1584" s="33"/>
      <c r="FR1584" s="33"/>
      <c r="FS1584" s="33"/>
      <c r="FT1584" s="33"/>
      <c r="FU1584" s="33"/>
      <c r="FV1584" s="33"/>
      <c r="FW1584" s="33"/>
      <c r="FX1584" s="33"/>
      <c r="FY1584" s="33"/>
      <c r="FZ1584" s="33"/>
      <c r="GA1584" s="33"/>
      <c r="GB1584" s="33"/>
      <c r="GC1584" s="33"/>
      <c r="GD1584" s="33"/>
      <c r="GE1584" s="33"/>
      <c r="GF1584" s="33"/>
      <c r="GG1584" s="7"/>
      <c r="GH1584" s="7"/>
      <c r="GI1584" s="7"/>
      <c r="GJ1584" s="7"/>
      <c r="GK1584" s="7"/>
      <c r="GL1584" s="7"/>
      <c r="GM1584" s="7"/>
      <c r="GN1584" s="7"/>
      <c r="GO1584" s="7"/>
      <c r="GP1584" s="7"/>
      <c r="GQ1584" s="7"/>
      <c r="GR1584" s="7"/>
      <c r="GS1584" s="7"/>
      <c r="GT1584" s="7"/>
      <c r="GU1584" s="7"/>
      <c r="GV1584" s="7"/>
      <c r="GW1584" s="7"/>
      <c r="GX1584" s="7"/>
      <c r="GY1584" s="7"/>
    </row>
    <row r="1585" spans="1:207" ht="13.8">
      <c r="A1585" s="7"/>
      <c r="B1585" s="7"/>
      <c r="C1585" s="7"/>
      <c r="D1585" s="7"/>
      <c r="E1585" s="7"/>
      <c r="F1585" s="7"/>
      <c r="G1585" s="7"/>
      <c r="H1585" s="7"/>
      <c r="I1585" s="7"/>
      <c r="J1585" s="7"/>
      <c r="K1585" s="7"/>
      <c r="L1585" s="7"/>
      <c r="M1585" s="7"/>
      <c r="N1585" s="7"/>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c r="CG1585" s="7"/>
      <c r="CH1585" s="7"/>
      <c r="CI1585" s="7"/>
      <c r="CJ1585" s="7"/>
      <c r="CK1585" s="7"/>
      <c r="CL1585" s="7"/>
      <c r="CM1585" s="7"/>
      <c r="CN1585" s="7"/>
      <c r="CO1585" s="7"/>
      <c r="CP1585" s="7"/>
      <c r="CQ1585" s="7"/>
      <c r="CR1585" s="7"/>
      <c r="CS1585" s="7"/>
      <c r="CT1585" s="7"/>
      <c r="CU1585" s="7"/>
      <c r="CV1585" s="7"/>
      <c r="CW1585" s="7"/>
      <c r="CX1585" s="7"/>
      <c r="CY1585" s="7"/>
      <c r="CZ1585" s="7"/>
      <c r="DA1585" s="7"/>
      <c r="DB1585" s="7"/>
      <c r="DC1585" s="7"/>
      <c r="DD1585" s="7"/>
      <c r="DE1585" s="7"/>
      <c r="DF1585" s="7"/>
      <c r="DG1585" s="7"/>
      <c r="DH1585" s="7"/>
      <c r="DI1585" s="7"/>
      <c r="DJ1585" s="7"/>
      <c r="DK1585" s="7"/>
      <c r="DL1585" s="7"/>
      <c r="DM1585" s="7"/>
      <c r="DN1585" s="7"/>
      <c r="DO1585" s="7"/>
      <c r="DP1585" s="7"/>
      <c r="DQ1585" s="7"/>
      <c r="DR1585" s="7"/>
      <c r="DS1585" s="7"/>
      <c r="DT1585" s="7"/>
      <c r="DU1585" s="7"/>
      <c r="DV1585" s="7"/>
      <c r="DW1585" s="7"/>
      <c r="DX1585" s="7"/>
      <c r="DY1585" s="7"/>
      <c r="DZ1585" s="7"/>
      <c r="EA1585" s="7"/>
      <c r="EB1585" s="7"/>
      <c r="EC1585" s="7"/>
      <c r="ED1585" s="7"/>
      <c r="EE1585" s="7"/>
      <c r="EF1585" s="7"/>
      <c r="EG1585" s="7"/>
      <c r="EH1585" s="7"/>
      <c r="EI1585" s="7"/>
      <c r="EJ1585" s="7"/>
      <c r="EK1585" s="7"/>
      <c r="EL1585" s="7"/>
      <c r="EM1585" s="7"/>
      <c r="EN1585" s="7"/>
      <c r="EO1585" s="7"/>
      <c r="EP1585" s="7"/>
      <c r="EQ1585" s="7"/>
      <c r="ER1585" s="7"/>
      <c r="ES1585" s="7"/>
      <c r="ET1585" s="7"/>
      <c r="EU1585" s="7"/>
      <c r="EV1585" s="7"/>
      <c r="EW1585" s="7"/>
      <c r="EX1585" s="7"/>
      <c r="EY1585" s="7"/>
      <c r="EZ1585" s="7"/>
      <c r="FA1585" s="7"/>
      <c r="FB1585" s="7"/>
      <c r="FC1585" s="7"/>
      <c r="FD1585" s="7"/>
      <c r="FE1585" s="7"/>
      <c r="FF1585" s="7"/>
      <c r="FG1585" s="7"/>
      <c r="FH1585" s="7"/>
      <c r="FI1585" s="7"/>
      <c r="FJ1585" s="7"/>
      <c r="FK1585" s="7"/>
      <c r="FL1585" s="34"/>
      <c r="FM1585" s="33"/>
      <c r="FN1585" s="34"/>
      <c r="FO1585" s="33"/>
      <c r="FP1585" s="33"/>
      <c r="FQ1585" s="33"/>
      <c r="FR1585" s="33"/>
      <c r="FS1585" s="33"/>
      <c r="FT1585" s="33"/>
      <c r="FU1585" s="33"/>
      <c r="FV1585" s="33"/>
      <c r="FW1585" s="33"/>
      <c r="FX1585" s="33"/>
      <c r="FY1585" s="33"/>
      <c r="FZ1585" s="33"/>
      <c r="GA1585" s="33"/>
      <c r="GB1585" s="33"/>
      <c r="GC1585" s="33"/>
      <c r="GD1585" s="33"/>
      <c r="GE1585" s="33"/>
      <c r="GF1585" s="33"/>
      <c r="GG1585" s="7"/>
      <c r="GH1585" s="7"/>
      <c r="GI1585" s="7"/>
      <c r="GJ1585" s="7"/>
      <c r="GK1585" s="7"/>
      <c r="GL1585" s="7"/>
      <c r="GM1585" s="7"/>
      <c r="GN1585" s="7"/>
      <c r="GO1585" s="7"/>
      <c r="GP1585" s="7"/>
      <c r="GQ1585" s="7"/>
      <c r="GR1585" s="7"/>
      <c r="GS1585" s="7"/>
      <c r="GT1585" s="7"/>
      <c r="GU1585" s="7"/>
      <c r="GV1585" s="7"/>
      <c r="GW1585" s="7"/>
      <c r="GX1585" s="7"/>
      <c r="GY1585" s="7"/>
    </row>
    <row r="1586" spans="1:207" ht="13.8">
      <c r="A1586" s="7"/>
      <c r="B1586" s="7"/>
      <c r="C1586" s="7"/>
      <c r="D1586" s="7"/>
      <c r="E1586" s="7"/>
      <c r="F1586" s="7"/>
      <c r="G1586" s="7"/>
      <c r="H1586" s="7"/>
      <c r="I1586" s="7"/>
      <c r="J1586" s="7"/>
      <c r="K1586" s="7"/>
      <c r="L1586" s="7"/>
      <c r="M1586" s="7"/>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c r="CG1586" s="7"/>
      <c r="CH1586" s="7"/>
      <c r="CI1586" s="7"/>
      <c r="CJ1586" s="7"/>
      <c r="CK1586" s="7"/>
      <c r="CL1586" s="7"/>
      <c r="CM1586" s="7"/>
      <c r="CN1586" s="7"/>
      <c r="CO1586" s="7"/>
      <c r="CP1586" s="7"/>
      <c r="CQ1586" s="7"/>
      <c r="CR1586" s="7"/>
      <c r="CS1586" s="7"/>
      <c r="CT1586" s="7"/>
      <c r="CU1586" s="7"/>
      <c r="CV1586" s="7"/>
      <c r="CW1586" s="7"/>
      <c r="CX1586" s="7"/>
      <c r="CY1586" s="7"/>
      <c r="CZ1586" s="7"/>
      <c r="DA1586" s="7"/>
      <c r="DB1586" s="7"/>
      <c r="DC1586" s="7"/>
      <c r="DD1586" s="7"/>
      <c r="DE1586" s="7"/>
      <c r="DF1586" s="7"/>
      <c r="DG1586" s="7"/>
      <c r="DH1586" s="7"/>
      <c r="DI1586" s="7"/>
      <c r="DJ1586" s="7"/>
      <c r="DK1586" s="7"/>
      <c r="DL1586" s="7"/>
      <c r="DM1586" s="7"/>
      <c r="DN1586" s="7"/>
      <c r="DO1586" s="7"/>
      <c r="DP1586" s="7"/>
      <c r="DQ1586" s="7"/>
      <c r="DR1586" s="7"/>
      <c r="DS1586" s="7"/>
      <c r="DT1586" s="7"/>
      <c r="DU1586" s="7"/>
      <c r="DV1586" s="7"/>
      <c r="DW1586" s="7"/>
      <c r="DX1586" s="7"/>
      <c r="DY1586" s="7"/>
      <c r="DZ1586" s="7"/>
      <c r="EA1586" s="7"/>
      <c r="EB1586" s="7"/>
      <c r="EC1586" s="7"/>
      <c r="ED1586" s="7"/>
      <c r="EE1586" s="7"/>
      <c r="EF1586" s="7"/>
      <c r="EG1586" s="7"/>
      <c r="EH1586" s="7"/>
      <c r="EI1586" s="7"/>
      <c r="EJ1586" s="7"/>
      <c r="EK1586" s="7"/>
      <c r="EL1586" s="7"/>
      <c r="EM1586" s="7"/>
      <c r="EN1586" s="7"/>
      <c r="EO1586" s="7"/>
      <c r="EP1586" s="7"/>
      <c r="EQ1586" s="7"/>
      <c r="ER1586" s="7"/>
      <c r="ES1586" s="7"/>
      <c r="ET1586" s="7"/>
      <c r="EU1586" s="7"/>
      <c r="EV1586" s="7"/>
      <c r="EW1586" s="7"/>
      <c r="EX1586" s="7"/>
      <c r="EY1586" s="7"/>
      <c r="EZ1586" s="7"/>
      <c r="FA1586" s="7"/>
      <c r="FB1586" s="7"/>
      <c r="FC1586" s="7"/>
      <c r="FD1586" s="7"/>
      <c r="FE1586" s="7"/>
      <c r="FF1586" s="7"/>
      <c r="FG1586" s="7"/>
      <c r="FH1586" s="7"/>
      <c r="FI1586" s="7"/>
      <c r="FJ1586" s="7"/>
      <c r="FK1586" s="7"/>
      <c r="FL1586" s="34"/>
      <c r="FM1586" s="33"/>
      <c r="FN1586" s="34"/>
      <c r="FO1586" s="33"/>
      <c r="FP1586" s="33"/>
      <c r="FQ1586" s="33"/>
      <c r="FR1586" s="33"/>
      <c r="FS1586" s="33"/>
      <c r="FT1586" s="33"/>
      <c r="FU1586" s="33"/>
      <c r="FV1586" s="33"/>
      <c r="FW1586" s="33"/>
      <c r="FX1586" s="33"/>
      <c r="FY1586" s="33"/>
      <c r="FZ1586" s="33"/>
      <c r="GA1586" s="33"/>
      <c r="GB1586" s="33"/>
      <c r="GC1586" s="33"/>
      <c r="GD1586" s="33"/>
      <c r="GE1586" s="33"/>
      <c r="GF1586" s="33"/>
      <c r="GG1586" s="7"/>
      <c r="GH1586" s="7"/>
      <c r="GI1586" s="7"/>
      <c r="GJ1586" s="7"/>
      <c r="GK1586" s="7"/>
      <c r="GL1586" s="7"/>
      <c r="GM1586" s="7"/>
      <c r="GN1586" s="7"/>
      <c r="GO1586" s="7"/>
      <c r="GP1586" s="7"/>
      <c r="GQ1586" s="7"/>
      <c r="GR1586" s="7"/>
      <c r="GS1586" s="7"/>
      <c r="GT1586" s="7"/>
      <c r="GU1586" s="7"/>
      <c r="GV1586" s="7"/>
      <c r="GW1586" s="7"/>
      <c r="GX1586" s="7"/>
      <c r="GY1586" s="7"/>
    </row>
    <row r="1587" spans="1:207" ht="13.8">
      <c r="A1587" s="7"/>
      <c r="B1587" s="7"/>
      <c r="C1587" s="7"/>
      <c r="D1587" s="7"/>
      <c r="E1587" s="7"/>
      <c r="F1587" s="7"/>
      <c r="G1587" s="7"/>
      <c r="H1587" s="7"/>
      <c r="I1587" s="7"/>
      <c r="J1587" s="7"/>
      <c r="K1587" s="7"/>
      <c r="L1587" s="7"/>
      <c r="M1587" s="7"/>
      <c r="N1587" s="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c r="CG1587" s="7"/>
      <c r="CH1587" s="7"/>
      <c r="CI1587" s="7"/>
      <c r="CJ1587" s="7"/>
      <c r="CK1587" s="7"/>
      <c r="CL1587" s="7"/>
      <c r="CM1587" s="7"/>
      <c r="CN1587" s="7"/>
      <c r="CO1587" s="7"/>
      <c r="CP1587" s="7"/>
      <c r="CQ1587" s="7"/>
      <c r="CR1587" s="7"/>
      <c r="CS1587" s="7"/>
      <c r="CT1587" s="7"/>
      <c r="CU1587" s="7"/>
      <c r="CV1587" s="7"/>
      <c r="CW1587" s="7"/>
      <c r="CX1587" s="7"/>
      <c r="CY1587" s="7"/>
      <c r="CZ1587" s="7"/>
      <c r="DA1587" s="7"/>
      <c r="DB1587" s="7"/>
      <c r="DC1587" s="7"/>
      <c r="DD1587" s="7"/>
      <c r="DE1587" s="7"/>
      <c r="DF1587" s="7"/>
      <c r="DG1587" s="7"/>
      <c r="DH1587" s="7"/>
      <c r="DI1587" s="7"/>
      <c r="DJ1587" s="7"/>
      <c r="DK1587" s="7"/>
      <c r="DL1587" s="7"/>
      <c r="DM1587" s="7"/>
      <c r="DN1587" s="7"/>
      <c r="DO1587" s="7"/>
      <c r="DP1587" s="7"/>
      <c r="DQ1587" s="7"/>
      <c r="DR1587" s="7"/>
      <c r="DS1587" s="7"/>
      <c r="DT1587" s="7"/>
      <c r="DU1587" s="7"/>
      <c r="DV1587" s="7"/>
      <c r="DW1587" s="7"/>
      <c r="DX1587" s="7"/>
      <c r="DY1587" s="7"/>
      <c r="DZ1587" s="7"/>
      <c r="EA1587" s="7"/>
      <c r="EB1587" s="7"/>
      <c r="EC1587" s="7"/>
      <c r="ED1587" s="7"/>
      <c r="EE1587" s="7"/>
      <c r="EF1587" s="7"/>
      <c r="EG1587" s="7"/>
      <c r="EH1587" s="7"/>
      <c r="EI1587" s="7"/>
      <c r="EJ1587" s="7"/>
      <c r="EK1587" s="7"/>
      <c r="EL1587" s="7"/>
      <c r="EM1587" s="7"/>
      <c r="EN1587" s="7"/>
      <c r="EO1587" s="7"/>
      <c r="EP1587" s="7"/>
      <c r="EQ1587" s="7"/>
      <c r="ER1587" s="7"/>
      <c r="ES1587" s="7"/>
      <c r="ET1587" s="7"/>
      <c r="EU1587" s="7"/>
      <c r="EV1587" s="7"/>
      <c r="EW1587" s="7"/>
      <c r="EX1587" s="7"/>
      <c r="EY1587" s="7"/>
      <c r="EZ1587" s="7"/>
      <c r="FA1587" s="7"/>
      <c r="FB1587" s="7"/>
      <c r="FC1587" s="7"/>
      <c r="FD1587" s="7"/>
      <c r="FE1587" s="7"/>
      <c r="FF1587" s="7"/>
      <c r="FG1587" s="7"/>
      <c r="FH1587" s="7"/>
      <c r="FI1587" s="7"/>
      <c r="FJ1587" s="7"/>
      <c r="FK1587" s="7"/>
      <c r="FL1587" s="34"/>
      <c r="FM1587" s="33"/>
      <c r="FN1587" s="34"/>
      <c r="FO1587" s="33"/>
      <c r="FP1587" s="33"/>
      <c r="FQ1587" s="33"/>
      <c r="FR1587" s="33"/>
      <c r="FS1587" s="33"/>
      <c r="FT1587" s="33"/>
      <c r="FU1587" s="33"/>
      <c r="FV1587" s="33"/>
      <c r="FW1587" s="33"/>
      <c r="FX1587" s="33"/>
      <c r="FY1587" s="33"/>
      <c r="FZ1587" s="33"/>
      <c r="GA1587" s="33"/>
      <c r="GB1587" s="33"/>
      <c r="GC1587" s="33"/>
      <c r="GD1587" s="33"/>
      <c r="GE1587" s="33"/>
      <c r="GF1587" s="33"/>
      <c r="GG1587" s="7"/>
      <c r="GH1587" s="7"/>
      <c r="GI1587" s="7"/>
      <c r="GJ1587" s="7"/>
      <c r="GK1587" s="7"/>
      <c r="GL1587" s="7"/>
      <c r="GM1587" s="7"/>
      <c r="GN1587" s="7"/>
      <c r="GO1587" s="7"/>
      <c r="GP1587" s="7"/>
      <c r="GQ1587" s="7"/>
      <c r="GR1587" s="7"/>
      <c r="GS1587" s="7"/>
      <c r="GT1587" s="7"/>
      <c r="GU1587" s="7"/>
      <c r="GV1587" s="7"/>
      <c r="GW1587" s="7"/>
      <c r="GX1587" s="7"/>
      <c r="GY1587" s="7"/>
    </row>
    <row r="1588" spans="1:207" ht="13.8">
      <c r="A1588" s="7"/>
      <c r="B1588" s="7"/>
      <c r="C1588" s="7"/>
      <c r="D1588" s="7"/>
      <c r="E1588" s="7"/>
      <c r="F1588" s="7"/>
      <c r="G1588" s="7"/>
      <c r="H1588" s="7"/>
      <c r="I1588" s="7"/>
      <c r="J1588" s="7"/>
      <c r="K1588" s="7"/>
      <c r="L1588" s="7"/>
      <c r="M1588" s="7"/>
      <c r="N1588" s="7"/>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c r="CG1588" s="7"/>
      <c r="CH1588" s="7"/>
      <c r="CI1588" s="7"/>
      <c r="CJ1588" s="7"/>
      <c r="CK1588" s="7"/>
      <c r="CL1588" s="7"/>
      <c r="CM1588" s="7"/>
      <c r="CN1588" s="7"/>
      <c r="CO1588" s="7"/>
      <c r="CP1588" s="7"/>
      <c r="CQ1588" s="7"/>
      <c r="CR1588" s="7"/>
      <c r="CS1588" s="7"/>
      <c r="CT1588" s="7"/>
      <c r="CU1588" s="7"/>
      <c r="CV1588" s="7"/>
      <c r="CW1588" s="7"/>
      <c r="CX1588" s="7"/>
      <c r="CY1588" s="7"/>
      <c r="CZ1588" s="7"/>
      <c r="DA1588" s="7"/>
      <c r="DB1588" s="7"/>
      <c r="DC1588" s="7"/>
      <c r="DD1588" s="7"/>
      <c r="DE1588" s="7"/>
      <c r="DF1588" s="7"/>
      <c r="DG1588" s="7"/>
      <c r="DH1588" s="7"/>
      <c r="DI1588" s="7"/>
      <c r="DJ1588" s="7"/>
      <c r="DK1588" s="7"/>
      <c r="DL1588" s="7"/>
      <c r="DM1588" s="7"/>
      <c r="DN1588" s="7"/>
      <c r="DO1588" s="7"/>
      <c r="DP1588" s="7"/>
      <c r="DQ1588" s="7"/>
      <c r="DR1588" s="7"/>
      <c r="DS1588" s="7"/>
      <c r="DT1588" s="7"/>
      <c r="DU1588" s="7"/>
      <c r="DV1588" s="7"/>
      <c r="DW1588" s="7"/>
      <c r="DX1588" s="7"/>
      <c r="DY1588" s="7"/>
      <c r="DZ1588" s="7"/>
      <c r="EA1588" s="7"/>
      <c r="EB1588" s="7"/>
      <c r="EC1588" s="7"/>
      <c r="ED1588" s="7"/>
      <c r="EE1588" s="7"/>
      <c r="EF1588" s="7"/>
      <c r="EG1588" s="7"/>
      <c r="EH1588" s="7"/>
      <c r="EI1588" s="7"/>
      <c r="EJ1588" s="7"/>
      <c r="EK1588" s="7"/>
      <c r="EL1588" s="7"/>
      <c r="EM1588" s="7"/>
      <c r="EN1588" s="7"/>
      <c r="EO1588" s="7"/>
      <c r="EP1588" s="7"/>
      <c r="EQ1588" s="7"/>
      <c r="ER1588" s="7"/>
      <c r="ES1588" s="7"/>
      <c r="ET1588" s="7"/>
      <c r="EU1588" s="7"/>
      <c r="EV1588" s="7"/>
      <c r="EW1588" s="7"/>
      <c r="EX1588" s="7"/>
      <c r="EY1588" s="7"/>
      <c r="EZ1588" s="7"/>
      <c r="FA1588" s="7"/>
      <c r="FB1588" s="7"/>
      <c r="FC1588" s="7"/>
      <c r="FD1588" s="7"/>
      <c r="FE1588" s="7"/>
      <c r="FF1588" s="7"/>
      <c r="FG1588" s="7"/>
      <c r="FH1588" s="7"/>
      <c r="FI1588" s="7"/>
      <c r="FJ1588" s="7"/>
      <c r="FK1588" s="7"/>
      <c r="FL1588" s="34"/>
      <c r="FM1588" s="33"/>
      <c r="FN1588" s="34"/>
      <c r="FO1588" s="33"/>
      <c r="FP1588" s="33"/>
      <c r="FQ1588" s="33"/>
      <c r="FR1588" s="33"/>
      <c r="FS1588" s="33"/>
      <c r="FT1588" s="33"/>
      <c r="FU1588" s="33"/>
      <c r="FV1588" s="33"/>
      <c r="FW1588" s="33"/>
      <c r="FX1588" s="33"/>
      <c r="FY1588" s="33"/>
      <c r="FZ1588" s="33"/>
      <c r="GA1588" s="33"/>
      <c r="GB1588" s="33"/>
      <c r="GC1588" s="33"/>
      <c r="GD1588" s="33"/>
      <c r="GE1588" s="33"/>
      <c r="GF1588" s="33"/>
      <c r="GG1588" s="7"/>
      <c r="GH1588" s="7"/>
      <c r="GI1588" s="7"/>
      <c r="GJ1588" s="7"/>
      <c r="GK1588" s="7"/>
      <c r="GL1588" s="7"/>
      <c r="GM1588" s="7"/>
      <c r="GN1588" s="7"/>
      <c r="GO1588" s="7"/>
      <c r="GP1588" s="7"/>
      <c r="GQ1588" s="7"/>
      <c r="GR1588" s="7"/>
      <c r="GS1588" s="7"/>
      <c r="GT1588" s="7"/>
      <c r="GU1588" s="7"/>
      <c r="GV1588" s="7"/>
      <c r="GW1588" s="7"/>
      <c r="GX1588" s="7"/>
      <c r="GY1588" s="7"/>
    </row>
    <row r="1589" spans="1:207" ht="13.8">
      <c r="A1589" s="7"/>
      <c r="B1589" s="7"/>
      <c r="C1589" s="7"/>
      <c r="D1589" s="7"/>
      <c r="E1589" s="7"/>
      <c r="F1589" s="7"/>
      <c r="G1589" s="7"/>
      <c r="H1589" s="7"/>
      <c r="I1589" s="7"/>
      <c r="J1589" s="7"/>
      <c r="K1589" s="7"/>
      <c r="L1589" s="7"/>
      <c r="M1589" s="7"/>
      <c r="N1589" s="7"/>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c r="CG1589" s="7"/>
      <c r="CH1589" s="7"/>
      <c r="CI1589" s="7"/>
      <c r="CJ1589" s="7"/>
      <c r="CK1589" s="7"/>
      <c r="CL1589" s="7"/>
      <c r="CM1589" s="7"/>
      <c r="CN1589" s="7"/>
      <c r="CO1589" s="7"/>
      <c r="CP1589" s="7"/>
      <c r="CQ1589" s="7"/>
      <c r="CR1589" s="7"/>
      <c r="CS1589" s="7"/>
      <c r="CT1589" s="7"/>
      <c r="CU1589" s="7"/>
      <c r="CV1589" s="7"/>
      <c r="CW1589" s="7"/>
      <c r="CX1589" s="7"/>
      <c r="CY1589" s="7"/>
      <c r="CZ1589" s="7"/>
      <c r="DA1589" s="7"/>
      <c r="DB1589" s="7"/>
      <c r="DC1589" s="7"/>
      <c r="DD1589" s="7"/>
      <c r="DE1589" s="7"/>
      <c r="DF1589" s="7"/>
      <c r="DG1589" s="7"/>
      <c r="DH1589" s="7"/>
      <c r="DI1589" s="7"/>
      <c r="DJ1589" s="7"/>
      <c r="DK1589" s="7"/>
      <c r="DL1589" s="7"/>
      <c r="DM1589" s="7"/>
      <c r="DN1589" s="7"/>
      <c r="DO1589" s="7"/>
      <c r="DP1589" s="7"/>
      <c r="DQ1589" s="7"/>
      <c r="DR1589" s="7"/>
      <c r="DS1589" s="7"/>
      <c r="DT1589" s="7"/>
      <c r="DU1589" s="7"/>
      <c r="DV1589" s="7"/>
      <c r="DW1589" s="7"/>
      <c r="DX1589" s="7"/>
      <c r="DY1589" s="7"/>
      <c r="DZ1589" s="7"/>
      <c r="EA1589" s="7"/>
      <c r="EB1589" s="7"/>
      <c r="EC1589" s="7"/>
      <c r="ED1589" s="7"/>
      <c r="EE1589" s="7"/>
      <c r="EF1589" s="7"/>
      <c r="EG1589" s="7"/>
      <c r="EH1589" s="7"/>
      <c r="EI1589" s="7"/>
      <c r="EJ1589" s="7"/>
      <c r="EK1589" s="7"/>
      <c r="EL1589" s="7"/>
      <c r="EM1589" s="7"/>
      <c r="EN1589" s="7"/>
      <c r="EO1589" s="7"/>
      <c r="EP1589" s="7"/>
      <c r="EQ1589" s="7"/>
      <c r="ER1589" s="7"/>
      <c r="ES1589" s="7"/>
      <c r="ET1589" s="7"/>
      <c r="EU1589" s="7"/>
      <c r="EV1589" s="7"/>
      <c r="EW1589" s="7"/>
      <c r="EX1589" s="7"/>
      <c r="EY1589" s="7"/>
      <c r="EZ1589" s="7"/>
      <c r="FA1589" s="7"/>
      <c r="FB1589" s="7"/>
      <c r="FC1589" s="7"/>
      <c r="FD1589" s="7"/>
      <c r="FE1589" s="7"/>
      <c r="FF1589" s="7"/>
      <c r="FG1589" s="7"/>
      <c r="FH1589" s="7"/>
      <c r="FI1589" s="7"/>
      <c r="FJ1589" s="7"/>
      <c r="FK1589" s="7"/>
      <c r="FL1589" s="34"/>
      <c r="FM1589" s="33"/>
      <c r="FN1589" s="34"/>
      <c r="FO1589" s="33"/>
      <c r="FP1589" s="33"/>
      <c r="FQ1589" s="33"/>
      <c r="FR1589" s="33"/>
      <c r="FS1589" s="33"/>
      <c r="FT1589" s="33"/>
      <c r="FU1589" s="33"/>
      <c r="FV1589" s="33"/>
      <c r="FW1589" s="33"/>
      <c r="FX1589" s="33"/>
      <c r="FY1589" s="33"/>
      <c r="FZ1589" s="33"/>
      <c r="GA1589" s="33"/>
      <c r="GB1589" s="33"/>
      <c r="GC1589" s="33"/>
      <c r="GD1589" s="33"/>
      <c r="GE1589" s="33"/>
      <c r="GF1589" s="33"/>
      <c r="GG1589" s="7"/>
      <c r="GH1589" s="7"/>
      <c r="GI1589" s="7"/>
      <c r="GJ1589" s="7"/>
      <c r="GK1589" s="7"/>
      <c r="GL1589" s="7"/>
      <c r="GM1589" s="7"/>
      <c r="GN1589" s="7"/>
      <c r="GO1589" s="7"/>
      <c r="GP1589" s="7"/>
      <c r="GQ1589" s="7"/>
      <c r="GR1589" s="7"/>
      <c r="GS1589" s="7"/>
      <c r="GT1589" s="7"/>
      <c r="GU1589" s="7"/>
      <c r="GV1589" s="7"/>
      <c r="GW1589" s="7"/>
      <c r="GX1589" s="7"/>
      <c r="GY1589" s="7"/>
    </row>
    <row r="1590" spans="1:207" ht="13.8">
      <c r="A1590" s="7"/>
      <c r="B1590" s="7"/>
      <c r="C1590" s="7"/>
      <c r="D1590" s="7"/>
      <c r="E1590" s="7"/>
      <c r="F1590" s="7"/>
      <c r="G1590" s="7"/>
      <c r="H1590" s="7"/>
      <c r="I1590" s="7"/>
      <c r="J1590" s="7"/>
      <c r="K1590" s="7"/>
      <c r="L1590" s="7"/>
      <c r="M1590" s="7"/>
      <c r="N1590" s="7"/>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c r="CG1590" s="7"/>
      <c r="CH1590" s="7"/>
      <c r="CI1590" s="7"/>
      <c r="CJ1590" s="7"/>
      <c r="CK1590" s="7"/>
      <c r="CL1590" s="7"/>
      <c r="CM1590" s="7"/>
      <c r="CN1590" s="7"/>
      <c r="CO1590" s="7"/>
      <c r="CP1590" s="7"/>
      <c r="CQ1590" s="7"/>
      <c r="CR1590" s="7"/>
      <c r="CS1590" s="7"/>
      <c r="CT1590" s="7"/>
      <c r="CU1590" s="7"/>
      <c r="CV1590" s="7"/>
      <c r="CW1590" s="7"/>
      <c r="CX1590" s="7"/>
      <c r="CY1590" s="7"/>
      <c r="CZ1590" s="7"/>
      <c r="DA1590" s="7"/>
      <c r="DB1590" s="7"/>
      <c r="DC1590" s="7"/>
      <c r="DD1590" s="7"/>
      <c r="DE1590" s="7"/>
      <c r="DF1590" s="7"/>
      <c r="DG1590" s="7"/>
      <c r="DH1590" s="7"/>
      <c r="DI1590" s="7"/>
      <c r="DJ1590" s="7"/>
      <c r="DK1590" s="7"/>
      <c r="DL1590" s="7"/>
      <c r="DM1590" s="7"/>
      <c r="DN1590" s="7"/>
      <c r="DO1590" s="7"/>
      <c r="DP1590" s="7"/>
      <c r="DQ1590" s="7"/>
      <c r="DR1590" s="7"/>
      <c r="DS1590" s="7"/>
      <c r="DT1590" s="7"/>
      <c r="DU1590" s="7"/>
      <c r="DV1590" s="7"/>
      <c r="DW1590" s="7"/>
      <c r="DX1590" s="7"/>
      <c r="DY1590" s="7"/>
      <c r="DZ1590" s="7"/>
      <c r="EA1590" s="7"/>
      <c r="EB1590" s="7"/>
      <c r="EC1590" s="7"/>
      <c r="ED1590" s="7"/>
      <c r="EE1590" s="7"/>
      <c r="EF1590" s="7"/>
      <c r="EG1590" s="7"/>
      <c r="EH1590" s="7"/>
      <c r="EI1590" s="7"/>
      <c r="EJ1590" s="7"/>
      <c r="EK1590" s="7"/>
      <c r="EL1590" s="7"/>
      <c r="EM1590" s="7"/>
      <c r="EN1590" s="7"/>
      <c r="EO1590" s="7"/>
      <c r="EP1590" s="7"/>
      <c r="EQ1590" s="7"/>
      <c r="ER1590" s="7"/>
      <c r="ES1590" s="7"/>
      <c r="ET1590" s="7"/>
      <c r="EU1590" s="7"/>
      <c r="EV1590" s="7"/>
      <c r="EW1590" s="7"/>
      <c r="EX1590" s="7"/>
      <c r="EY1590" s="7"/>
      <c r="EZ1590" s="7"/>
      <c r="FA1590" s="7"/>
      <c r="FB1590" s="7"/>
      <c r="FC1590" s="7"/>
      <c r="FD1590" s="7"/>
      <c r="FE1590" s="7"/>
      <c r="FF1590" s="7"/>
      <c r="FG1590" s="7"/>
      <c r="FH1590" s="7"/>
      <c r="FI1590" s="7"/>
      <c r="FJ1590" s="7"/>
      <c r="FK1590" s="7"/>
      <c r="FL1590" s="34"/>
      <c r="FM1590" s="33"/>
      <c r="FN1590" s="34"/>
      <c r="FO1590" s="33"/>
      <c r="FP1590" s="33"/>
      <c r="FQ1590" s="33"/>
      <c r="FR1590" s="33"/>
      <c r="FS1590" s="33"/>
      <c r="FT1590" s="33"/>
      <c r="FU1590" s="33"/>
      <c r="FV1590" s="33"/>
      <c r="FW1590" s="33"/>
      <c r="FX1590" s="33"/>
      <c r="FY1590" s="33"/>
      <c r="FZ1590" s="33"/>
      <c r="GA1590" s="33"/>
      <c r="GB1590" s="33"/>
      <c r="GC1590" s="33"/>
      <c r="GD1590" s="33"/>
      <c r="GE1590" s="33"/>
      <c r="GF1590" s="33"/>
      <c r="GG1590" s="7"/>
      <c r="GH1590" s="7"/>
      <c r="GI1590" s="7"/>
      <c r="GJ1590" s="7"/>
      <c r="GK1590" s="7"/>
      <c r="GL1590" s="7"/>
      <c r="GM1590" s="7"/>
      <c r="GN1590" s="7"/>
      <c r="GO1590" s="7"/>
      <c r="GP1590" s="7"/>
      <c r="GQ1590" s="7"/>
      <c r="GR1590" s="7"/>
      <c r="GS1590" s="7"/>
      <c r="GT1590" s="7"/>
      <c r="GU1590" s="7"/>
      <c r="GV1590" s="7"/>
      <c r="GW1590" s="7"/>
      <c r="GX1590" s="7"/>
      <c r="GY1590" s="7"/>
    </row>
    <row r="1591" spans="1:207" ht="13.8">
      <c r="A1591" s="7"/>
      <c r="B1591" s="7"/>
      <c r="C1591" s="7"/>
      <c r="D1591" s="7"/>
      <c r="E1591" s="7"/>
      <c r="F1591" s="7"/>
      <c r="G1591" s="7"/>
      <c r="H1591" s="7"/>
      <c r="I1591" s="7"/>
      <c r="J1591" s="7"/>
      <c r="K1591" s="7"/>
      <c r="L1591" s="7"/>
      <c r="M1591" s="7"/>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c r="CG1591" s="7"/>
      <c r="CH1591" s="7"/>
      <c r="CI1591" s="7"/>
      <c r="CJ1591" s="7"/>
      <c r="CK1591" s="7"/>
      <c r="CL1591" s="7"/>
      <c r="CM1591" s="7"/>
      <c r="CN1591" s="7"/>
      <c r="CO1591" s="7"/>
      <c r="CP1591" s="7"/>
      <c r="CQ1591" s="7"/>
      <c r="CR1591" s="7"/>
      <c r="CS1591" s="7"/>
      <c r="CT1591" s="7"/>
      <c r="CU1591" s="7"/>
      <c r="CV1591" s="7"/>
      <c r="CW1591" s="7"/>
      <c r="CX1591" s="7"/>
      <c r="CY1591" s="7"/>
      <c r="CZ1591" s="7"/>
      <c r="DA1591" s="7"/>
      <c r="DB1591" s="7"/>
      <c r="DC1591" s="7"/>
      <c r="DD1591" s="7"/>
      <c r="DE1591" s="7"/>
      <c r="DF1591" s="7"/>
      <c r="DG1591" s="7"/>
      <c r="DH1591" s="7"/>
      <c r="DI1591" s="7"/>
      <c r="DJ1591" s="7"/>
      <c r="DK1591" s="7"/>
      <c r="DL1591" s="7"/>
      <c r="DM1591" s="7"/>
      <c r="DN1591" s="7"/>
      <c r="DO1591" s="7"/>
      <c r="DP1591" s="7"/>
      <c r="DQ1591" s="7"/>
      <c r="DR1591" s="7"/>
      <c r="DS1591" s="7"/>
      <c r="DT1591" s="7"/>
      <c r="DU1591" s="7"/>
      <c r="DV1591" s="7"/>
      <c r="DW1591" s="7"/>
      <c r="DX1591" s="7"/>
      <c r="DY1591" s="7"/>
      <c r="DZ1591" s="7"/>
      <c r="EA1591" s="7"/>
      <c r="EB1591" s="7"/>
      <c r="EC1591" s="7"/>
      <c r="ED1591" s="7"/>
      <c r="EE1591" s="7"/>
      <c r="EF1591" s="7"/>
      <c r="EG1591" s="7"/>
      <c r="EH1591" s="7"/>
      <c r="EI1591" s="7"/>
      <c r="EJ1591" s="7"/>
      <c r="EK1591" s="7"/>
      <c r="EL1591" s="7"/>
      <c r="EM1591" s="7"/>
      <c r="EN1591" s="7"/>
      <c r="EO1591" s="7"/>
      <c r="EP1591" s="7"/>
      <c r="EQ1591" s="7"/>
      <c r="ER1591" s="7"/>
      <c r="ES1591" s="7"/>
      <c r="ET1591" s="7"/>
      <c r="EU1591" s="7"/>
      <c r="EV1591" s="7"/>
      <c r="EW1591" s="7"/>
      <c r="EX1591" s="7"/>
      <c r="EY1591" s="7"/>
      <c r="EZ1591" s="7"/>
      <c r="FA1591" s="7"/>
      <c r="FB1591" s="7"/>
      <c r="FC1591" s="7"/>
      <c r="FD1591" s="7"/>
      <c r="FE1591" s="7"/>
      <c r="FF1591" s="7"/>
      <c r="FG1591" s="7"/>
      <c r="FH1591" s="7"/>
      <c r="FI1591" s="7"/>
      <c r="FJ1591" s="7"/>
      <c r="FK1591" s="7"/>
      <c r="FL1591" s="34"/>
      <c r="FM1591" s="33"/>
      <c r="FN1591" s="34"/>
      <c r="FO1591" s="33"/>
      <c r="FP1591" s="33"/>
      <c r="FQ1591" s="33"/>
      <c r="FR1591" s="33"/>
      <c r="FS1591" s="33"/>
      <c r="FT1591" s="33"/>
      <c r="FU1591" s="33"/>
      <c r="FV1591" s="33"/>
      <c r="FW1591" s="33"/>
      <c r="FX1591" s="33"/>
      <c r="FY1591" s="33"/>
      <c r="FZ1591" s="33"/>
      <c r="GA1591" s="33"/>
      <c r="GB1591" s="33"/>
      <c r="GC1591" s="33"/>
      <c r="GD1591" s="33"/>
      <c r="GE1591" s="33"/>
      <c r="GF1591" s="33"/>
      <c r="GG1591" s="7"/>
      <c r="GH1591" s="7"/>
      <c r="GI1591" s="7"/>
      <c r="GJ1591" s="7"/>
      <c r="GK1591" s="7"/>
      <c r="GL1591" s="7"/>
      <c r="GM1591" s="7"/>
      <c r="GN1591" s="7"/>
      <c r="GO1591" s="7"/>
      <c r="GP1591" s="7"/>
      <c r="GQ1591" s="7"/>
      <c r="GR1591" s="7"/>
      <c r="GS1591" s="7"/>
      <c r="GT1591" s="7"/>
      <c r="GU1591" s="7"/>
      <c r="GV1591" s="7"/>
      <c r="GW1591" s="7"/>
      <c r="GX1591" s="7"/>
      <c r="GY1591" s="7"/>
    </row>
    <row r="1592" spans="1:207" ht="13.8">
      <c r="A1592" s="7"/>
      <c r="B1592" s="7"/>
      <c r="C1592" s="7"/>
      <c r="D1592" s="7"/>
      <c r="E1592" s="7"/>
      <c r="F1592" s="7"/>
      <c r="G1592" s="7"/>
      <c r="H1592" s="7"/>
      <c r="I1592" s="7"/>
      <c r="J1592" s="7"/>
      <c r="K1592" s="7"/>
      <c r="L1592" s="7"/>
      <c r="M1592" s="7"/>
      <c r="N1592" s="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c r="CG1592" s="7"/>
      <c r="CH1592" s="7"/>
      <c r="CI1592" s="7"/>
      <c r="CJ1592" s="7"/>
      <c r="CK1592" s="7"/>
      <c r="CL1592" s="7"/>
      <c r="CM1592" s="7"/>
      <c r="CN1592" s="7"/>
      <c r="CO1592" s="7"/>
      <c r="CP1592" s="7"/>
      <c r="CQ1592" s="7"/>
      <c r="CR1592" s="7"/>
      <c r="CS1592" s="7"/>
      <c r="CT1592" s="7"/>
      <c r="CU1592" s="7"/>
      <c r="CV1592" s="7"/>
      <c r="CW1592" s="7"/>
      <c r="CX1592" s="7"/>
      <c r="CY1592" s="7"/>
      <c r="CZ1592" s="7"/>
      <c r="DA1592" s="7"/>
      <c r="DB1592" s="7"/>
      <c r="DC1592" s="7"/>
      <c r="DD1592" s="7"/>
      <c r="DE1592" s="7"/>
      <c r="DF1592" s="7"/>
      <c r="DG1592" s="7"/>
      <c r="DH1592" s="7"/>
      <c r="DI1592" s="7"/>
      <c r="DJ1592" s="7"/>
      <c r="DK1592" s="7"/>
      <c r="DL1592" s="7"/>
      <c r="DM1592" s="7"/>
      <c r="DN1592" s="7"/>
      <c r="DO1592" s="7"/>
      <c r="DP1592" s="7"/>
      <c r="DQ1592" s="7"/>
      <c r="DR1592" s="7"/>
      <c r="DS1592" s="7"/>
      <c r="DT1592" s="7"/>
      <c r="DU1592" s="7"/>
      <c r="DV1592" s="7"/>
      <c r="DW1592" s="7"/>
      <c r="DX1592" s="7"/>
      <c r="DY1592" s="7"/>
      <c r="DZ1592" s="7"/>
      <c r="EA1592" s="7"/>
      <c r="EB1592" s="7"/>
      <c r="EC1592" s="7"/>
      <c r="ED1592" s="7"/>
      <c r="EE1592" s="7"/>
      <c r="EF1592" s="7"/>
      <c r="EG1592" s="7"/>
      <c r="EH1592" s="7"/>
      <c r="EI1592" s="7"/>
      <c r="EJ1592" s="7"/>
      <c r="EK1592" s="7"/>
      <c r="EL1592" s="7"/>
      <c r="EM1592" s="7"/>
      <c r="EN1592" s="7"/>
      <c r="EO1592" s="7"/>
      <c r="EP1592" s="7"/>
      <c r="EQ1592" s="7"/>
      <c r="ER1592" s="7"/>
      <c r="ES1592" s="7"/>
      <c r="ET1592" s="7"/>
      <c r="EU1592" s="7"/>
      <c r="EV1592" s="7"/>
      <c r="EW1592" s="7"/>
      <c r="EX1592" s="7"/>
      <c r="EY1592" s="7"/>
      <c r="EZ1592" s="7"/>
      <c r="FA1592" s="7"/>
      <c r="FB1592" s="7"/>
      <c r="FC1592" s="7"/>
      <c r="FD1592" s="7"/>
      <c r="FE1592" s="7"/>
      <c r="FF1592" s="7"/>
      <c r="FG1592" s="7"/>
      <c r="FH1592" s="7"/>
      <c r="FI1592" s="7"/>
      <c r="FJ1592" s="7"/>
      <c r="FK1592" s="7"/>
      <c r="FL1592" s="34"/>
      <c r="FM1592" s="33"/>
      <c r="FN1592" s="34"/>
      <c r="FO1592" s="33"/>
      <c r="FP1592" s="33"/>
      <c r="FQ1592" s="33"/>
      <c r="FR1592" s="33"/>
      <c r="FS1592" s="33"/>
      <c r="FT1592" s="33"/>
      <c r="FU1592" s="33"/>
      <c r="FV1592" s="33"/>
      <c r="FW1592" s="33"/>
      <c r="FX1592" s="33"/>
      <c r="FY1592" s="33"/>
      <c r="FZ1592" s="33"/>
      <c r="GA1592" s="33"/>
      <c r="GB1592" s="33"/>
      <c r="GC1592" s="33"/>
      <c r="GD1592" s="33"/>
      <c r="GE1592" s="33"/>
      <c r="GF1592" s="33"/>
      <c r="GG1592" s="7"/>
      <c r="GH1592" s="7"/>
      <c r="GI1592" s="7"/>
      <c r="GJ1592" s="7"/>
      <c r="GK1592" s="7"/>
      <c r="GL1592" s="7"/>
      <c r="GM1592" s="7"/>
      <c r="GN1592" s="7"/>
      <c r="GO1592" s="7"/>
      <c r="GP1592" s="7"/>
      <c r="GQ1592" s="7"/>
      <c r="GR1592" s="7"/>
      <c r="GS1592" s="7"/>
      <c r="GT1592" s="7"/>
      <c r="GU1592" s="7"/>
      <c r="GV1592" s="7"/>
      <c r="GW1592" s="7"/>
      <c r="GX1592" s="7"/>
      <c r="GY1592" s="7"/>
    </row>
    <row r="1593" spans="1:207" ht="13.8">
      <c r="A1593" s="7"/>
      <c r="B1593" s="7"/>
      <c r="C1593" s="7"/>
      <c r="D1593" s="7"/>
      <c r="E1593" s="7"/>
      <c r="F1593" s="7"/>
      <c r="G1593" s="7"/>
      <c r="H1593" s="7"/>
      <c r="I1593" s="7"/>
      <c r="J1593" s="7"/>
      <c r="K1593" s="7"/>
      <c r="L1593" s="7"/>
      <c r="M1593" s="7"/>
      <c r="N1593" s="7"/>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c r="CG1593" s="7"/>
      <c r="CH1593" s="7"/>
      <c r="CI1593" s="7"/>
      <c r="CJ1593" s="7"/>
      <c r="CK1593" s="7"/>
      <c r="CL1593" s="7"/>
      <c r="CM1593" s="7"/>
      <c r="CN1593" s="7"/>
      <c r="CO1593" s="7"/>
      <c r="CP1593" s="7"/>
      <c r="CQ1593" s="7"/>
      <c r="CR1593" s="7"/>
      <c r="CS1593" s="7"/>
      <c r="CT1593" s="7"/>
      <c r="CU1593" s="7"/>
      <c r="CV1593" s="7"/>
      <c r="CW1593" s="7"/>
      <c r="CX1593" s="7"/>
      <c r="CY1593" s="7"/>
      <c r="CZ1593" s="7"/>
      <c r="DA1593" s="7"/>
      <c r="DB1593" s="7"/>
      <c r="DC1593" s="7"/>
      <c r="DD1593" s="7"/>
      <c r="DE1593" s="7"/>
      <c r="DF1593" s="7"/>
      <c r="DG1593" s="7"/>
      <c r="DH1593" s="7"/>
      <c r="DI1593" s="7"/>
      <c r="DJ1593" s="7"/>
      <c r="DK1593" s="7"/>
      <c r="DL1593" s="7"/>
      <c r="DM1593" s="7"/>
      <c r="DN1593" s="7"/>
      <c r="DO1593" s="7"/>
      <c r="DP1593" s="7"/>
      <c r="DQ1593" s="7"/>
      <c r="DR1593" s="7"/>
      <c r="DS1593" s="7"/>
      <c r="DT1593" s="7"/>
      <c r="DU1593" s="7"/>
      <c r="DV1593" s="7"/>
      <c r="DW1593" s="7"/>
      <c r="DX1593" s="7"/>
      <c r="DY1593" s="7"/>
      <c r="DZ1593" s="7"/>
      <c r="EA1593" s="7"/>
      <c r="EB1593" s="7"/>
      <c r="EC1593" s="7"/>
      <c r="ED1593" s="7"/>
      <c r="EE1593" s="7"/>
      <c r="EF1593" s="7"/>
      <c r="EG1593" s="7"/>
      <c r="EH1593" s="7"/>
      <c r="EI1593" s="7"/>
      <c r="EJ1593" s="7"/>
      <c r="EK1593" s="7"/>
      <c r="EL1593" s="7"/>
      <c r="EM1593" s="7"/>
      <c r="EN1593" s="7"/>
      <c r="EO1593" s="7"/>
      <c r="EP1593" s="7"/>
      <c r="EQ1593" s="7"/>
      <c r="ER1593" s="7"/>
      <c r="ES1593" s="7"/>
      <c r="ET1593" s="7"/>
      <c r="EU1593" s="7"/>
      <c r="EV1593" s="7"/>
      <c r="EW1593" s="7"/>
      <c r="EX1593" s="7"/>
      <c r="EY1593" s="7"/>
      <c r="EZ1593" s="7"/>
      <c r="FA1593" s="7"/>
      <c r="FB1593" s="7"/>
      <c r="FC1593" s="7"/>
      <c r="FD1593" s="7"/>
      <c r="FE1593" s="7"/>
      <c r="FF1593" s="7"/>
      <c r="FG1593" s="7"/>
      <c r="FH1593" s="7"/>
      <c r="FI1593" s="7"/>
      <c r="FJ1593" s="7"/>
      <c r="FK1593" s="7"/>
      <c r="FL1593" s="34"/>
      <c r="FM1593" s="33"/>
      <c r="FN1593" s="34"/>
      <c r="FO1593" s="33"/>
      <c r="FP1593" s="33"/>
      <c r="FQ1593" s="33"/>
      <c r="FR1593" s="33"/>
      <c r="FS1593" s="33"/>
      <c r="FT1593" s="33"/>
      <c r="FU1593" s="33"/>
      <c r="FV1593" s="33"/>
      <c r="FW1593" s="33"/>
      <c r="FX1593" s="33"/>
      <c r="FY1593" s="33"/>
      <c r="FZ1593" s="33"/>
      <c r="GA1593" s="33"/>
      <c r="GB1593" s="33"/>
      <c r="GC1593" s="33"/>
      <c r="GD1593" s="33"/>
      <c r="GE1593" s="33"/>
      <c r="GF1593" s="33"/>
      <c r="GG1593" s="7"/>
      <c r="GH1593" s="7"/>
      <c r="GI1593" s="7"/>
      <c r="GJ1593" s="7"/>
      <c r="GK1593" s="7"/>
      <c r="GL1593" s="7"/>
      <c r="GM1593" s="7"/>
      <c r="GN1593" s="7"/>
      <c r="GO1593" s="7"/>
      <c r="GP1593" s="7"/>
      <c r="GQ1593" s="7"/>
      <c r="GR1593" s="7"/>
      <c r="GS1593" s="7"/>
      <c r="GT1593" s="7"/>
      <c r="GU1593" s="7"/>
      <c r="GV1593" s="7"/>
      <c r="GW1593" s="7"/>
      <c r="GX1593" s="7"/>
      <c r="GY1593" s="7"/>
    </row>
    <row r="1594" spans="1:207" ht="13.8">
      <c r="A1594" s="7"/>
      <c r="B1594" s="7"/>
      <c r="C1594" s="7"/>
      <c r="D1594" s="7"/>
      <c r="E1594" s="7"/>
      <c r="F1594" s="7"/>
      <c r="G1594" s="7"/>
      <c r="H1594" s="7"/>
      <c r="I1594" s="7"/>
      <c r="J1594" s="7"/>
      <c r="K1594" s="7"/>
      <c r="L1594" s="7"/>
      <c r="M1594" s="7"/>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c r="CG1594" s="7"/>
      <c r="CH1594" s="7"/>
      <c r="CI1594" s="7"/>
      <c r="CJ1594" s="7"/>
      <c r="CK1594" s="7"/>
      <c r="CL1594" s="7"/>
      <c r="CM1594" s="7"/>
      <c r="CN1594" s="7"/>
      <c r="CO1594" s="7"/>
      <c r="CP1594" s="7"/>
      <c r="CQ1594" s="7"/>
      <c r="CR1594" s="7"/>
      <c r="CS1594" s="7"/>
      <c r="CT1594" s="7"/>
      <c r="CU1594" s="7"/>
      <c r="CV1594" s="7"/>
      <c r="CW1594" s="7"/>
      <c r="CX1594" s="7"/>
      <c r="CY1594" s="7"/>
      <c r="CZ1594" s="7"/>
      <c r="DA1594" s="7"/>
      <c r="DB1594" s="7"/>
      <c r="DC1594" s="7"/>
      <c r="DD1594" s="7"/>
      <c r="DE1594" s="7"/>
      <c r="DF1594" s="7"/>
      <c r="DG1594" s="7"/>
      <c r="DH1594" s="7"/>
      <c r="DI1594" s="7"/>
      <c r="DJ1594" s="7"/>
      <c r="DK1594" s="7"/>
      <c r="DL1594" s="7"/>
      <c r="DM1594" s="7"/>
      <c r="DN1594" s="7"/>
      <c r="DO1594" s="7"/>
      <c r="DP1594" s="7"/>
      <c r="DQ1594" s="7"/>
      <c r="DR1594" s="7"/>
      <c r="DS1594" s="7"/>
      <c r="DT1594" s="7"/>
      <c r="DU1594" s="7"/>
      <c r="DV1594" s="7"/>
      <c r="DW1594" s="7"/>
      <c r="DX1594" s="7"/>
      <c r="DY1594" s="7"/>
      <c r="DZ1594" s="7"/>
      <c r="EA1594" s="7"/>
      <c r="EB1594" s="7"/>
      <c r="EC1594" s="7"/>
      <c r="ED1594" s="7"/>
      <c r="EE1594" s="7"/>
      <c r="EF1594" s="7"/>
      <c r="EG1594" s="7"/>
      <c r="EH1594" s="7"/>
      <c r="EI1594" s="7"/>
      <c r="EJ1594" s="7"/>
      <c r="EK1594" s="7"/>
      <c r="EL1594" s="7"/>
      <c r="EM1594" s="7"/>
      <c r="EN1594" s="7"/>
      <c r="EO1594" s="7"/>
      <c r="EP1594" s="7"/>
      <c r="EQ1594" s="7"/>
      <c r="ER1594" s="7"/>
      <c r="ES1594" s="7"/>
      <c r="ET1594" s="7"/>
      <c r="EU1594" s="7"/>
      <c r="EV1594" s="7"/>
      <c r="EW1594" s="7"/>
      <c r="EX1594" s="7"/>
      <c r="EY1594" s="7"/>
      <c r="EZ1594" s="7"/>
      <c r="FA1594" s="7"/>
      <c r="FB1594" s="7"/>
      <c r="FC1594" s="7"/>
      <c r="FD1594" s="7"/>
      <c r="FE1594" s="7"/>
      <c r="FF1594" s="7"/>
      <c r="FG1594" s="7"/>
      <c r="FH1594" s="7"/>
      <c r="FI1594" s="7"/>
      <c r="FJ1594" s="7"/>
      <c r="FK1594" s="7"/>
      <c r="FL1594" s="34"/>
      <c r="FM1594" s="33"/>
      <c r="FN1594" s="34"/>
      <c r="FO1594" s="33"/>
      <c r="FP1594" s="33"/>
      <c r="FQ1594" s="33"/>
      <c r="FR1594" s="33"/>
      <c r="FS1594" s="33"/>
      <c r="FT1594" s="33"/>
      <c r="FU1594" s="33"/>
      <c r="FV1594" s="33"/>
      <c r="FW1594" s="33"/>
      <c r="FX1594" s="33"/>
      <c r="FY1594" s="33"/>
      <c r="FZ1594" s="33"/>
      <c r="GA1594" s="33"/>
      <c r="GB1594" s="33"/>
      <c r="GC1594" s="33"/>
      <c r="GD1594" s="33"/>
      <c r="GE1594" s="33"/>
      <c r="GF1594" s="33"/>
      <c r="GG1594" s="7"/>
      <c r="GH1594" s="7"/>
      <c r="GI1594" s="7"/>
      <c r="GJ1594" s="7"/>
      <c r="GK1594" s="7"/>
      <c r="GL1594" s="7"/>
      <c r="GM1594" s="7"/>
      <c r="GN1594" s="7"/>
      <c r="GO1594" s="7"/>
      <c r="GP1594" s="7"/>
      <c r="GQ1594" s="7"/>
      <c r="GR1594" s="7"/>
      <c r="GS1594" s="7"/>
      <c r="GT1594" s="7"/>
      <c r="GU1594" s="7"/>
      <c r="GV1594" s="7"/>
      <c r="GW1594" s="7"/>
      <c r="GX1594" s="7"/>
      <c r="GY1594" s="7"/>
    </row>
    <row r="1595" spans="1:207" ht="13.8">
      <c r="A1595" s="7"/>
      <c r="B1595" s="7"/>
      <c r="C1595" s="7"/>
      <c r="D1595" s="7"/>
      <c r="E1595" s="7"/>
      <c r="F1595" s="7"/>
      <c r="G1595" s="7"/>
      <c r="H1595" s="7"/>
      <c r="I1595" s="7"/>
      <c r="J1595" s="7"/>
      <c r="K1595" s="7"/>
      <c r="L1595" s="7"/>
      <c r="M1595" s="7"/>
      <c r="N1595" s="7"/>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c r="CG1595" s="7"/>
      <c r="CH1595" s="7"/>
      <c r="CI1595" s="7"/>
      <c r="CJ1595" s="7"/>
      <c r="CK1595" s="7"/>
      <c r="CL1595" s="7"/>
      <c r="CM1595" s="7"/>
      <c r="CN1595" s="7"/>
      <c r="CO1595" s="7"/>
      <c r="CP1595" s="7"/>
      <c r="CQ1595" s="7"/>
      <c r="CR1595" s="7"/>
      <c r="CS1595" s="7"/>
      <c r="CT1595" s="7"/>
      <c r="CU1595" s="7"/>
      <c r="CV1595" s="7"/>
      <c r="CW1595" s="7"/>
      <c r="CX1595" s="7"/>
      <c r="CY1595" s="7"/>
      <c r="CZ1595" s="7"/>
      <c r="DA1595" s="7"/>
      <c r="DB1595" s="7"/>
      <c r="DC1595" s="7"/>
      <c r="DD1595" s="7"/>
      <c r="DE1595" s="7"/>
      <c r="DF1595" s="7"/>
      <c r="DG1595" s="7"/>
      <c r="DH1595" s="7"/>
      <c r="DI1595" s="7"/>
      <c r="DJ1595" s="7"/>
      <c r="DK1595" s="7"/>
      <c r="DL1595" s="7"/>
      <c r="DM1595" s="7"/>
      <c r="DN1595" s="7"/>
      <c r="DO1595" s="7"/>
      <c r="DP1595" s="7"/>
      <c r="DQ1595" s="7"/>
      <c r="DR1595" s="7"/>
      <c r="DS1595" s="7"/>
      <c r="DT1595" s="7"/>
      <c r="DU1595" s="7"/>
      <c r="DV1595" s="7"/>
      <c r="DW1595" s="7"/>
      <c r="DX1595" s="7"/>
      <c r="DY1595" s="7"/>
      <c r="DZ1595" s="7"/>
      <c r="EA1595" s="7"/>
      <c r="EB1595" s="7"/>
      <c r="EC1595" s="7"/>
      <c r="ED1595" s="7"/>
      <c r="EE1595" s="7"/>
      <c r="EF1595" s="7"/>
      <c r="EG1595" s="7"/>
      <c r="EH1595" s="7"/>
      <c r="EI1595" s="7"/>
      <c r="EJ1595" s="7"/>
      <c r="EK1595" s="7"/>
      <c r="EL1595" s="7"/>
      <c r="EM1595" s="7"/>
      <c r="EN1595" s="7"/>
      <c r="EO1595" s="7"/>
      <c r="EP1595" s="7"/>
      <c r="EQ1595" s="7"/>
      <c r="ER1595" s="7"/>
      <c r="ES1595" s="7"/>
      <c r="ET1595" s="7"/>
      <c r="EU1595" s="7"/>
      <c r="EV1595" s="7"/>
      <c r="EW1595" s="7"/>
      <c r="EX1595" s="7"/>
      <c r="EY1595" s="7"/>
      <c r="EZ1595" s="7"/>
      <c r="FA1595" s="7"/>
      <c r="FB1595" s="7"/>
      <c r="FC1595" s="7"/>
      <c r="FD1595" s="7"/>
      <c r="FE1595" s="7"/>
      <c r="FF1595" s="7"/>
      <c r="FG1595" s="7"/>
      <c r="FH1595" s="7"/>
      <c r="FI1595" s="7"/>
      <c r="FJ1595" s="7"/>
      <c r="FK1595" s="7"/>
      <c r="FL1595" s="34"/>
      <c r="FM1595" s="33"/>
      <c r="FN1595" s="34"/>
      <c r="FO1595" s="33"/>
      <c r="FP1595" s="33"/>
      <c r="FQ1595" s="33"/>
      <c r="FR1595" s="33"/>
      <c r="FS1595" s="33"/>
      <c r="FT1595" s="33"/>
      <c r="FU1595" s="33"/>
      <c r="FV1595" s="33"/>
      <c r="FW1595" s="33"/>
      <c r="FX1595" s="33"/>
      <c r="FY1595" s="33"/>
      <c r="FZ1595" s="33"/>
      <c r="GA1595" s="33"/>
      <c r="GB1595" s="33"/>
      <c r="GC1595" s="33"/>
      <c r="GD1595" s="33"/>
      <c r="GE1595" s="33"/>
      <c r="GF1595" s="33"/>
      <c r="GG1595" s="7"/>
      <c r="GH1595" s="7"/>
      <c r="GI1595" s="7"/>
      <c r="GJ1595" s="7"/>
      <c r="GK1595" s="7"/>
      <c r="GL1595" s="7"/>
      <c r="GM1595" s="7"/>
      <c r="GN1595" s="7"/>
      <c r="GO1595" s="7"/>
      <c r="GP1595" s="7"/>
      <c r="GQ1595" s="7"/>
      <c r="GR1595" s="7"/>
      <c r="GS1595" s="7"/>
      <c r="GT1595" s="7"/>
      <c r="GU1595" s="7"/>
      <c r="GV1595" s="7"/>
      <c r="GW1595" s="7"/>
      <c r="GX1595" s="7"/>
      <c r="GY1595" s="7"/>
    </row>
    <row r="1596" spans="1:207" ht="13.8">
      <c r="A1596" s="7"/>
      <c r="B1596" s="7"/>
      <c r="C1596" s="7"/>
      <c r="D1596" s="7"/>
      <c r="E1596" s="7"/>
      <c r="F1596" s="7"/>
      <c r="G1596" s="7"/>
      <c r="H1596" s="7"/>
      <c r="I1596" s="7"/>
      <c r="J1596" s="7"/>
      <c r="K1596" s="7"/>
      <c r="L1596" s="7"/>
      <c r="M1596" s="7"/>
      <c r="N1596" s="7"/>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c r="CG1596" s="7"/>
      <c r="CH1596" s="7"/>
      <c r="CI1596" s="7"/>
      <c r="CJ1596" s="7"/>
      <c r="CK1596" s="7"/>
      <c r="CL1596" s="7"/>
      <c r="CM1596" s="7"/>
      <c r="CN1596" s="7"/>
      <c r="CO1596" s="7"/>
      <c r="CP1596" s="7"/>
      <c r="CQ1596" s="7"/>
      <c r="CR1596" s="7"/>
      <c r="CS1596" s="7"/>
      <c r="CT1596" s="7"/>
      <c r="CU1596" s="7"/>
      <c r="CV1596" s="7"/>
      <c r="CW1596" s="7"/>
      <c r="CX1596" s="7"/>
      <c r="CY1596" s="7"/>
      <c r="CZ1596" s="7"/>
      <c r="DA1596" s="7"/>
      <c r="DB1596" s="7"/>
      <c r="DC1596" s="7"/>
      <c r="DD1596" s="7"/>
      <c r="DE1596" s="7"/>
      <c r="DF1596" s="7"/>
      <c r="DG1596" s="7"/>
      <c r="DH1596" s="7"/>
      <c r="DI1596" s="7"/>
      <c r="DJ1596" s="7"/>
      <c r="DK1596" s="7"/>
      <c r="DL1596" s="7"/>
      <c r="DM1596" s="7"/>
      <c r="DN1596" s="7"/>
      <c r="DO1596" s="7"/>
      <c r="DP1596" s="7"/>
      <c r="DQ1596" s="7"/>
      <c r="DR1596" s="7"/>
      <c r="DS1596" s="7"/>
      <c r="DT1596" s="7"/>
      <c r="DU1596" s="7"/>
      <c r="DV1596" s="7"/>
      <c r="DW1596" s="7"/>
      <c r="DX1596" s="7"/>
      <c r="DY1596" s="7"/>
      <c r="DZ1596" s="7"/>
      <c r="EA1596" s="7"/>
      <c r="EB1596" s="7"/>
      <c r="EC1596" s="7"/>
      <c r="ED1596" s="7"/>
      <c r="EE1596" s="7"/>
      <c r="EF1596" s="7"/>
      <c r="EG1596" s="7"/>
      <c r="EH1596" s="7"/>
      <c r="EI1596" s="7"/>
      <c r="EJ1596" s="7"/>
      <c r="EK1596" s="7"/>
      <c r="EL1596" s="7"/>
      <c r="EM1596" s="7"/>
      <c r="EN1596" s="7"/>
      <c r="EO1596" s="7"/>
      <c r="EP1596" s="7"/>
      <c r="EQ1596" s="7"/>
      <c r="ER1596" s="7"/>
      <c r="ES1596" s="7"/>
      <c r="ET1596" s="7"/>
      <c r="EU1596" s="7"/>
      <c r="EV1596" s="7"/>
      <c r="EW1596" s="7"/>
      <c r="EX1596" s="7"/>
      <c r="EY1596" s="7"/>
      <c r="EZ1596" s="7"/>
      <c r="FA1596" s="7"/>
      <c r="FB1596" s="7"/>
      <c r="FC1596" s="7"/>
      <c r="FD1596" s="7"/>
      <c r="FE1596" s="7"/>
      <c r="FF1596" s="7"/>
      <c r="FG1596" s="7"/>
      <c r="FH1596" s="7"/>
      <c r="FI1596" s="7"/>
      <c r="FJ1596" s="7"/>
      <c r="FK1596" s="7"/>
      <c r="FL1596" s="34"/>
      <c r="FM1596" s="33"/>
      <c r="FN1596" s="34"/>
      <c r="FO1596" s="33"/>
      <c r="FP1596" s="33"/>
      <c r="FQ1596" s="33"/>
      <c r="FR1596" s="33"/>
      <c r="FS1596" s="33"/>
      <c r="FT1596" s="33"/>
      <c r="FU1596" s="33"/>
      <c r="FV1596" s="33"/>
      <c r="FW1596" s="33"/>
      <c r="FX1596" s="33"/>
      <c r="FY1596" s="33"/>
      <c r="FZ1596" s="33"/>
      <c r="GA1596" s="33"/>
      <c r="GB1596" s="33"/>
      <c r="GC1596" s="33"/>
      <c r="GD1596" s="33"/>
      <c r="GE1596" s="33"/>
      <c r="GF1596" s="33"/>
      <c r="GG1596" s="7"/>
      <c r="GH1596" s="7"/>
      <c r="GI1596" s="7"/>
      <c r="GJ1596" s="7"/>
      <c r="GK1596" s="7"/>
      <c r="GL1596" s="7"/>
      <c r="GM1596" s="7"/>
      <c r="GN1596" s="7"/>
      <c r="GO1596" s="7"/>
      <c r="GP1596" s="7"/>
      <c r="GQ1596" s="7"/>
      <c r="GR1596" s="7"/>
      <c r="GS1596" s="7"/>
      <c r="GT1596" s="7"/>
      <c r="GU1596" s="7"/>
      <c r="GV1596" s="7"/>
      <c r="GW1596" s="7"/>
      <c r="GX1596" s="7"/>
      <c r="GY1596" s="7"/>
    </row>
    <row r="1597" spans="1:207" ht="13.8">
      <c r="A1597" s="7"/>
      <c r="B1597" s="7"/>
      <c r="C1597" s="7"/>
      <c r="D1597" s="7"/>
      <c r="E1597" s="7"/>
      <c r="F1597" s="7"/>
      <c r="G1597" s="7"/>
      <c r="H1597" s="7"/>
      <c r="I1597" s="7"/>
      <c r="J1597" s="7"/>
      <c r="K1597" s="7"/>
      <c r="L1597" s="7"/>
      <c r="M1597" s="7"/>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c r="CG1597" s="7"/>
      <c r="CH1597" s="7"/>
      <c r="CI1597" s="7"/>
      <c r="CJ1597" s="7"/>
      <c r="CK1597" s="7"/>
      <c r="CL1597" s="7"/>
      <c r="CM1597" s="7"/>
      <c r="CN1597" s="7"/>
      <c r="CO1597" s="7"/>
      <c r="CP1597" s="7"/>
      <c r="CQ1597" s="7"/>
      <c r="CR1597" s="7"/>
      <c r="CS1597" s="7"/>
      <c r="CT1597" s="7"/>
      <c r="CU1597" s="7"/>
      <c r="CV1597" s="7"/>
      <c r="CW1597" s="7"/>
      <c r="CX1597" s="7"/>
      <c r="CY1597" s="7"/>
      <c r="CZ1597" s="7"/>
      <c r="DA1597" s="7"/>
      <c r="DB1597" s="7"/>
      <c r="DC1597" s="7"/>
      <c r="DD1597" s="7"/>
      <c r="DE1597" s="7"/>
      <c r="DF1597" s="7"/>
      <c r="DG1597" s="7"/>
      <c r="DH1597" s="7"/>
      <c r="DI1597" s="7"/>
      <c r="DJ1597" s="7"/>
      <c r="DK1597" s="7"/>
      <c r="DL1597" s="7"/>
      <c r="DM1597" s="7"/>
      <c r="DN1597" s="7"/>
      <c r="DO1597" s="7"/>
      <c r="DP1597" s="7"/>
      <c r="DQ1597" s="7"/>
      <c r="DR1597" s="7"/>
      <c r="DS1597" s="7"/>
      <c r="DT1597" s="7"/>
      <c r="DU1597" s="7"/>
      <c r="DV1597" s="7"/>
      <c r="DW1597" s="7"/>
      <c r="DX1597" s="7"/>
      <c r="DY1597" s="7"/>
      <c r="DZ1597" s="7"/>
      <c r="EA1597" s="7"/>
      <c r="EB1597" s="7"/>
      <c r="EC1597" s="7"/>
      <c r="ED1597" s="7"/>
      <c r="EE1597" s="7"/>
      <c r="EF1597" s="7"/>
      <c r="EG1597" s="7"/>
      <c r="EH1597" s="7"/>
      <c r="EI1597" s="7"/>
      <c r="EJ1597" s="7"/>
      <c r="EK1597" s="7"/>
      <c r="EL1597" s="7"/>
      <c r="EM1597" s="7"/>
      <c r="EN1597" s="7"/>
      <c r="EO1597" s="7"/>
      <c r="EP1597" s="7"/>
      <c r="EQ1597" s="7"/>
      <c r="ER1597" s="7"/>
      <c r="ES1597" s="7"/>
      <c r="ET1597" s="7"/>
      <c r="EU1597" s="7"/>
      <c r="EV1597" s="7"/>
      <c r="EW1597" s="7"/>
      <c r="EX1597" s="7"/>
      <c r="EY1597" s="7"/>
      <c r="EZ1597" s="7"/>
      <c r="FA1597" s="7"/>
      <c r="FB1597" s="7"/>
      <c r="FC1597" s="7"/>
      <c r="FD1597" s="7"/>
      <c r="FE1597" s="7"/>
      <c r="FF1597" s="7"/>
      <c r="FG1597" s="7"/>
      <c r="FH1597" s="7"/>
      <c r="FI1597" s="7"/>
      <c r="FJ1597" s="7"/>
      <c r="FK1597" s="7"/>
      <c r="FL1597" s="34"/>
      <c r="FM1597" s="33"/>
      <c r="FN1597" s="34"/>
      <c r="FO1597" s="33"/>
      <c r="FP1597" s="33"/>
      <c r="FQ1597" s="33"/>
      <c r="FR1597" s="33"/>
      <c r="FS1597" s="33"/>
      <c r="FT1597" s="33"/>
      <c r="FU1597" s="33"/>
      <c r="FV1597" s="33"/>
      <c r="FW1597" s="33"/>
      <c r="FX1597" s="33"/>
      <c r="FY1597" s="33"/>
      <c r="FZ1597" s="33"/>
      <c r="GA1597" s="33"/>
      <c r="GB1597" s="33"/>
      <c r="GC1597" s="33"/>
      <c r="GD1597" s="33"/>
      <c r="GE1597" s="33"/>
      <c r="GF1597" s="33"/>
      <c r="GG1597" s="7"/>
      <c r="GH1597" s="7"/>
      <c r="GI1597" s="7"/>
      <c r="GJ1597" s="7"/>
      <c r="GK1597" s="7"/>
      <c r="GL1597" s="7"/>
      <c r="GM1597" s="7"/>
      <c r="GN1597" s="7"/>
      <c r="GO1597" s="7"/>
      <c r="GP1597" s="7"/>
      <c r="GQ1597" s="7"/>
      <c r="GR1597" s="7"/>
      <c r="GS1597" s="7"/>
      <c r="GT1597" s="7"/>
      <c r="GU1597" s="7"/>
      <c r="GV1597" s="7"/>
      <c r="GW1597" s="7"/>
      <c r="GX1597" s="7"/>
      <c r="GY1597" s="7"/>
    </row>
    <row r="1598" spans="1:207" ht="13.8">
      <c r="A1598" s="7"/>
      <c r="B1598" s="7"/>
      <c r="C1598" s="7"/>
      <c r="D1598" s="7"/>
      <c r="E1598" s="7"/>
      <c r="F1598" s="7"/>
      <c r="G1598" s="7"/>
      <c r="H1598" s="7"/>
      <c r="I1598" s="7"/>
      <c r="J1598" s="7"/>
      <c r="K1598" s="7"/>
      <c r="L1598" s="7"/>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c r="CG1598" s="7"/>
      <c r="CH1598" s="7"/>
      <c r="CI1598" s="7"/>
      <c r="CJ1598" s="7"/>
      <c r="CK1598" s="7"/>
      <c r="CL1598" s="7"/>
      <c r="CM1598" s="7"/>
      <c r="CN1598" s="7"/>
      <c r="CO1598" s="7"/>
      <c r="CP1598" s="7"/>
      <c r="CQ1598" s="7"/>
      <c r="CR1598" s="7"/>
      <c r="CS1598" s="7"/>
      <c r="CT1598" s="7"/>
      <c r="CU1598" s="7"/>
      <c r="CV1598" s="7"/>
      <c r="CW1598" s="7"/>
      <c r="CX1598" s="7"/>
      <c r="CY1598" s="7"/>
      <c r="CZ1598" s="7"/>
      <c r="DA1598" s="7"/>
      <c r="DB1598" s="7"/>
      <c r="DC1598" s="7"/>
      <c r="DD1598" s="7"/>
      <c r="DE1598" s="7"/>
      <c r="DF1598" s="7"/>
      <c r="DG1598" s="7"/>
      <c r="DH1598" s="7"/>
      <c r="DI1598" s="7"/>
      <c r="DJ1598" s="7"/>
      <c r="DK1598" s="7"/>
      <c r="DL1598" s="7"/>
      <c r="DM1598" s="7"/>
      <c r="DN1598" s="7"/>
      <c r="DO1598" s="7"/>
      <c r="DP1598" s="7"/>
      <c r="DQ1598" s="7"/>
      <c r="DR1598" s="7"/>
      <c r="DS1598" s="7"/>
      <c r="DT1598" s="7"/>
      <c r="DU1598" s="7"/>
      <c r="DV1598" s="7"/>
      <c r="DW1598" s="7"/>
      <c r="DX1598" s="7"/>
      <c r="DY1598" s="7"/>
      <c r="DZ1598" s="7"/>
      <c r="EA1598" s="7"/>
      <c r="EB1598" s="7"/>
      <c r="EC1598" s="7"/>
      <c r="ED1598" s="7"/>
      <c r="EE1598" s="7"/>
      <c r="EF1598" s="7"/>
      <c r="EG1598" s="7"/>
      <c r="EH1598" s="7"/>
      <c r="EI1598" s="7"/>
      <c r="EJ1598" s="7"/>
      <c r="EK1598" s="7"/>
      <c r="EL1598" s="7"/>
      <c r="EM1598" s="7"/>
      <c r="EN1598" s="7"/>
      <c r="EO1598" s="7"/>
      <c r="EP1598" s="7"/>
      <c r="EQ1598" s="7"/>
      <c r="ER1598" s="7"/>
      <c r="ES1598" s="7"/>
      <c r="ET1598" s="7"/>
      <c r="EU1598" s="7"/>
      <c r="EV1598" s="7"/>
      <c r="EW1598" s="7"/>
      <c r="EX1598" s="7"/>
      <c r="EY1598" s="7"/>
      <c r="EZ1598" s="7"/>
      <c r="FA1598" s="7"/>
      <c r="FB1598" s="7"/>
      <c r="FC1598" s="7"/>
      <c r="FD1598" s="7"/>
      <c r="FE1598" s="7"/>
      <c r="FF1598" s="7"/>
      <c r="FG1598" s="7"/>
      <c r="FH1598" s="7"/>
      <c r="FI1598" s="7"/>
      <c r="FJ1598" s="7"/>
      <c r="FK1598" s="7"/>
      <c r="FL1598" s="34"/>
      <c r="FM1598" s="33"/>
      <c r="FN1598" s="34"/>
      <c r="FO1598" s="33"/>
      <c r="FP1598" s="33"/>
      <c r="FQ1598" s="33"/>
      <c r="FR1598" s="33"/>
      <c r="FS1598" s="33"/>
      <c r="FT1598" s="33"/>
      <c r="FU1598" s="33"/>
      <c r="FV1598" s="33"/>
      <c r="FW1598" s="33"/>
      <c r="FX1598" s="33"/>
      <c r="FY1598" s="33"/>
      <c r="FZ1598" s="33"/>
      <c r="GA1598" s="33"/>
      <c r="GB1598" s="33"/>
      <c r="GC1598" s="33"/>
      <c r="GD1598" s="33"/>
      <c r="GE1598" s="33"/>
      <c r="GF1598" s="33"/>
      <c r="GG1598" s="7"/>
      <c r="GH1598" s="7"/>
      <c r="GI1598" s="7"/>
      <c r="GJ1598" s="7"/>
      <c r="GK1598" s="7"/>
      <c r="GL1598" s="7"/>
      <c r="GM1598" s="7"/>
      <c r="GN1598" s="7"/>
      <c r="GO1598" s="7"/>
      <c r="GP1598" s="7"/>
      <c r="GQ1598" s="7"/>
      <c r="GR1598" s="7"/>
      <c r="GS1598" s="7"/>
      <c r="GT1598" s="7"/>
      <c r="GU1598" s="7"/>
      <c r="GV1598" s="7"/>
      <c r="GW1598" s="7"/>
      <c r="GX1598" s="7"/>
      <c r="GY1598" s="7"/>
    </row>
    <row r="1599" spans="1:207" ht="13.8">
      <c r="A1599" s="7"/>
      <c r="B1599" s="7"/>
      <c r="C1599" s="7"/>
      <c r="D1599" s="7"/>
      <c r="E1599" s="7"/>
      <c r="F1599" s="7"/>
      <c r="G1599" s="7"/>
      <c r="H1599" s="7"/>
      <c r="I1599" s="7"/>
      <c r="J1599" s="7"/>
      <c r="K1599" s="7"/>
      <c r="L1599" s="7"/>
      <c r="M1599" s="7"/>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c r="CG1599" s="7"/>
      <c r="CH1599" s="7"/>
      <c r="CI1599" s="7"/>
      <c r="CJ1599" s="7"/>
      <c r="CK1599" s="7"/>
      <c r="CL1599" s="7"/>
      <c r="CM1599" s="7"/>
      <c r="CN1599" s="7"/>
      <c r="CO1599" s="7"/>
      <c r="CP1599" s="7"/>
      <c r="CQ1599" s="7"/>
      <c r="CR1599" s="7"/>
      <c r="CS1599" s="7"/>
      <c r="CT1599" s="7"/>
      <c r="CU1599" s="7"/>
      <c r="CV1599" s="7"/>
      <c r="CW1599" s="7"/>
      <c r="CX1599" s="7"/>
      <c r="CY1599" s="7"/>
      <c r="CZ1599" s="7"/>
      <c r="DA1599" s="7"/>
      <c r="DB1599" s="7"/>
      <c r="DC1599" s="7"/>
      <c r="DD1599" s="7"/>
      <c r="DE1599" s="7"/>
      <c r="DF1599" s="7"/>
      <c r="DG1599" s="7"/>
      <c r="DH1599" s="7"/>
      <c r="DI1599" s="7"/>
      <c r="DJ1599" s="7"/>
      <c r="DK1599" s="7"/>
      <c r="DL1599" s="7"/>
      <c r="DM1599" s="7"/>
      <c r="DN1599" s="7"/>
      <c r="DO1599" s="7"/>
      <c r="DP1599" s="7"/>
      <c r="DQ1599" s="7"/>
      <c r="DR1599" s="7"/>
      <c r="DS1599" s="7"/>
      <c r="DT1599" s="7"/>
      <c r="DU1599" s="7"/>
      <c r="DV1599" s="7"/>
      <c r="DW1599" s="7"/>
      <c r="DX1599" s="7"/>
      <c r="DY1599" s="7"/>
      <c r="DZ1599" s="7"/>
      <c r="EA1599" s="7"/>
      <c r="EB1599" s="7"/>
      <c r="EC1599" s="7"/>
      <c r="ED1599" s="7"/>
      <c r="EE1599" s="7"/>
      <c r="EF1599" s="7"/>
      <c r="EG1599" s="7"/>
      <c r="EH1599" s="7"/>
      <c r="EI1599" s="7"/>
      <c r="EJ1599" s="7"/>
      <c r="EK1599" s="7"/>
      <c r="EL1599" s="7"/>
      <c r="EM1599" s="7"/>
      <c r="EN1599" s="7"/>
      <c r="EO1599" s="7"/>
      <c r="EP1599" s="7"/>
      <c r="EQ1599" s="7"/>
      <c r="ER1599" s="7"/>
      <c r="ES1599" s="7"/>
      <c r="ET1599" s="7"/>
      <c r="EU1599" s="7"/>
      <c r="EV1599" s="7"/>
      <c r="EW1599" s="7"/>
      <c r="EX1599" s="7"/>
      <c r="EY1599" s="7"/>
      <c r="EZ1599" s="7"/>
      <c r="FA1599" s="7"/>
      <c r="FB1599" s="7"/>
      <c r="FC1599" s="7"/>
      <c r="FD1599" s="7"/>
      <c r="FE1599" s="7"/>
      <c r="FF1599" s="7"/>
      <c r="FG1599" s="7"/>
      <c r="FH1599" s="7"/>
      <c r="FI1599" s="7"/>
      <c r="FJ1599" s="7"/>
      <c r="FK1599" s="7"/>
      <c r="FL1599" s="34"/>
      <c r="FM1599" s="33"/>
      <c r="FN1599" s="34"/>
      <c r="FO1599" s="33"/>
      <c r="FP1599" s="33"/>
      <c r="FQ1599" s="33"/>
      <c r="FR1599" s="33"/>
      <c r="FS1599" s="33"/>
      <c r="FT1599" s="33"/>
      <c r="FU1599" s="33"/>
      <c r="FV1599" s="33"/>
      <c r="FW1599" s="33"/>
      <c r="FX1599" s="33"/>
      <c r="FY1599" s="33"/>
      <c r="FZ1599" s="33"/>
      <c r="GA1599" s="33"/>
      <c r="GB1599" s="33"/>
      <c r="GC1599" s="33"/>
      <c r="GD1599" s="33"/>
      <c r="GE1599" s="33"/>
      <c r="GF1599" s="33"/>
      <c r="GG1599" s="7"/>
      <c r="GH1599" s="7"/>
      <c r="GI1599" s="7"/>
      <c r="GJ1599" s="7"/>
      <c r="GK1599" s="7"/>
      <c r="GL1599" s="7"/>
      <c r="GM1599" s="7"/>
      <c r="GN1599" s="7"/>
      <c r="GO1599" s="7"/>
      <c r="GP1599" s="7"/>
      <c r="GQ1599" s="7"/>
      <c r="GR1599" s="7"/>
      <c r="GS1599" s="7"/>
      <c r="GT1599" s="7"/>
      <c r="GU1599" s="7"/>
      <c r="GV1599" s="7"/>
      <c r="GW1599" s="7"/>
      <c r="GX1599" s="7"/>
      <c r="GY1599" s="7"/>
    </row>
    <row r="1600" spans="1:207" ht="13.8">
      <c r="A1600" s="7"/>
      <c r="B1600" s="7"/>
      <c r="C1600" s="7"/>
      <c r="D1600" s="7"/>
      <c r="E1600" s="7"/>
      <c r="F1600" s="7"/>
      <c r="G1600" s="7"/>
      <c r="H1600" s="7"/>
      <c r="I1600" s="7"/>
      <c r="J1600" s="7"/>
      <c r="K1600" s="7"/>
      <c r="L1600" s="7"/>
      <c r="M1600" s="7"/>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c r="CG1600" s="7"/>
      <c r="CH1600" s="7"/>
      <c r="CI1600" s="7"/>
      <c r="CJ1600" s="7"/>
      <c r="CK1600" s="7"/>
      <c r="CL1600" s="7"/>
      <c r="CM1600" s="7"/>
      <c r="CN1600" s="7"/>
      <c r="CO1600" s="7"/>
      <c r="CP1600" s="7"/>
      <c r="CQ1600" s="7"/>
      <c r="CR1600" s="7"/>
      <c r="CS1600" s="7"/>
      <c r="CT1600" s="7"/>
      <c r="CU1600" s="7"/>
      <c r="CV1600" s="7"/>
      <c r="CW1600" s="7"/>
      <c r="CX1600" s="7"/>
      <c r="CY1600" s="7"/>
      <c r="CZ1600" s="7"/>
      <c r="DA1600" s="7"/>
      <c r="DB1600" s="7"/>
      <c r="DC1600" s="7"/>
      <c r="DD1600" s="7"/>
      <c r="DE1600" s="7"/>
      <c r="DF1600" s="7"/>
      <c r="DG1600" s="7"/>
      <c r="DH1600" s="7"/>
      <c r="DI1600" s="7"/>
      <c r="DJ1600" s="7"/>
      <c r="DK1600" s="7"/>
      <c r="DL1600" s="7"/>
      <c r="DM1600" s="7"/>
      <c r="DN1600" s="7"/>
      <c r="DO1600" s="7"/>
      <c r="DP1600" s="7"/>
      <c r="DQ1600" s="7"/>
      <c r="DR1600" s="7"/>
      <c r="DS1600" s="7"/>
      <c r="DT1600" s="7"/>
      <c r="DU1600" s="7"/>
      <c r="DV1600" s="7"/>
      <c r="DW1600" s="7"/>
      <c r="DX1600" s="7"/>
      <c r="DY1600" s="7"/>
      <c r="DZ1600" s="7"/>
      <c r="EA1600" s="7"/>
      <c r="EB1600" s="7"/>
      <c r="EC1600" s="7"/>
      <c r="ED1600" s="7"/>
      <c r="EE1600" s="7"/>
      <c r="EF1600" s="7"/>
      <c r="EG1600" s="7"/>
      <c r="EH1600" s="7"/>
      <c r="EI1600" s="7"/>
      <c r="EJ1600" s="7"/>
      <c r="EK1600" s="7"/>
      <c r="EL1600" s="7"/>
      <c r="EM1600" s="7"/>
      <c r="EN1600" s="7"/>
      <c r="EO1600" s="7"/>
      <c r="EP1600" s="7"/>
      <c r="EQ1600" s="7"/>
      <c r="ER1600" s="7"/>
      <c r="ES1600" s="7"/>
      <c r="ET1600" s="7"/>
      <c r="EU1600" s="7"/>
      <c r="EV1600" s="7"/>
      <c r="EW1600" s="7"/>
      <c r="EX1600" s="7"/>
      <c r="EY1600" s="7"/>
      <c r="EZ1600" s="7"/>
      <c r="FA1600" s="7"/>
      <c r="FB1600" s="7"/>
      <c r="FC1600" s="7"/>
      <c r="FD1600" s="7"/>
      <c r="FE1600" s="7"/>
      <c r="FF1600" s="7"/>
      <c r="FG1600" s="7"/>
      <c r="FH1600" s="7"/>
      <c r="FI1600" s="7"/>
      <c r="FJ1600" s="7"/>
      <c r="FK1600" s="7"/>
      <c r="FL1600" s="34"/>
      <c r="FM1600" s="33"/>
      <c r="FN1600" s="34"/>
      <c r="FO1600" s="33"/>
      <c r="FP1600" s="33"/>
      <c r="FQ1600" s="33"/>
      <c r="FR1600" s="33"/>
      <c r="FS1600" s="33"/>
      <c r="FT1600" s="33"/>
      <c r="FU1600" s="33"/>
      <c r="FV1600" s="33"/>
      <c r="FW1600" s="33"/>
      <c r="FX1600" s="33"/>
      <c r="FY1600" s="33"/>
      <c r="FZ1600" s="33"/>
      <c r="GA1600" s="33"/>
      <c r="GB1600" s="33"/>
      <c r="GC1600" s="33"/>
      <c r="GD1600" s="33"/>
      <c r="GE1600" s="33"/>
      <c r="GF1600" s="33"/>
      <c r="GG1600" s="7"/>
      <c r="GH1600" s="7"/>
      <c r="GI1600" s="7"/>
      <c r="GJ1600" s="7"/>
      <c r="GK1600" s="7"/>
      <c r="GL1600" s="7"/>
      <c r="GM1600" s="7"/>
      <c r="GN1600" s="7"/>
      <c r="GO1600" s="7"/>
      <c r="GP1600" s="7"/>
      <c r="GQ1600" s="7"/>
      <c r="GR1600" s="7"/>
      <c r="GS1600" s="7"/>
      <c r="GT1600" s="7"/>
      <c r="GU1600" s="7"/>
      <c r="GV1600" s="7"/>
      <c r="GW1600" s="7"/>
      <c r="GX1600" s="7"/>
      <c r="GY1600" s="7"/>
    </row>
    <row r="1601" spans="1:207" ht="13.8">
      <c r="A1601" s="7"/>
      <c r="B1601" s="7"/>
      <c r="C1601" s="7"/>
      <c r="D1601" s="7"/>
      <c r="E1601" s="7"/>
      <c r="F1601" s="7"/>
      <c r="G1601" s="7"/>
      <c r="H1601" s="7"/>
      <c r="I1601" s="7"/>
      <c r="J1601" s="7"/>
      <c r="K1601" s="7"/>
      <c r="L1601" s="7"/>
      <c r="M1601" s="7"/>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c r="CG1601" s="7"/>
      <c r="CH1601" s="7"/>
      <c r="CI1601" s="7"/>
      <c r="CJ1601" s="7"/>
      <c r="CK1601" s="7"/>
      <c r="CL1601" s="7"/>
      <c r="CM1601" s="7"/>
      <c r="CN1601" s="7"/>
      <c r="CO1601" s="7"/>
      <c r="CP1601" s="7"/>
      <c r="CQ1601" s="7"/>
      <c r="CR1601" s="7"/>
      <c r="CS1601" s="7"/>
      <c r="CT1601" s="7"/>
      <c r="CU1601" s="7"/>
      <c r="CV1601" s="7"/>
      <c r="CW1601" s="7"/>
      <c r="CX1601" s="7"/>
      <c r="CY1601" s="7"/>
      <c r="CZ1601" s="7"/>
      <c r="DA1601" s="7"/>
      <c r="DB1601" s="7"/>
      <c r="DC1601" s="7"/>
      <c r="DD1601" s="7"/>
      <c r="DE1601" s="7"/>
      <c r="DF1601" s="7"/>
      <c r="DG1601" s="7"/>
      <c r="DH1601" s="7"/>
      <c r="DI1601" s="7"/>
      <c r="DJ1601" s="7"/>
      <c r="DK1601" s="7"/>
      <c r="DL1601" s="7"/>
      <c r="DM1601" s="7"/>
      <c r="DN1601" s="7"/>
      <c r="DO1601" s="7"/>
      <c r="DP1601" s="7"/>
      <c r="DQ1601" s="7"/>
      <c r="DR1601" s="7"/>
      <c r="DS1601" s="7"/>
      <c r="DT1601" s="7"/>
      <c r="DU1601" s="7"/>
      <c r="DV1601" s="7"/>
      <c r="DW1601" s="7"/>
      <c r="DX1601" s="7"/>
      <c r="DY1601" s="7"/>
      <c r="DZ1601" s="7"/>
      <c r="EA1601" s="7"/>
      <c r="EB1601" s="7"/>
      <c r="EC1601" s="7"/>
      <c r="ED1601" s="7"/>
      <c r="EE1601" s="7"/>
      <c r="EF1601" s="7"/>
      <c r="EG1601" s="7"/>
      <c r="EH1601" s="7"/>
      <c r="EI1601" s="7"/>
      <c r="EJ1601" s="7"/>
      <c r="EK1601" s="7"/>
      <c r="EL1601" s="7"/>
      <c r="EM1601" s="7"/>
      <c r="EN1601" s="7"/>
      <c r="EO1601" s="7"/>
      <c r="EP1601" s="7"/>
      <c r="EQ1601" s="7"/>
      <c r="ER1601" s="7"/>
      <c r="ES1601" s="7"/>
      <c r="ET1601" s="7"/>
      <c r="EU1601" s="7"/>
      <c r="EV1601" s="7"/>
      <c r="EW1601" s="7"/>
      <c r="EX1601" s="7"/>
      <c r="EY1601" s="7"/>
      <c r="EZ1601" s="7"/>
      <c r="FA1601" s="7"/>
      <c r="FB1601" s="7"/>
      <c r="FC1601" s="7"/>
      <c r="FD1601" s="7"/>
      <c r="FE1601" s="7"/>
      <c r="FF1601" s="7"/>
      <c r="FG1601" s="7"/>
      <c r="FH1601" s="7"/>
      <c r="FI1601" s="7"/>
      <c r="FJ1601" s="7"/>
      <c r="FK1601" s="7"/>
      <c r="FL1601" s="34"/>
      <c r="FM1601" s="33"/>
      <c r="FN1601" s="34"/>
      <c r="FO1601" s="33"/>
      <c r="FP1601" s="33"/>
      <c r="FQ1601" s="33"/>
      <c r="FR1601" s="33"/>
      <c r="FS1601" s="33"/>
      <c r="FT1601" s="33"/>
      <c r="FU1601" s="33"/>
      <c r="FV1601" s="33"/>
      <c r="FW1601" s="33"/>
      <c r="FX1601" s="33"/>
      <c r="FY1601" s="33"/>
      <c r="FZ1601" s="33"/>
      <c r="GA1601" s="33"/>
      <c r="GB1601" s="33"/>
      <c r="GC1601" s="33"/>
      <c r="GD1601" s="33"/>
      <c r="GE1601" s="33"/>
      <c r="GF1601" s="33"/>
      <c r="GG1601" s="7"/>
      <c r="GH1601" s="7"/>
      <c r="GI1601" s="7"/>
      <c r="GJ1601" s="7"/>
      <c r="GK1601" s="7"/>
      <c r="GL1601" s="7"/>
      <c r="GM1601" s="7"/>
      <c r="GN1601" s="7"/>
      <c r="GO1601" s="7"/>
      <c r="GP1601" s="7"/>
      <c r="GQ1601" s="7"/>
      <c r="GR1601" s="7"/>
      <c r="GS1601" s="7"/>
      <c r="GT1601" s="7"/>
      <c r="GU1601" s="7"/>
      <c r="GV1601" s="7"/>
      <c r="GW1601" s="7"/>
      <c r="GX1601" s="7"/>
      <c r="GY1601" s="7"/>
    </row>
    <row r="1602" spans="1:207" ht="13.8">
      <c r="A1602" s="7"/>
      <c r="B1602" s="7"/>
      <c r="C1602" s="7"/>
      <c r="D1602" s="7"/>
      <c r="E1602" s="7"/>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c r="CG1602" s="7"/>
      <c r="CH1602" s="7"/>
      <c r="CI1602" s="7"/>
      <c r="CJ1602" s="7"/>
      <c r="CK1602" s="7"/>
      <c r="CL1602" s="7"/>
      <c r="CM1602" s="7"/>
      <c r="CN1602" s="7"/>
      <c r="CO1602" s="7"/>
      <c r="CP1602" s="7"/>
      <c r="CQ1602" s="7"/>
      <c r="CR1602" s="7"/>
      <c r="CS1602" s="7"/>
      <c r="CT1602" s="7"/>
      <c r="CU1602" s="7"/>
      <c r="CV1602" s="7"/>
      <c r="CW1602" s="7"/>
      <c r="CX1602" s="7"/>
      <c r="CY1602" s="7"/>
      <c r="CZ1602" s="7"/>
      <c r="DA1602" s="7"/>
      <c r="DB1602" s="7"/>
      <c r="DC1602" s="7"/>
      <c r="DD1602" s="7"/>
      <c r="DE1602" s="7"/>
      <c r="DF1602" s="7"/>
      <c r="DG1602" s="7"/>
      <c r="DH1602" s="7"/>
      <c r="DI1602" s="7"/>
      <c r="DJ1602" s="7"/>
      <c r="DK1602" s="7"/>
      <c r="DL1602" s="7"/>
      <c r="DM1602" s="7"/>
      <c r="DN1602" s="7"/>
      <c r="DO1602" s="7"/>
      <c r="DP1602" s="7"/>
      <c r="DQ1602" s="7"/>
      <c r="DR1602" s="7"/>
      <c r="DS1602" s="7"/>
      <c r="DT1602" s="7"/>
      <c r="DU1602" s="7"/>
      <c r="DV1602" s="7"/>
      <c r="DW1602" s="7"/>
      <c r="DX1602" s="7"/>
      <c r="DY1602" s="7"/>
      <c r="DZ1602" s="7"/>
      <c r="EA1602" s="7"/>
      <c r="EB1602" s="7"/>
      <c r="EC1602" s="7"/>
      <c r="ED1602" s="7"/>
      <c r="EE1602" s="7"/>
      <c r="EF1602" s="7"/>
      <c r="EG1602" s="7"/>
      <c r="EH1602" s="7"/>
      <c r="EI1602" s="7"/>
      <c r="EJ1602" s="7"/>
      <c r="EK1602" s="7"/>
      <c r="EL1602" s="7"/>
      <c r="EM1602" s="7"/>
      <c r="EN1602" s="7"/>
      <c r="EO1602" s="7"/>
      <c r="EP1602" s="7"/>
      <c r="EQ1602" s="7"/>
      <c r="ER1602" s="7"/>
      <c r="ES1602" s="7"/>
      <c r="ET1602" s="7"/>
      <c r="EU1602" s="7"/>
      <c r="EV1602" s="7"/>
      <c r="EW1602" s="7"/>
      <c r="EX1602" s="7"/>
      <c r="EY1602" s="7"/>
      <c r="EZ1602" s="7"/>
      <c r="FA1602" s="7"/>
      <c r="FB1602" s="7"/>
      <c r="FC1602" s="7"/>
      <c r="FD1602" s="7"/>
      <c r="FE1602" s="7"/>
      <c r="FF1602" s="7"/>
      <c r="FG1602" s="7"/>
      <c r="FH1602" s="7"/>
      <c r="FI1602" s="7"/>
      <c r="FJ1602" s="7"/>
      <c r="FK1602" s="7"/>
      <c r="FL1602" s="34"/>
      <c r="FM1602" s="33"/>
      <c r="FN1602" s="34"/>
      <c r="FO1602" s="33"/>
      <c r="FP1602" s="33"/>
      <c r="FQ1602" s="33"/>
      <c r="FR1602" s="33"/>
      <c r="FS1602" s="33"/>
      <c r="FT1602" s="33"/>
      <c r="FU1602" s="33"/>
      <c r="FV1602" s="33"/>
      <c r="FW1602" s="33"/>
      <c r="FX1602" s="33"/>
      <c r="FY1602" s="33"/>
      <c r="FZ1602" s="33"/>
      <c r="GA1602" s="33"/>
      <c r="GB1602" s="33"/>
      <c r="GC1602" s="33"/>
      <c r="GD1602" s="33"/>
      <c r="GE1602" s="33"/>
      <c r="GF1602" s="33"/>
      <c r="GG1602" s="7"/>
      <c r="GH1602" s="7"/>
      <c r="GI1602" s="7"/>
      <c r="GJ1602" s="7"/>
      <c r="GK1602" s="7"/>
      <c r="GL1602" s="7"/>
      <c r="GM1602" s="7"/>
      <c r="GN1602" s="7"/>
      <c r="GO1602" s="7"/>
      <c r="GP1602" s="7"/>
      <c r="GQ1602" s="7"/>
      <c r="GR1602" s="7"/>
      <c r="GS1602" s="7"/>
      <c r="GT1602" s="7"/>
      <c r="GU1602" s="7"/>
      <c r="GV1602" s="7"/>
      <c r="GW1602" s="7"/>
      <c r="GX1602" s="7"/>
      <c r="GY1602" s="7"/>
    </row>
    <row r="1603" spans="1:207" ht="13.8">
      <c r="A1603" s="7"/>
      <c r="B1603" s="7"/>
      <c r="C1603" s="7"/>
      <c r="D1603" s="7"/>
      <c r="E1603" s="7"/>
      <c r="F1603" s="7"/>
      <c r="G1603" s="7"/>
      <c r="H1603" s="7"/>
      <c r="I1603" s="7"/>
      <c r="J1603" s="7"/>
      <c r="K1603" s="7"/>
      <c r="L1603" s="7"/>
      <c r="M1603" s="7"/>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c r="CG1603" s="7"/>
      <c r="CH1603" s="7"/>
      <c r="CI1603" s="7"/>
      <c r="CJ1603" s="7"/>
      <c r="CK1603" s="7"/>
      <c r="CL1603" s="7"/>
      <c r="CM1603" s="7"/>
      <c r="CN1603" s="7"/>
      <c r="CO1603" s="7"/>
      <c r="CP1603" s="7"/>
      <c r="CQ1603" s="7"/>
      <c r="CR1603" s="7"/>
      <c r="CS1603" s="7"/>
      <c r="CT1603" s="7"/>
      <c r="CU1603" s="7"/>
      <c r="CV1603" s="7"/>
      <c r="CW1603" s="7"/>
      <c r="CX1603" s="7"/>
      <c r="CY1603" s="7"/>
      <c r="CZ1603" s="7"/>
      <c r="DA1603" s="7"/>
      <c r="DB1603" s="7"/>
      <c r="DC1603" s="7"/>
      <c r="DD1603" s="7"/>
      <c r="DE1603" s="7"/>
      <c r="DF1603" s="7"/>
      <c r="DG1603" s="7"/>
      <c r="DH1603" s="7"/>
      <c r="DI1603" s="7"/>
      <c r="DJ1603" s="7"/>
      <c r="DK1603" s="7"/>
      <c r="DL1603" s="7"/>
      <c r="DM1603" s="7"/>
      <c r="DN1603" s="7"/>
      <c r="DO1603" s="7"/>
      <c r="DP1603" s="7"/>
      <c r="DQ1603" s="7"/>
      <c r="DR1603" s="7"/>
      <c r="DS1603" s="7"/>
      <c r="DT1603" s="7"/>
      <c r="DU1603" s="7"/>
      <c r="DV1603" s="7"/>
      <c r="DW1603" s="7"/>
      <c r="DX1603" s="7"/>
      <c r="DY1603" s="7"/>
      <c r="DZ1603" s="7"/>
      <c r="EA1603" s="7"/>
      <c r="EB1603" s="7"/>
      <c r="EC1603" s="7"/>
      <c r="ED1603" s="7"/>
      <c r="EE1603" s="7"/>
      <c r="EF1603" s="7"/>
      <c r="EG1603" s="7"/>
      <c r="EH1603" s="7"/>
      <c r="EI1603" s="7"/>
      <c r="EJ1603" s="7"/>
      <c r="EK1603" s="7"/>
      <c r="EL1603" s="7"/>
      <c r="EM1603" s="7"/>
      <c r="EN1603" s="7"/>
      <c r="EO1603" s="7"/>
      <c r="EP1603" s="7"/>
      <c r="EQ1603" s="7"/>
      <c r="ER1603" s="7"/>
      <c r="ES1603" s="7"/>
      <c r="ET1603" s="7"/>
      <c r="EU1603" s="7"/>
      <c r="EV1603" s="7"/>
      <c r="EW1603" s="7"/>
      <c r="EX1603" s="7"/>
      <c r="EY1603" s="7"/>
      <c r="EZ1603" s="7"/>
      <c r="FA1603" s="7"/>
      <c r="FB1603" s="7"/>
      <c r="FC1603" s="7"/>
      <c r="FD1603" s="7"/>
      <c r="FE1603" s="7"/>
      <c r="FF1603" s="7"/>
      <c r="FG1603" s="7"/>
      <c r="FH1603" s="7"/>
      <c r="FI1603" s="7"/>
      <c r="FJ1603" s="7"/>
      <c r="FK1603" s="7"/>
      <c r="FL1603" s="34"/>
      <c r="FM1603" s="33"/>
      <c r="FN1603" s="34"/>
      <c r="FO1603" s="33"/>
      <c r="FP1603" s="33"/>
      <c r="FQ1603" s="33"/>
      <c r="FR1603" s="33"/>
      <c r="FS1603" s="33"/>
      <c r="FT1603" s="33"/>
      <c r="FU1603" s="33"/>
      <c r="FV1603" s="33"/>
      <c r="FW1603" s="33"/>
      <c r="FX1603" s="33"/>
      <c r="FY1603" s="33"/>
      <c r="FZ1603" s="33"/>
      <c r="GA1603" s="33"/>
      <c r="GB1603" s="33"/>
      <c r="GC1603" s="33"/>
      <c r="GD1603" s="33"/>
      <c r="GE1603" s="33"/>
      <c r="GF1603" s="33"/>
      <c r="GG1603" s="7"/>
      <c r="GH1603" s="7"/>
      <c r="GI1603" s="7"/>
      <c r="GJ1603" s="7"/>
      <c r="GK1603" s="7"/>
      <c r="GL1603" s="7"/>
      <c r="GM1603" s="7"/>
      <c r="GN1603" s="7"/>
      <c r="GO1603" s="7"/>
      <c r="GP1603" s="7"/>
      <c r="GQ1603" s="7"/>
      <c r="GR1603" s="7"/>
      <c r="GS1603" s="7"/>
      <c r="GT1603" s="7"/>
      <c r="GU1603" s="7"/>
      <c r="GV1603" s="7"/>
      <c r="GW1603" s="7"/>
      <c r="GX1603" s="7"/>
      <c r="GY1603" s="7"/>
    </row>
    <row r="1604" spans="1:207" ht="13.8">
      <c r="A1604" s="7"/>
      <c r="B1604" s="7"/>
      <c r="C1604" s="7"/>
      <c r="D1604" s="7"/>
      <c r="E1604" s="7"/>
      <c r="F1604" s="7"/>
      <c r="G1604" s="7"/>
      <c r="H1604" s="7"/>
      <c r="I1604" s="7"/>
      <c r="J1604" s="7"/>
      <c r="K1604" s="7"/>
      <c r="L1604" s="7"/>
      <c r="M1604" s="7"/>
      <c r="N1604" s="7"/>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c r="CG1604" s="7"/>
      <c r="CH1604" s="7"/>
      <c r="CI1604" s="7"/>
      <c r="CJ1604" s="7"/>
      <c r="CK1604" s="7"/>
      <c r="CL1604" s="7"/>
      <c r="CM1604" s="7"/>
      <c r="CN1604" s="7"/>
      <c r="CO1604" s="7"/>
      <c r="CP1604" s="7"/>
      <c r="CQ1604" s="7"/>
      <c r="CR1604" s="7"/>
      <c r="CS1604" s="7"/>
      <c r="CT1604" s="7"/>
      <c r="CU1604" s="7"/>
      <c r="CV1604" s="7"/>
      <c r="CW1604" s="7"/>
      <c r="CX1604" s="7"/>
      <c r="CY1604" s="7"/>
      <c r="CZ1604" s="7"/>
      <c r="DA1604" s="7"/>
      <c r="DB1604" s="7"/>
      <c r="DC1604" s="7"/>
      <c r="DD1604" s="7"/>
      <c r="DE1604" s="7"/>
      <c r="DF1604" s="7"/>
      <c r="DG1604" s="7"/>
      <c r="DH1604" s="7"/>
      <c r="DI1604" s="7"/>
      <c r="DJ1604" s="7"/>
      <c r="DK1604" s="7"/>
      <c r="DL1604" s="7"/>
      <c r="DM1604" s="7"/>
      <c r="DN1604" s="7"/>
      <c r="DO1604" s="7"/>
      <c r="DP1604" s="7"/>
      <c r="DQ1604" s="7"/>
      <c r="DR1604" s="7"/>
      <c r="DS1604" s="7"/>
      <c r="DT1604" s="7"/>
      <c r="DU1604" s="7"/>
      <c r="DV1604" s="7"/>
      <c r="DW1604" s="7"/>
      <c r="DX1604" s="7"/>
      <c r="DY1604" s="7"/>
      <c r="DZ1604" s="7"/>
      <c r="EA1604" s="7"/>
      <c r="EB1604" s="7"/>
      <c r="EC1604" s="7"/>
      <c r="ED1604" s="7"/>
      <c r="EE1604" s="7"/>
      <c r="EF1604" s="7"/>
      <c r="EG1604" s="7"/>
      <c r="EH1604" s="7"/>
      <c r="EI1604" s="7"/>
      <c r="EJ1604" s="7"/>
      <c r="EK1604" s="7"/>
      <c r="EL1604" s="7"/>
      <c r="EM1604" s="7"/>
      <c r="EN1604" s="7"/>
      <c r="EO1604" s="7"/>
      <c r="EP1604" s="7"/>
      <c r="EQ1604" s="7"/>
      <c r="ER1604" s="7"/>
      <c r="ES1604" s="7"/>
      <c r="ET1604" s="7"/>
      <c r="EU1604" s="7"/>
      <c r="EV1604" s="7"/>
      <c r="EW1604" s="7"/>
      <c r="EX1604" s="7"/>
      <c r="EY1604" s="7"/>
      <c r="EZ1604" s="7"/>
      <c r="FA1604" s="7"/>
      <c r="FB1604" s="7"/>
      <c r="FC1604" s="7"/>
      <c r="FD1604" s="7"/>
      <c r="FE1604" s="7"/>
      <c r="FF1604" s="7"/>
      <c r="FG1604" s="7"/>
      <c r="FH1604" s="7"/>
      <c r="FI1604" s="7"/>
      <c r="FJ1604" s="7"/>
      <c r="FK1604" s="7"/>
      <c r="FL1604" s="34"/>
      <c r="FM1604" s="33"/>
      <c r="FN1604" s="34"/>
      <c r="FO1604" s="33"/>
      <c r="FP1604" s="33"/>
      <c r="FQ1604" s="33"/>
      <c r="FR1604" s="33"/>
      <c r="FS1604" s="33"/>
      <c r="FT1604" s="33"/>
      <c r="FU1604" s="33"/>
      <c r="FV1604" s="33"/>
      <c r="FW1604" s="33"/>
      <c r="FX1604" s="33"/>
      <c r="FY1604" s="33"/>
      <c r="FZ1604" s="33"/>
      <c r="GA1604" s="33"/>
      <c r="GB1604" s="33"/>
      <c r="GC1604" s="33"/>
      <c r="GD1604" s="33"/>
      <c r="GE1604" s="33"/>
      <c r="GF1604" s="33"/>
      <c r="GG1604" s="7"/>
      <c r="GH1604" s="7"/>
      <c r="GI1604" s="7"/>
      <c r="GJ1604" s="7"/>
      <c r="GK1604" s="7"/>
      <c r="GL1604" s="7"/>
      <c r="GM1604" s="7"/>
      <c r="GN1604" s="7"/>
      <c r="GO1604" s="7"/>
      <c r="GP1604" s="7"/>
      <c r="GQ1604" s="7"/>
      <c r="GR1604" s="7"/>
      <c r="GS1604" s="7"/>
      <c r="GT1604" s="7"/>
      <c r="GU1604" s="7"/>
      <c r="GV1604" s="7"/>
      <c r="GW1604" s="7"/>
      <c r="GX1604" s="7"/>
      <c r="GY1604" s="7"/>
    </row>
    <row r="1605" spans="1:207" ht="13.8">
      <c r="A1605" s="7"/>
      <c r="B1605" s="7"/>
      <c r="C1605" s="7"/>
      <c r="D1605" s="7"/>
      <c r="E1605" s="7"/>
      <c r="F1605" s="7"/>
      <c r="G1605" s="7"/>
      <c r="H1605" s="7"/>
      <c r="I1605" s="7"/>
      <c r="J1605" s="7"/>
      <c r="K1605" s="7"/>
      <c r="L1605" s="7"/>
      <c r="M1605" s="7"/>
      <c r="N1605" s="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c r="CG1605" s="7"/>
      <c r="CH1605" s="7"/>
      <c r="CI1605" s="7"/>
      <c r="CJ1605" s="7"/>
      <c r="CK1605" s="7"/>
      <c r="CL1605" s="7"/>
      <c r="CM1605" s="7"/>
      <c r="CN1605" s="7"/>
      <c r="CO1605" s="7"/>
      <c r="CP1605" s="7"/>
      <c r="CQ1605" s="7"/>
      <c r="CR1605" s="7"/>
      <c r="CS1605" s="7"/>
      <c r="CT1605" s="7"/>
      <c r="CU1605" s="7"/>
      <c r="CV1605" s="7"/>
      <c r="CW1605" s="7"/>
      <c r="CX1605" s="7"/>
      <c r="CY1605" s="7"/>
      <c r="CZ1605" s="7"/>
      <c r="DA1605" s="7"/>
      <c r="DB1605" s="7"/>
      <c r="DC1605" s="7"/>
      <c r="DD1605" s="7"/>
      <c r="DE1605" s="7"/>
      <c r="DF1605" s="7"/>
      <c r="DG1605" s="7"/>
      <c r="DH1605" s="7"/>
      <c r="DI1605" s="7"/>
      <c r="DJ1605" s="7"/>
      <c r="DK1605" s="7"/>
      <c r="DL1605" s="7"/>
      <c r="DM1605" s="7"/>
      <c r="DN1605" s="7"/>
      <c r="DO1605" s="7"/>
      <c r="DP1605" s="7"/>
      <c r="DQ1605" s="7"/>
      <c r="DR1605" s="7"/>
      <c r="DS1605" s="7"/>
      <c r="DT1605" s="7"/>
      <c r="DU1605" s="7"/>
      <c r="DV1605" s="7"/>
      <c r="DW1605" s="7"/>
      <c r="DX1605" s="7"/>
      <c r="DY1605" s="7"/>
      <c r="DZ1605" s="7"/>
      <c r="EA1605" s="7"/>
      <c r="EB1605" s="7"/>
      <c r="EC1605" s="7"/>
      <c r="ED1605" s="7"/>
      <c r="EE1605" s="7"/>
      <c r="EF1605" s="7"/>
      <c r="EG1605" s="7"/>
      <c r="EH1605" s="7"/>
      <c r="EI1605" s="7"/>
      <c r="EJ1605" s="7"/>
      <c r="EK1605" s="7"/>
      <c r="EL1605" s="7"/>
      <c r="EM1605" s="7"/>
      <c r="EN1605" s="7"/>
      <c r="EO1605" s="7"/>
      <c r="EP1605" s="7"/>
      <c r="EQ1605" s="7"/>
      <c r="ER1605" s="7"/>
      <c r="ES1605" s="7"/>
      <c r="ET1605" s="7"/>
      <c r="EU1605" s="7"/>
      <c r="EV1605" s="7"/>
      <c r="EW1605" s="7"/>
      <c r="EX1605" s="7"/>
      <c r="EY1605" s="7"/>
      <c r="EZ1605" s="7"/>
      <c r="FA1605" s="7"/>
      <c r="FB1605" s="7"/>
      <c r="FC1605" s="7"/>
      <c r="FD1605" s="7"/>
      <c r="FE1605" s="7"/>
      <c r="FF1605" s="7"/>
      <c r="FG1605" s="7"/>
      <c r="FH1605" s="7"/>
      <c r="FI1605" s="7"/>
      <c r="FJ1605" s="7"/>
      <c r="FK1605" s="7"/>
      <c r="FL1605" s="34"/>
      <c r="FM1605" s="33"/>
      <c r="FN1605" s="34"/>
      <c r="FO1605" s="33"/>
      <c r="FP1605" s="33"/>
      <c r="FQ1605" s="33"/>
      <c r="FR1605" s="33"/>
      <c r="FS1605" s="33"/>
      <c r="FT1605" s="33"/>
      <c r="FU1605" s="33"/>
      <c r="FV1605" s="33"/>
      <c r="FW1605" s="33"/>
      <c r="FX1605" s="33"/>
      <c r="FY1605" s="33"/>
      <c r="FZ1605" s="33"/>
      <c r="GA1605" s="33"/>
      <c r="GB1605" s="33"/>
      <c r="GC1605" s="33"/>
      <c r="GD1605" s="33"/>
      <c r="GE1605" s="33"/>
      <c r="GF1605" s="33"/>
      <c r="GG1605" s="7"/>
      <c r="GH1605" s="7"/>
      <c r="GI1605" s="7"/>
      <c r="GJ1605" s="7"/>
      <c r="GK1605" s="7"/>
      <c r="GL1605" s="7"/>
      <c r="GM1605" s="7"/>
      <c r="GN1605" s="7"/>
      <c r="GO1605" s="7"/>
      <c r="GP1605" s="7"/>
      <c r="GQ1605" s="7"/>
      <c r="GR1605" s="7"/>
      <c r="GS1605" s="7"/>
      <c r="GT1605" s="7"/>
      <c r="GU1605" s="7"/>
      <c r="GV1605" s="7"/>
      <c r="GW1605" s="7"/>
      <c r="GX1605" s="7"/>
      <c r="GY1605" s="7"/>
    </row>
    <row r="1606" spans="1:207" ht="13.8">
      <c r="A1606" s="7"/>
      <c r="B1606" s="7"/>
      <c r="C1606" s="7"/>
      <c r="D1606" s="7"/>
      <c r="E1606" s="7"/>
      <c r="F1606" s="7"/>
      <c r="G1606" s="7"/>
      <c r="H1606" s="7"/>
      <c r="I1606" s="7"/>
      <c r="J1606" s="7"/>
      <c r="K1606" s="7"/>
      <c r="L1606" s="7"/>
      <c r="M1606" s="7"/>
      <c r="N1606" s="7"/>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c r="CG1606" s="7"/>
      <c r="CH1606" s="7"/>
      <c r="CI1606" s="7"/>
      <c r="CJ1606" s="7"/>
      <c r="CK1606" s="7"/>
      <c r="CL1606" s="7"/>
      <c r="CM1606" s="7"/>
      <c r="CN1606" s="7"/>
      <c r="CO1606" s="7"/>
      <c r="CP1606" s="7"/>
      <c r="CQ1606" s="7"/>
      <c r="CR1606" s="7"/>
      <c r="CS1606" s="7"/>
      <c r="CT1606" s="7"/>
      <c r="CU1606" s="7"/>
      <c r="CV1606" s="7"/>
      <c r="CW1606" s="7"/>
      <c r="CX1606" s="7"/>
      <c r="CY1606" s="7"/>
      <c r="CZ1606" s="7"/>
      <c r="DA1606" s="7"/>
      <c r="DB1606" s="7"/>
      <c r="DC1606" s="7"/>
      <c r="DD1606" s="7"/>
      <c r="DE1606" s="7"/>
      <c r="DF1606" s="7"/>
      <c r="DG1606" s="7"/>
      <c r="DH1606" s="7"/>
      <c r="DI1606" s="7"/>
      <c r="DJ1606" s="7"/>
      <c r="DK1606" s="7"/>
      <c r="DL1606" s="7"/>
      <c r="DM1606" s="7"/>
      <c r="DN1606" s="7"/>
      <c r="DO1606" s="7"/>
      <c r="DP1606" s="7"/>
      <c r="DQ1606" s="7"/>
      <c r="DR1606" s="7"/>
      <c r="DS1606" s="7"/>
      <c r="DT1606" s="7"/>
      <c r="DU1606" s="7"/>
      <c r="DV1606" s="7"/>
      <c r="DW1606" s="7"/>
      <c r="DX1606" s="7"/>
      <c r="DY1606" s="7"/>
      <c r="DZ1606" s="7"/>
      <c r="EA1606" s="7"/>
      <c r="EB1606" s="7"/>
      <c r="EC1606" s="7"/>
      <c r="ED1606" s="7"/>
      <c r="EE1606" s="7"/>
      <c r="EF1606" s="7"/>
      <c r="EG1606" s="7"/>
      <c r="EH1606" s="7"/>
      <c r="EI1606" s="7"/>
      <c r="EJ1606" s="7"/>
      <c r="EK1606" s="7"/>
      <c r="EL1606" s="7"/>
      <c r="EM1606" s="7"/>
      <c r="EN1606" s="7"/>
      <c r="EO1606" s="7"/>
      <c r="EP1606" s="7"/>
      <c r="EQ1606" s="7"/>
      <c r="ER1606" s="7"/>
      <c r="ES1606" s="7"/>
      <c r="ET1606" s="7"/>
      <c r="EU1606" s="7"/>
      <c r="EV1606" s="7"/>
      <c r="EW1606" s="7"/>
      <c r="EX1606" s="7"/>
      <c r="EY1606" s="7"/>
      <c r="EZ1606" s="7"/>
      <c r="FA1606" s="7"/>
      <c r="FB1606" s="7"/>
      <c r="FC1606" s="7"/>
      <c r="FD1606" s="7"/>
      <c r="FE1606" s="7"/>
      <c r="FF1606" s="7"/>
      <c r="FG1606" s="7"/>
      <c r="FH1606" s="7"/>
      <c r="FI1606" s="7"/>
      <c r="FJ1606" s="7"/>
      <c r="FK1606" s="7"/>
      <c r="FL1606" s="34"/>
      <c r="FM1606" s="33"/>
      <c r="FN1606" s="34"/>
      <c r="FO1606" s="33"/>
      <c r="FP1606" s="33"/>
      <c r="FQ1606" s="33"/>
      <c r="FR1606" s="33"/>
      <c r="FS1606" s="33"/>
      <c r="FT1606" s="33"/>
      <c r="FU1606" s="33"/>
      <c r="FV1606" s="33"/>
      <c r="FW1606" s="33"/>
      <c r="FX1606" s="33"/>
      <c r="FY1606" s="33"/>
      <c r="FZ1606" s="33"/>
      <c r="GA1606" s="33"/>
      <c r="GB1606" s="33"/>
      <c r="GC1606" s="33"/>
      <c r="GD1606" s="33"/>
      <c r="GE1606" s="33"/>
      <c r="GF1606" s="33"/>
      <c r="GG1606" s="7"/>
      <c r="GH1606" s="7"/>
      <c r="GI1606" s="7"/>
      <c r="GJ1606" s="7"/>
      <c r="GK1606" s="7"/>
      <c r="GL1606" s="7"/>
      <c r="GM1606" s="7"/>
      <c r="GN1606" s="7"/>
      <c r="GO1606" s="7"/>
      <c r="GP1606" s="7"/>
      <c r="GQ1606" s="7"/>
      <c r="GR1606" s="7"/>
      <c r="GS1606" s="7"/>
      <c r="GT1606" s="7"/>
      <c r="GU1606" s="7"/>
      <c r="GV1606" s="7"/>
      <c r="GW1606" s="7"/>
      <c r="GX1606" s="7"/>
      <c r="GY1606" s="7"/>
    </row>
    <row r="1607" spans="1:207" ht="13.8">
      <c r="A1607" s="7"/>
      <c r="B1607" s="7"/>
      <c r="C1607" s="7"/>
      <c r="D1607" s="7"/>
      <c r="E1607" s="7"/>
      <c r="F1607" s="7"/>
      <c r="G1607" s="7"/>
      <c r="H1607" s="7"/>
      <c r="I1607" s="7"/>
      <c r="J1607" s="7"/>
      <c r="K1607" s="7"/>
      <c r="L1607" s="7"/>
      <c r="M1607" s="7"/>
      <c r="N1607" s="7"/>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c r="CG1607" s="7"/>
      <c r="CH1607" s="7"/>
      <c r="CI1607" s="7"/>
      <c r="CJ1607" s="7"/>
      <c r="CK1607" s="7"/>
      <c r="CL1607" s="7"/>
      <c r="CM1607" s="7"/>
      <c r="CN1607" s="7"/>
      <c r="CO1607" s="7"/>
      <c r="CP1607" s="7"/>
      <c r="CQ1607" s="7"/>
      <c r="CR1607" s="7"/>
      <c r="CS1607" s="7"/>
      <c r="CT1607" s="7"/>
      <c r="CU1607" s="7"/>
      <c r="CV1607" s="7"/>
      <c r="CW1607" s="7"/>
      <c r="CX1607" s="7"/>
      <c r="CY1607" s="7"/>
      <c r="CZ1607" s="7"/>
      <c r="DA1607" s="7"/>
      <c r="DB1607" s="7"/>
      <c r="DC1607" s="7"/>
      <c r="DD1607" s="7"/>
      <c r="DE1607" s="7"/>
      <c r="DF1607" s="7"/>
      <c r="DG1607" s="7"/>
      <c r="DH1607" s="7"/>
      <c r="DI1607" s="7"/>
      <c r="DJ1607" s="7"/>
      <c r="DK1607" s="7"/>
      <c r="DL1607" s="7"/>
      <c r="DM1607" s="7"/>
      <c r="DN1607" s="7"/>
      <c r="DO1607" s="7"/>
      <c r="DP1607" s="7"/>
      <c r="DQ1607" s="7"/>
      <c r="DR1607" s="7"/>
      <c r="DS1607" s="7"/>
      <c r="DT1607" s="7"/>
      <c r="DU1607" s="7"/>
      <c r="DV1607" s="7"/>
      <c r="DW1607" s="7"/>
      <c r="DX1607" s="7"/>
      <c r="DY1607" s="7"/>
      <c r="DZ1607" s="7"/>
      <c r="EA1607" s="7"/>
      <c r="EB1607" s="7"/>
      <c r="EC1607" s="7"/>
      <c r="ED1607" s="7"/>
      <c r="EE1607" s="7"/>
      <c r="EF1607" s="7"/>
      <c r="EG1607" s="7"/>
      <c r="EH1607" s="7"/>
      <c r="EI1607" s="7"/>
      <c r="EJ1607" s="7"/>
      <c r="EK1607" s="7"/>
      <c r="EL1607" s="7"/>
      <c r="EM1607" s="7"/>
      <c r="EN1607" s="7"/>
      <c r="EO1607" s="7"/>
      <c r="EP1607" s="7"/>
      <c r="EQ1607" s="7"/>
      <c r="ER1607" s="7"/>
      <c r="ES1607" s="7"/>
      <c r="ET1607" s="7"/>
      <c r="EU1607" s="7"/>
      <c r="EV1607" s="7"/>
      <c r="EW1607" s="7"/>
      <c r="EX1607" s="7"/>
      <c r="EY1607" s="7"/>
      <c r="EZ1607" s="7"/>
      <c r="FA1607" s="7"/>
      <c r="FB1607" s="7"/>
      <c r="FC1607" s="7"/>
      <c r="FD1607" s="7"/>
      <c r="FE1607" s="7"/>
      <c r="FF1607" s="7"/>
      <c r="FG1607" s="7"/>
      <c r="FH1607" s="7"/>
      <c r="FI1607" s="7"/>
      <c r="FJ1607" s="7"/>
      <c r="FK1607" s="7"/>
      <c r="FL1607" s="34"/>
      <c r="FM1607" s="33"/>
      <c r="FN1607" s="34"/>
      <c r="FO1607" s="33"/>
      <c r="FP1607" s="33"/>
      <c r="FQ1607" s="33"/>
      <c r="FR1607" s="33"/>
      <c r="FS1607" s="33"/>
      <c r="FT1607" s="33"/>
      <c r="FU1607" s="33"/>
      <c r="FV1607" s="33"/>
      <c r="FW1607" s="33"/>
      <c r="FX1607" s="33"/>
      <c r="FY1607" s="33"/>
      <c r="FZ1607" s="33"/>
      <c r="GA1607" s="33"/>
      <c r="GB1607" s="33"/>
      <c r="GC1607" s="33"/>
      <c r="GD1607" s="33"/>
      <c r="GE1607" s="33"/>
      <c r="GF1607" s="33"/>
      <c r="GG1607" s="7"/>
      <c r="GH1607" s="7"/>
      <c r="GI1607" s="7"/>
      <c r="GJ1607" s="7"/>
      <c r="GK1607" s="7"/>
      <c r="GL1607" s="7"/>
      <c r="GM1607" s="7"/>
      <c r="GN1607" s="7"/>
      <c r="GO1607" s="7"/>
      <c r="GP1607" s="7"/>
      <c r="GQ1607" s="7"/>
      <c r="GR1607" s="7"/>
      <c r="GS1607" s="7"/>
      <c r="GT1607" s="7"/>
      <c r="GU1607" s="7"/>
      <c r="GV1607" s="7"/>
      <c r="GW1607" s="7"/>
      <c r="GX1607" s="7"/>
      <c r="GY1607" s="7"/>
    </row>
    <row r="1608" spans="1:207" ht="13.8">
      <c r="A1608" s="7"/>
      <c r="B1608" s="7"/>
      <c r="C1608" s="7"/>
      <c r="D1608" s="7"/>
      <c r="E1608" s="7"/>
      <c r="F1608" s="7"/>
      <c r="G1608" s="7"/>
      <c r="H1608" s="7"/>
      <c r="I1608" s="7"/>
      <c r="J1608" s="7"/>
      <c r="K1608" s="7"/>
      <c r="L1608" s="7"/>
      <c r="M1608" s="7"/>
      <c r="N1608" s="7"/>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c r="CG1608" s="7"/>
      <c r="CH1608" s="7"/>
      <c r="CI1608" s="7"/>
      <c r="CJ1608" s="7"/>
      <c r="CK1608" s="7"/>
      <c r="CL1608" s="7"/>
      <c r="CM1608" s="7"/>
      <c r="CN1608" s="7"/>
      <c r="CO1608" s="7"/>
      <c r="CP1608" s="7"/>
      <c r="CQ1608" s="7"/>
      <c r="CR1608" s="7"/>
      <c r="CS1608" s="7"/>
      <c r="CT1608" s="7"/>
      <c r="CU1608" s="7"/>
      <c r="CV1608" s="7"/>
      <c r="CW1608" s="7"/>
      <c r="CX1608" s="7"/>
      <c r="CY1608" s="7"/>
      <c r="CZ1608" s="7"/>
      <c r="DA1608" s="7"/>
      <c r="DB1608" s="7"/>
      <c r="DC1608" s="7"/>
      <c r="DD1608" s="7"/>
      <c r="DE1608" s="7"/>
      <c r="DF1608" s="7"/>
      <c r="DG1608" s="7"/>
      <c r="DH1608" s="7"/>
      <c r="DI1608" s="7"/>
      <c r="DJ1608" s="7"/>
      <c r="DK1608" s="7"/>
      <c r="DL1608" s="7"/>
      <c r="DM1608" s="7"/>
      <c r="DN1608" s="7"/>
      <c r="DO1608" s="7"/>
      <c r="DP1608" s="7"/>
      <c r="DQ1608" s="7"/>
      <c r="DR1608" s="7"/>
      <c r="DS1608" s="7"/>
      <c r="DT1608" s="7"/>
      <c r="DU1608" s="7"/>
      <c r="DV1608" s="7"/>
      <c r="DW1608" s="7"/>
      <c r="DX1608" s="7"/>
      <c r="DY1608" s="7"/>
      <c r="DZ1608" s="7"/>
      <c r="EA1608" s="7"/>
      <c r="EB1608" s="7"/>
      <c r="EC1608" s="7"/>
      <c r="ED1608" s="7"/>
      <c r="EE1608" s="7"/>
      <c r="EF1608" s="7"/>
      <c r="EG1608" s="7"/>
      <c r="EH1608" s="7"/>
      <c r="EI1608" s="7"/>
      <c r="EJ1608" s="7"/>
      <c r="EK1608" s="7"/>
      <c r="EL1608" s="7"/>
      <c r="EM1608" s="7"/>
      <c r="EN1608" s="7"/>
      <c r="EO1608" s="7"/>
      <c r="EP1608" s="7"/>
      <c r="EQ1608" s="7"/>
      <c r="ER1608" s="7"/>
      <c r="ES1608" s="7"/>
      <c r="ET1608" s="7"/>
      <c r="EU1608" s="7"/>
      <c r="EV1608" s="7"/>
      <c r="EW1608" s="7"/>
      <c r="EX1608" s="7"/>
      <c r="EY1608" s="7"/>
      <c r="EZ1608" s="7"/>
      <c r="FA1608" s="7"/>
      <c r="FB1608" s="7"/>
      <c r="FC1608" s="7"/>
      <c r="FD1608" s="7"/>
      <c r="FE1608" s="7"/>
      <c r="FF1608" s="7"/>
      <c r="FG1608" s="7"/>
      <c r="FH1608" s="7"/>
      <c r="FI1608" s="7"/>
      <c r="FJ1608" s="7"/>
      <c r="FK1608" s="7"/>
      <c r="FL1608" s="34"/>
      <c r="FM1608" s="33"/>
      <c r="FN1608" s="34"/>
      <c r="FO1608" s="33"/>
      <c r="FP1608" s="33"/>
      <c r="FQ1608" s="33"/>
      <c r="FR1608" s="33"/>
      <c r="FS1608" s="33"/>
      <c r="FT1608" s="33"/>
      <c r="FU1608" s="33"/>
      <c r="FV1608" s="33"/>
      <c r="FW1608" s="33"/>
      <c r="FX1608" s="33"/>
      <c r="FY1608" s="33"/>
      <c r="FZ1608" s="33"/>
      <c r="GA1608" s="33"/>
      <c r="GB1608" s="33"/>
      <c r="GC1608" s="33"/>
      <c r="GD1608" s="33"/>
      <c r="GE1608" s="33"/>
      <c r="GF1608" s="33"/>
      <c r="GG1608" s="7"/>
      <c r="GH1608" s="7"/>
      <c r="GI1608" s="7"/>
      <c r="GJ1608" s="7"/>
      <c r="GK1608" s="7"/>
      <c r="GL1608" s="7"/>
      <c r="GM1608" s="7"/>
      <c r="GN1608" s="7"/>
      <c r="GO1608" s="7"/>
      <c r="GP1608" s="7"/>
      <c r="GQ1608" s="7"/>
      <c r="GR1608" s="7"/>
      <c r="GS1608" s="7"/>
      <c r="GT1608" s="7"/>
      <c r="GU1608" s="7"/>
      <c r="GV1608" s="7"/>
      <c r="GW1608" s="7"/>
      <c r="GX1608" s="7"/>
      <c r="GY1608" s="7"/>
    </row>
    <row r="1609" spans="1:207" ht="13.8">
      <c r="A1609" s="7"/>
      <c r="B1609" s="7"/>
      <c r="C1609" s="7"/>
      <c r="D1609" s="7"/>
      <c r="E1609" s="7"/>
      <c r="F1609" s="7"/>
      <c r="G1609" s="7"/>
      <c r="H1609" s="7"/>
      <c r="I1609" s="7"/>
      <c r="J1609" s="7"/>
      <c r="K1609" s="7"/>
      <c r="L1609" s="7"/>
      <c r="M1609" s="7"/>
      <c r="N1609" s="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c r="CG1609" s="7"/>
      <c r="CH1609" s="7"/>
      <c r="CI1609" s="7"/>
      <c r="CJ1609" s="7"/>
      <c r="CK1609" s="7"/>
      <c r="CL1609" s="7"/>
      <c r="CM1609" s="7"/>
      <c r="CN1609" s="7"/>
      <c r="CO1609" s="7"/>
      <c r="CP1609" s="7"/>
      <c r="CQ1609" s="7"/>
      <c r="CR1609" s="7"/>
      <c r="CS1609" s="7"/>
      <c r="CT1609" s="7"/>
      <c r="CU1609" s="7"/>
      <c r="CV1609" s="7"/>
      <c r="CW1609" s="7"/>
      <c r="CX1609" s="7"/>
      <c r="CY1609" s="7"/>
      <c r="CZ1609" s="7"/>
      <c r="DA1609" s="7"/>
      <c r="DB1609" s="7"/>
      <c r="DC1609" s="7"/>
      <c r="DD1609" s="7"/>
      <c r="DE1609" s="7"/>
      <c r="DF1609" s="7"/>
      <c r="DG1609" s="7"/>
      <c r="DH1609" s="7"/>
      <c r="DI1609" s="7"/>
      <c r="DJ1609" s="7"/>
      <c r="DK1609" s="7"/>
      <c r="DL1609" s="7"/>
      <c r="DM1609" s="7"/>
      <c r="DN1609" s="7"/>
      <c r="DO1609" s="7"/>
      <c r="DP1609" s="7"/>
      <c r="DQ1609" s="7"/>
      <c r="DR1609" s="7"/>
      <c r="DS1609" s="7"/>
      <c r="DT1609" s="7"/>
      <c r="DU1609" s="7"/>
      <c r="DV1609" s="7"/>
      <c r="DW1609" s="7"/>
      <c r="DX1609" s="7"/>
      <c r="DY1609" s="7"/>
      <c r="DZ1609" s="7"/>
      <c r="EA1609" s="7"/>
      <c r="EB1609" s="7"/>
      <c r="EC1609" s="7"/>
      <c r="ED1609" s="7"/>
      <c r="EE1609" s="7"/>
      <c r="EF1609" s="7"/>
      <c r="EG1609" s="7"/>
      <c r="EH1609" s="7"/>
      <c r="EI1609" s="7"/>
      <c r="EJ1609" s="7"/>
      <c r="EK1609" s="7"/>
      <c r="EL1609" s="7"/>
      <c r="EM1609" s="7"/>
      <c r="EN1609" s="7"/>
      <c r="EO1609" s="7"/>
      <c r="EP1609" s="7"/>
      <c r="EQ1609" s="7"/>
      <c r="ER1609" s="7"/>
      <c r="ES1609" s="7"/>
      <c r="ET1609" s="7"/>
      <c r="EU1609" s="7"/>
      <c r="EV1609" s="7"/>
      <c r="EW1609" s="7"/>
      <c r="EX1609" s="7"/>
      <c r="EY1609" s="7"/>
      <c r="EZ1609" s="7"/>
      <c r="FA1609" s="7"/>
      <c r="FB1609" s="7"/>
      <c r="FC1609" s="7"/>
      <c r="FD1609" s="7"/>
      <c r="FE1609" s="7"/>
      <c r="FF1609" s="7"/>
      <c r="FG1609" s="7"/>
      <c r="FH1609" s="7"/>
      <c r="FI1609" s="7"/>
      <c r="FJ1609" s="7"/>
      <c r="FK1609" s="7"/>
      <c r="FL1609" s="34"/>
      <c r="FM1609" s="33"/>
      <c r="FN1609" s="34"/>
      <c r="FO1609" s="33"/>
      <c r="FP1609" s="33"/>
      <c r="FQ1609" s="33"/>
      <c r="FR1609" s="33"/>
      <c r="FS1609" s="33"/>
      <c r="FT1609" s="33"/>
      <c r="FU1609" s="33"/>
      <c r="FV1609" s="33"/>
      <c r="FW1609" s="33"/>
      <c r="FX1609" s="33"/>
      <c r="FY1609" s="33"/>
      <c r="FZ1609" s="33"/>
      <c r="GA1609" s="33"/>
      <c r="GB1609" s="33"/>
      <c r="GC1609" s="33"/>
      <c r="GD1609" s="33"/>
      <c r="GE1609" s="33"/>
      <c r="GF1609" s="33"/>
      <c r="GG1609" s="7"/>
      <c r="GH1609" s="7"/>
      <c r="GI1609" s="7"/>
      <c r="GJ1609" s="7"/>
      <c r="GK1609" s="7"/>
      <c r="GL1609" s="7"/>
      <c r="GM1609" s="7"/>
      <c r="GN1609" s="7"/>
      <c r="GO1609" s="7"/>
      <c r="GP1609" s="7"/>
      <c r="GQ1609" s="7"/>
      <c r="GR1609" s="7"/>
      <c r="GS1609" s="7"/>
      <c r="GT1609" s="7"/>
      <c r="GU1609" s="7"/>
      <c r="GV1609" s="7"/>
      <c r="GW1609" s="7"/>
      <c r="GX1609" s="7"/>
      <c r="GY1609" s="7"/>
    </row>
    <row r="1610" spans="1:207" ht="13.8">
      <c r="A1610" s="7"/>
      <c r="B1610" s="7"/>
      <c r="C1610" s="7"/>
      <c r="D1610" s="7"/>
      <c r="E1610" s="7"/>
      <c r="F1610" s="7"/>
      <c r="G1610" s="7"/>
      <c r="H1610" s="7"/>
      <c r="I1610" s="7"/>
      <c r="J1610" s="7"/>
      <c r="K1610" s="7"/>
      <c r="L1610" s="7"/>
      <c r="M1610" s="7"/>
      <c r="N1610" s="7"/>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c r="CG1610" s="7"/>
      <c r="CH1610" s="7"/>
      <c r="CI1610" s="7"/>
      <c r="CJ1610" s="7"/>
      <c r="CK1610" s="7"/>
      <c r="CL1610" s="7"/>
      <c r="CM1610" s="7"/>
      <c r="CN1610" s="7"/>
      <c r="CO1610" s="7"/>
      <c r="CP1610" s="7"/>
      <c r="CQ1610" s="7"/>
      <c r="CR1610" s="7"/>
      <c r="CS1610" s="7"/>
      <c r="CT1610" s="7"/>
      <c r="CU1610" s="7"/>
      <c r="CV1610" s="7"/>
      <c r="CW1610" s="7"/>
      <c r="CX1610" s="7"/>
      <c r="CY1610" s="7"/>
      <c r="CZ1610" s="7"/>
      <c r="DA1610" s="7"/>
      <c r="DB1610" s="7"/>
      <c r="DC1610" s="7"/>
      <c r="DD1610" s="7"/>
      <c r="DE1610" s="7"/>
      <c r="DF1610" s="7"/>
      <c r="DG1610" s="7"/>
      <c r="DH1610" s="7"/>
      <c r="DI1610" s="7"/>
      <c r="DJ1610" s="7"/>
      <c r="DK1610" s="7"/>
      <c r="DL1610" s="7"/>
      <c r="DM1610" s="7"/>
      <c r="DN1610" s="7"/>
      <c r="DO1610" s="7"/>
      <c r="DP1610" s="7"/>
      <c r="DQ1610" s="7"/>
      <c r="DR1610" s="7"/>
      <c r="DS1610" s="7"/>
      <c r="DT1610" s="7"/>
      <c r="DU1610" s="7"/>
      <c r="DV1610" s="7"/>
      <c r="DW1610" s="7"/>
      <c r="DX1610" s="7"/>
      <c r="DY1610" s="7"/>
      <c r="DZ1610" s="7"/>
      <c r="EA1610" s="7"/>
      <c r="EB1610" s="7"/>
      <c r="EC1610" s="7"/>
      <c r="ED1610" s="7"/>
      <c r="EE1610" s="7"/>
      <c r="EF1610" s="7"/>
      <c r="EG1610" s="7"/>
      <c r="EH1610" s="7"/>
      <c r="EI1610" s="7"/>
      <c r="EJ1610" s="7"/>
      <c r="EK1610" s="7"/>
      <c r="EL1610" s="7"/>
      <c r="EM1610" s="7"/>
      <c r="EN1610" s="7"/>
      <c r="EO1610" s="7"/>
      <c r="EP1610" s="7"/>
      <c r="EQ1610" s="7"/>
      <c r="ER1610" s="7"/>
      <c r="ES1610" s="7"/>
      <c r="ET1610" s="7"/>
      <c r="EU1610" s="7"/>
      <c r="EV1610" s="7"/>
      <c r="EW1610" s="7"/>
      <c r="EX1610" s="7"/>
      <c r="EY1610" s="7"/>
      <c r="EZ1610" s="7"/>
      <c r="FA1610" s="7"/>
      <c r="FB1610" s="7"/>
      <c r="FC1610" s="7"/>
      <c r="FD1610" s="7"/>
      <c r="FE1610" s="7"/>
      <c r="FF1610" s="7"/>
      <c r="FG1610" s="7"/>
      <c r="FH1610" s="7"/>
      <c r="FI1610" s="7"/>
      <c r="FJ1610" s="7"/>
      <c r="FK1610" s="7"/>
      <c r="FL1610" s="34"/>
      <c r="FM1610" s="33"/>
      <c r="FN1610" s="34"/>
      <c r="FO1610" s="33"/>
      <c r="FP1610" s="33"/>
      <c r="FQ1610" s="33"/>
      <c r="FR1610" s="33"/>
      <c r="FS1610" s="33"/>
      <c r="FT1610" s="33"/>
      <c r="FU1610" s="33"/>
      <c r="FV1610" s="33"/>
      <c r="FW1610" s="33"/>
      <c r="FX1610" s="33"/>
      <c r="FY1610" s="33"/>
      <c r="FZ1610" s="33"/>
      <c r="GA1610" s="33"/>
      <c r="GB1610" s="33"/>
      <c r="GC1610" s="33"/>
      <c r="GD1610" s="33"/>
      <c r="GE1610" s="33"/>
      <c r="GF1610" s="33"/>
      <c r="GG1610" s="7"/>
      <c r="GH1610" s="7"/>
      <c r="GI1610" s="7"/>
      <c r="GJ1610" s="7"/>
      <c r="GK1610" s="7"/>
      <c r="GL1610" s="7"/>
      <c r="GM1610" s="7"/>
      <c r="GN1610" s="7"/>
      <c r="GO1610" s="7"/>
      <c r="GP1610" s="7"/>
      <c r="GQ1610" s="7"/>
      <c r="GR1610" s="7"/>
      <c r="GS1610" s="7"/>
      <c r="GT1610" s="7"/>
      <c r="GU1610" s="7"/>
      <c r="GV1610" s="7"/>
      <c r="GW1610" s="7"/>
      <c r="GX1610" s="7"/>
      <c r="GY1610" s="7"/>
    </row>
    <row r="1611" spans="1:207" ht="13.8">
      <c r="A1611" s="7"/>
      <c r="B1611" s="7"/>
      <c r="C1611" s="7"/>
      <c r="D1611" s="7"/>
      <c r="E1611" s="7"/>
      <c r="F1611" s="7"/>
      <c r="G1611" s="7"/>
      <c r="H1611" s="7"/>
      <c r="I1611" s="7"/>
      <c r="J1611" s="7"/>
      <c r="K1611" s="7"/>
      <c r="L1611" s="7"/>
      <c r="M1611" s="7"/>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c r="CG1611" s="7"/>
      <c r="CH1611" s="7"/>
      <c r="CI1611" s="7"/>
      <c r="CJ1611" s="7"/>
      <c r="CK1611" s="7"/>
      <c r="CL1611" s="7"/>
      <c r="CM1611" s="7"/>
      <c r="CN1611" s="7"/>
      <c r="CO1611" s="7"/>
      <c r="CP1611" s="7"/>
      <c r="CQ1611" s="7"/>
      <c r="CR1611" s="7"/>
      <c r="CS1611" s="7"/>
      <c r="CT1611" s="7"/>
      <c r="CU1611" s="7"/>
      <c r="CV1611" s="7"/>
      <c r="CW1611" s="7"/>
      <c r="CX1611" s="7"/>
      <c r="CY1611" s="7"/>
      <c r="CZ1611" s="7"/>
      <c r="DA1611" s="7"/>
      <c r="DB1611" s="7"/>
      <c r="DC1611" s="7"/>
      <c r="DD1611" s="7"/>
      <c r="DE1611" s="7"/>
      <c r="DF1611" s="7"/>
      <c r="DG1611" s="7"/>
      <c r="DH1611" s="7"/>
      <c r="DI1611" s="7"/>
      <c r="DJ1611" s="7"/>
      <c r="DK1611" s="7"/>
      <c r="DL1611" s="7"/>
      <c r="DM1611" s="7"/>
      <c r="DN1611" s="7"/>
      <c r="DO1611" s="7"/>
      <c r="DP1611" s="7"/>
      <c r="DQ1611" s="7"/>
      <c r="DR1611" s="7"/>
      <c r="DS1611" s="7"/>
      <c r="DT1611" s="7"/>
      <c r="DU1611" s="7"/>
      <c r="DV1611" s="7"/>
      <c r="DW1611" s="7"/>
      <c r="DX1611" s="7"/>
      <c r="DY1611" s="7"/>
      <c r="DZ1611" s="7"/>
      <c r="EA1611" s="7"/>
      <c r="EB1611" s="7"/>
      <c r="EC1611" s="7"/>
      <c r="ED1611" s="7"/>
      <c r="EE1611" s="7"/>
      <c r="EF1611" s="7"/>
      <c r="EG1611" s="7"/>
      <c r="EH1611" s="7"/>
      <c r="EI1611" s="7"/>
      <c r="EJ1611" s="7"/>
      <c r="EK1611" s="7"/>
      <c r="EL1611" s="7"/>
      <c r="EM1611" s="7"/>
      <c r="EN1611" s="7"/>
      <c r="EO1611" s="7"/>
      <c r="EP1611" s="7"/>
      <c r="EQ1611" s="7"/>
      <c r="ER1611" s="7"/>
      <c r="ES1611" s="7"/>
      <c r="ET1611" s="7"/>
      <c r="EU1611" s="7"/>
      <c r="EV1611" s="7"/>
      <c r="EW1611" s="7"/>
      <c r="EX1611" s="7"/>
      <c r="EY1611" s="7"/>
      <c r="EZ1611" s="7"/>
      <c r="FA1611" s="7"/>
      <c r="FB1611" s="7"/>
      <c r="FC1611" s="7"/>
      <c r="FD1611" s="7"/>
      <c r="FE1611" s="7"/>
      <c r="FF1611" s="7"/>
      <c r="FG1611" s="7"/>
      <c r="FH1611" s="7"/>
      <c r="FI1611" s="7"/>
      <c r="FJ1611" s="7"/>
      <c r="FK1611" s="7"/>
      <c r="FL1611" s="34"/>
      <c r="FM1611" s="33"/>
      <c r="FN1611" s="34"/>
      <c r="FO1611" s="33"/>
      <c r="FP1611" s="33"/>
      <c r="FQ1611" s="33"/>
      <c r="FR1611" s="33"/>
      <c r="FS1611" s="33"/>
      <c r="FT1611" s="33"/>
      <c r="FU1611" s="33"/>
      <c r="FV1611" s="33"/>
      <c r="FW1611" s="33"/>
      <c r="FX1611" s="33"/>
      <c r="FY1611" s="33"/>
      <c r="FZ1611" s="33"/>
      <c r="GA1611" s="33"/>
      <c r="GB1611" s="33"/>
      <c r="GC1611" s="33"/>
      <c r="GD1611" s="33"/>
      <c r="GE1611" s="33"/>
      <c r="GF1611" s="33"/>
      <c r="GG1611" s="7"/>
      <c r="GH1611" s="7"/>
      <c r="GI1611" s="7"/>
      <c r="GJ1611" s="7"/>
      <c r="GK1611" s="7"/>
      <c r="GL1611" s="7"/>
      <c r="GM1611" s="7"/>
      <c r="GN1611" s="7"/>
      <c r="GO1611" s="7"/>
      <c r="GP1611" s="7"/>
      <c r="GQ1611" s="7"/>
      <c r="GR1611" s="7"/>
      <c r="GS1611" s="7"/>
      <c r="GT1611" s="7"/>
      <c r="GU1611" s="7"/>
      <c r="GV1611" s="7"/>
      <c r="GW1611" s="7"/>
      <c r="GX1611" s="7"/>
      <c r="GY1611" s="7"/>
    </row>
    <row r="1612" spans="1:207" ht="13.8">
      <c r="A1612" s="7"/>
      <c r="B1612" s="7"/>
      <c r="C1612" s="7"/>
      <c r="D1612" s="7"/>
      <c r="E1612" s="7"/>
      <c r="F1612" s="7"/>
      <c r="G1612" s="7"/>
      <c r="H1612" s="7"/>
      <c r="I1612" s="7"/>
      <c r="J1612" s="7"/>
      <c r="K1612" s="7"/>
      <c r="L1612" s="7"/>
      <c r="M1612" s="7"/>
      <c r="N1612" s="7"/>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c r="CG1612" s="7"/>
      <c r="CH1612" s="7"/>
      <c r="CI1612" s="7"/>
      <c r="CJ1612" s="7"/>
      <c r="CK1612" s="7"/>
      <c r="CL1612" s="7"/>
      <c r="CM1612" s="7"/>
      <c r="CN1612" s="7"/>
      <c r="CO1612" s="7"/>
      <c r="CP1612" s="7"/>
      <c r="CQ1612" s="7"/>
      <c r="CR1612" s="7"/>
      <c r="CS1612" s="7"/>
      <c r="CT1612" s="7"/>
      <c r="CU1612" s="7"/>
      <c r="CV1612" s="7"/>
      <c r="CW1612" s="7"/>
      <c r="CX1612" s="7"/>
      <c r="CY1612" s="7"/>
      <c r="CZ1612" s="7"/>
      <c r="DA1612" s="7"/>
      <c r="DB1612" s="7"/>
      <c r="DC1612" s="7"/>
      <c r="DD1612" s="7"/>
      <c r="DE1612" s="7"/>
      <c r="DF1612" s="7"/>
      <c r="DG1612" s="7"/>
      <c r="DH1612" s="7"/>
      <c r="DI1612" s="7"/>
      <c r="DJ1612" s="7"/>
      <c r="DK1612" s="7"/>
      <c r="DL1612" s="7"/>
      <c r="DM1612" s="7"/>
      <c r="DN1612" s="7"/>
      <c r="DO1612" s="7"/>
      <c r="DP1612" s="7"/>
      <c r="DQ1612" s="7"/>
      <c r="DR1612" s="7"/>
      <c r="DS1612" s="7"/>
      <c r="DT1612" s="7"/>
      <c r="DU1612" s="7"/>
      <c r="DV1612" s="7"/>
      <c r="DW1612" s="7"/>
      <c r="DX1612" s="7"/>
      <c r="DY1612" s="7"/>
      <c r="DZ1612" s="7"/>
      <c r="EA1612" s="7"/>
      <c r="EB1612" s="7"/>
      <c r="EC1612" s="7"/>
      <c r="ED1612" s="7"/>
      <c r="EE1612" s="7"/>
      <c r="EF1612" s="7"/>
      <c r="EG1612" s="7"/>
      <c r="EH1612" s="7"/>
      <c r="EI1612" s="7"/>
      <c r="EJ1612" s="7"/>
      <c r="EK1612" s="7"/>
      <c r="EL1612" s="7"/>
      <c r="EM1612" s="7"/>
      <c r="EN1612" s="7"/>
      <c r="EO1612" s="7"/>
      <c r="EP1612" s="7"/>
      <c r="EQ1612" s="7"/>
      <c r="ER1612" s="7"/>
      <c r="ES1612" s="7"/>
      <c r="ET1612" s="7"/>
      <c r="EU1612" s="7"/>
      <c r="EV1612" s="7"/>
      <c r="EW1612" s="7"/>
      <c r="EX1612" s="7"/>
      <c r="EY1612" s="7"/>
      <c r="EZ1612" s="7"/>
      <c r="FA1612" s="7"/>
      <c r="FB1612" s="7"/>
      <c r="FC1612" s="7"/>
      <c r="FD1612" s="7"/>
      <c r="FE1612" s="7"/>
      <c r="FF1612" s="7"/>
      <c r="FG1612" s="7"/>
      <c r="FH1612" s="7"/>
      <c r="FI1612" s="7"/>
      <c r="FJ1612" s="7"/>
      <c r="FK1612" s="7"/>
      <c r="FL1612" s="34"/>
      <c r="FM1612" s="33"/>
      <c r="FN1612" s="34"/>
      <c r="FO1612" s="33"/>
      <c r="FP1612" s="33"/>
      <c r="FQ1612" s="33"/>
      <c r="FR1612" s="33"/>
      <c r="FS1612" s="33"/>
      <c r="FT1612" s="33"/>
      <c r="FU1612" s="33"/>
      <c r="FV1612" s="33"/>
      <c r="FW1612" s="33"/>
      <c r="FX1612" s="33"/>
      <c r="FY1612" s="33"/>
      <c r="FZ1612" s="33"/>
      <c r="GA1612" s="33"/>
      <c r="GB1612" s="33"/>
      <c r="GC1612" s="33"/>
      <c r="GD1612" s="33"/>
      <c r="GE1612" s="33"/>
      <c r="GF1612" s="33"/>
      <c r="GG1612" s="7"/>
      <c r="GH1612" s="7"/>
      <c r="GI1612" s="7"/>
      <c r="GJ1612" s="7"/>
      <c r="GK1612" s="7"/>
      <c r="GL1612" s="7"/>
      <c r="GM1612" s="7"/>
      <c r="GN1612" s="7"/>
      <c r="GO1612" s="7"/>
      <c r="GP1612" s="7"/>
      <c r="GQ1612" s="7"/>
      <c r="GR1612" s="7"/>
      <c r="GS1612" s="7"/>
      <c r="GT1612" s="7"/>
      <c r="GU1612" s="7"/>
      <c r="GV1612" s="7"/>
      <c r="GW1612" s="7"/>
      <c r="GX1612" s="7"/>
      <c r="GY1612" s="7"/>
    </row>
    <row r="1613" spans="1:207" ht="13.8">
      <c r="A1613" s="7"/>
      <c r="B1613" s="7"/>
      <c r="C1613" s="7"/>
      <c r="D1613" s="7"/>
      <c r="E1613" s="7"/>
      <c r="F1613" s="7"/>
      <c r="G1613" s="7"/>
      <c r="H1613" s="7"/>
      <c r="I1613" s="7"/>
      <c r="J1613" s="7"/>
      <c r="K1613" s="7"/>
      <c r="L1613" s="7"/>
      <c r="M1613" s="7"/>
      <c r="N1613" s="7"/>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c r="CG1613" s="7"/>
      <c r="CH1613" s="7"/>
      <c r="CI1613" s="7"/>
      <c r="CJ1613" s="7"/>
      <c r="CK1613" s="7"/>
      <c r="CL1613" s="7"/>
      <c r="CM1613" s="7"/>
      <c r="CN1613" s="7"/>
      <c r="CO1613" s="7"/>
      <c r="CP1613" s="7"/>
      <c r="CQ1613" s="7"/>
      <c r="CR1613" s="7"/>
      <c r="CS1613" s="7"/>
      <c r="CT1613" s="7"/>
      <c r="CU1613" s="7"/>
      <c r="CV1613" s="7"/>
      <c r="CW1613" s="7"/>
      <c r="CX1613" s="7"/>
      <c r="CY1613" s="7"/>
      <c r="CZ1613" s="7"/>
      <c r="DA1613" s="7"/>
      <c r="DB1613" s="7"/>
      <c r="DC1613" s="7"/>
      <c r="DD1613" s="7"/>
      <c r="DE1613" s="7"/>
      <c r="DF1613" s="7"/>
      <c r="DG1613" s="7"/>
      <c r="DH1613" s="7"/>
      <c r="DI1613" s="7"/>
      <c r="DJ1613" s="7"/>
      <c r="DK1613" s="7"/>
      <c r="DL1613" s="7"/>
      <c r="DM1613" s="7"/>
      <c r="DN1613" s="7"/>
      <c r="DO1613" s="7"/>
      <c r="DP1613" s="7"/>
      <c r="DQ1613" s="7"/>
      <c r="DR1613" s="7"/>
      <c r="DS1613" s="7"/>
      <c r="DT1613" s="7"/>
      <c r="DU1613" s="7"/>
      <c r="DV1613" s="7"/>
      <c r="DW1613" s="7"/>
      <c r="DX1613" s="7"/>
      <c r="DY1613" s="7"/>
      <c r="DZ1613" s="7"/>
      <c r="EA1613" s="7"/>
      <c r="EB1613" s="7"/>
      <c r="EC1613" s="7"/>
      <c r="ED1613" s="7"/>
      <c r="EE1613" s="7"/>
      <c r="EF1613" s="7"/>
      <c r="EG1613" s="7"/>
      <c r="EH1613" s="7"/>
      <c r="EI1613" s="7"/>
      <c r="EJ1613" s="7"/>
      <c r="EK1613" s="7"/>
      <c r="EL1613" s="7"/>
      <c r="EM1613" s="7"/>
      <c r="EN1613" s="7"/>
      <c r="EO1613" s="7"/>
      <c r="EP1613" s="7"/>
      <c r="EQ1613" s="7"/>
      <c r="ER1613" s="7"/>
      <c r="ES1613" s="7"/>
      <c r="ET1613" s="7"/>
      <c r="EU1613" s="7"/>
      <c r="EV1613" s="7"/>
      <c r="EW1613" s="7"/>
      <c r="EX1613" s="7"/>
      <c r="EY1613" s="7"/>
      <c r="EZ1613" s="7"/>
      <c r="FA1613" s="7"/>
      <c r="FB1613" s="7"/>
      <c r="FC1613" s="7"/>
      <c r="FD1613" s="7"/>
      <c r="FE1613" s="7"/>
      <c r="FF1613" s="7"/>
      <c r="FG1613" s="7"/>
      <c r="FH1613" s="7"/>
      <c r="FI1613" s="7"/>
      <c r="FJ1613" s="7"/>
      <c r="FK1613" s="7"/>
      <c r="FL1613" s="34"/>
      <c r="FM1613" s="33"/>
      <c r="FN1613" s="34"/>
      <c r="FO1613" s="33"/>
      <c r="FP1613" s="33"/>
      <c r="FQ1613" s="33"/>
      <c r="FR1613" s="33"/>
      <c r="FS1613" s="33"/>
      <c r="FT1613" s="33"/>
      <c r="FU1613" s="33"/>
      <c r="FV1613" s="33"/>
      <c r="FW1613" s="33"/>
      <c r="FX1613" s="33"/>
      <c r="FY1613" s="33"/>
      <c r="FZ1613" s="33"/>
      <c r="GA1613" s="33"/>
      <c r="GB1613" s="33"/>
      <c r="GC1613" s="33"/>
      <c r="GD1613" s="33"/>
      <c r="GE1613" s="33"/>
      <c r="GF1613" s="33"/>
      <c r="GG1613" s="7"/>
      <c r="GH1613" s="7"/>
      <c r="GI1613" s="7"/>
      <c r="GJ1613" s="7"/>
      <c r="GK1613" s="7"/>
      <c r="GL1613" s="7"/>
      <c r="GM1613" s="7"/>
      <c r="GN1613" s="7"/>
      <c r="GO1613" s="7"/>
      <c r="GP1613" s="7"/>
      <c r="GQ1613" s="7"/>
      <c r="GR1613" s="7"/>
      <c r="GS1613" s="7"/>
      <c r="GT1613" s="7"/>
      <c r="GU1613" s="7"/>
      <c r="GV1613" s="7"/>
      <c r="GW1613" s="7"/>
      <c r="GX1613" s="7"/>
      <c r="GY1613" s="7"/>
    </row>
    <row r="1614" spans="1:207" ht="13.8">
      <c r="A1614" s="7"/>
      <c r="B1614" s="7"/>
      <c r="C1614" s="7"/>
      <c r="D1614" s="7"/>
      <c r="E1614" s="7"/>
      <c r="F1614" s="7"/>
      <c r="G1614" s="7"/>
      <c r="H1614" s="7"/>
      <c r="I1614" s="7"/>
      <c r="J1614" s="7"/>
      <c r="K1614" s="7"/>
      <c r="L1614" s="7"/>
      <c r="M1614" s="7"/>
      <c r="N1614" s="7"/>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c r="CG1614" s="7"/>
      <c r="CH1614" s="7"/>
      <c r="CI1614" s="7"/>
      <c r="CJ1614" s="7"/>
      <c r="CK1614" s="7"/>
      <c r="CL1614" s="7"/>
      <c r="CM1614" s="7"/>
      <c r="CN1614" s="7"/>
      <c r="CO1614" s="7"/>
      <c r="CP1614" s="7"/>
      <c r="CQ1614" s="7"/>
      <c r="CR1614" s="7"/>
      <c r="CS1614" s="7"/>
      <c r="CT1614" s="7"/>
      <c r="CU1614" s="7"/>
      <c r="CV1614" s="7"/>
      <c r="CW1614" s="7"/>
      <c r="CX1614" s="7"/>
      <c r="CY1614" s="7"/>
      <c r="CZ1614" s="7"/>
      <c r="DA1614" s="7"/>
      <c r="DB1614" s="7"/>
      <c r="DC1614" s="7"/>
      <c r="DD1614" s="7"/>
      <c r="DE1614" s="7"/>
      <c r="DF1614" s="7"/>
      <c r="DG1614" s="7"/>
      <c r="DH1614" s="7"/>
      <c r="DI1614" s="7"/>
      <c r="DJ1614" s="7"/>
      <c r="DK1614" s="7"/>
      <c r="DL1614" s="7"/>
      <c r="DM1614" s="7"/>
      <c r="DN1614" s="7"/>
      <c r="DO1614" s="7"/>
      <c r="DP1614" s="7"/>
      <c r="DQ1614" s="7"/>
      <c r="DR1614" s="7"/>
      <c r="DS1614" s="7"/>
      <c r="DT1614" s="7"/>
      <c r="DU1614" s="7"/>
      <c r="DV1614" s="7"/>
      <c r="DW1614" s="7"/>
      <c r="DX1614" s="7"/>
      <c r="DY1614" s="7"/>
      <c r="DZ1614" s="7"/>
      <c r="EA1614" s="7"/>
      <c r="EB1614" s="7"/>
      <c r="EC1614" s="7"/>
      <c r="ED1614" s="7"/>
      <c r="EE1614" s="7"/>
      <c r="EF1614" s="7"/>
      <c r="EG1614" s="7"/>
      <c r="EH1614" s="7"/>
      <c r="EI1614" s="7"/>
      <c r="EJ1614" s="7"/>
      <c r="EK1614" s="7"/>
      <c r="EL1614" s="7"/>
      <c r="EM1614" s="7"/>
      <c r="EN1614" s="7"/>
      <c r="EO1614" s="7"/>
      <c r="EP1614" s="7"/>
      <c r="EQ1614" s="7"/>
      <c r="ER1614" s="7"/>
      <c r="ES1614" s="7"/>
      <c r="ET1614" s="7"/>
      <c r="EU1614" s="7"/>
      <c r="EV1614" s="7"/>
      <c r="EW1614" s="7"/>
      <c r="EX1614" s="7"/>
      <c r="EY1614" s="7"/>
      <c r="EZ1614" s="7"/>
      <c r="FA1614" s="7"/>
      <c r="FB1614" s="7"/>
      <c r="FC1614" s="7"/>
      <c r="FD1614" s="7"/>
      <c r="FE1614" s="7"/>
      <c r="FF1614" s="7"/>
      <c r="FG1614" s="7"/>
      <c r="FH1614" s="7"/>
      <c r="FI1614" s="7"/>
      <c r="FJ1614" s="7"/>
      <c r="FK1614" s="7"/>
      <c r="FL1614" s="34"/>
      <c r="FM1614" s="33"/>
      <c r="FN1614" s="34"/>
      <c r="FO1614" s="33"/>
      <c r="FP1614" s="33"/>
      <c r="FQ1614" s="33"/>
      <c r="FR1614" s="33"/>
      <c r="FS1614" s="33"/>
      <c r="FT1614" s="33"/>
      <c r="FU1614" s="33"/>
      <c r="FV1614" s="33"/>
      <c r="FW1614" s="33"/>
      <c r="FX1614" s="33"/>
      <c r="FY1614" s="33"/>
      <c r="FZ1614" s="33"/>
      <c r="GA1614" s="33"/>
      <c r="GB1614" s="33"/>
      <c r="GC1614" s="33"/>
      <c r="GD1614" s="33"/>
      <c r="GE1614" s="33"/>
      <c r="GF1614" s="33"/>
      <c r="GG1614" s="7"/>
      <c r="GH1614" s="7"/>
      <c r="GI1614" s="7"/>
      <c r="GJ1614" s="7"/>
      <c r="GK1614" s="7"/>
      <c r="GL1614" s="7"/>
      <c r="GM1614" s="7"/>
      <c r="GN1614" s="7"/>
      <c r="GO1614" s="7"/>
      <c r="GP1614" s="7"/>
      <c r="GQ1614" s="7"/>
      <c r="GR1614" s="7"/>
      <c r="GS1614" s="7"/>
      <c r="GT1614" s="7"/>
      <c r="GU1614" s="7"/>
      <c r="GV1614" s="7"/>
      <c r="GW1614" s="7"/>
      <c r="GX1614" s="7"/>
      <c r="GY1614" s="7"/>
    </row>
    <row r="1615" spans="1:207" ht="13.8">
      <c r="A1615" s="7"/>
      <c r="B1615" s="7"/>
      <c r="C1615" s="7"/>
      <c r="D1615" s="7"/>
      <c r="E1615" s="7"/>
      <c r="F1615" s="7"/>
      <c r="G1615" s="7"/>
      <c r="H1615" s="7"/>
      <c r="I1615" s="7"/>
      <c r="J1615" s="7"/>
      <c r="K1615" s="7"/>
      <c r="L1615" s="7"/>
      <c r="M1615" s="7"/>
      <c r="N1615" s="7"/>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c r="CG1615" s="7"/>
      <c r="CH1615" s="7"/>
      <c r="CI1615" s="7"/>
      <c r="CJ1615" s="7"/>
      <c r="CK1615" s="7"/>
      <c r="CL1615" s="7"/>
      <c r="CM1615" s="7"/>
      <c r="CN1615" s="7"/>
      <c r="CO1615" s="7"/>
      <c r="CP1615" s="7"/>
      <c r="CQ1615" s="7"/>
      <c r="CR1615" s="7"/>
      <c r="CS1615" s="7"/>
      <c r="CT1615" s="7"/>
      <c r="CU1615" s="7"/>
      <c r="CV1615" s="7"/>
      <c r="CW1615" s="7"/>
      <c r="CX1615" s="7"/>
      <c r="CY1615" s="7"/>
      <c r="CZ1615" s="7"/>
      <c r="DA1615" s="7"/>
      <c r="DB1615" s="7"/>
      <c r="DC1615" s="7"/>
      <c r="DD1615" s="7"/>
      <c r="DE1615" s="7"/>
      <c r="DF1615" s="7"/>
      <c r="DG1615" s="7"/>
      <c r="DH1615" s="7"/>
      <c r="DI1615" s="7"/>
      <c r="DJ1615" s="7"/>
      <c r="DK1615" s="7"/>
      <c r="DL1615" s="7"/>
      <c r="DM1615" s="7"/>
      <c r="DN1615" s="7"/>
      <c r="DO1615" s="7"/>
      <c r="DP1615" s="7"/>
      <c r="DQ1615" s="7"/>
      <c r="DR1615" s="7"/>
      <c r="DS1615" s="7"/>
      <c r="DT1615" s="7"/>
      <c r="DU1615" s="7"/>
      <c r="DV1615" s="7"/>
      <c r="DW1615" s="7"/>
      <c r="DX1615" s="7"/>
      <c r="DY1615" s="7"/>
      <c r="DZ1615" s="7"/>
      <c r="EA1615" s="7"/>
      <c r="EB1615" s="7"/>
      <c r="EC1615" s="7"/>
      <c r="ED1615" s="7"/>
      <c r="EE1615" s="7"/>
      <c r="EF1615" s="7"/>
      <c r="EG1615" s="7"/>
      <c r="EH1615" s="7"/>
      <c r="EI1615" s="7"/>
      <c r="EJ1615" s="7"/>
      <c r="EK1615" s="7"/>
      <c r="EL1615" s="7"/>
      <c r="EM1615" s="7"/>
      <c r="EN1615" s="7"/>
      <c r="EO1615" s="7"/>
      <c r="EP1615" s="7"/>
      <c r="EQ1615" s="7"/>
      <c r="ER1615" s="7"/>
      <c r="ES1615" s="7"/>
      <c r="ET1615" s="7"/>
      <c r="EU1615" s="7"/>
      <c r="EV1615" s="7"/>
      <c r="EW1615" s="7"/>
      <c r="EX1615" s="7"/>
      <c r="EY1615" s="7"/>
      <c r="EZ1615" s="7"/>
      <c r="FA1615" s="7"/>
      <c r="FB1615" s="7"/>
      <c r="FC1615" s="7"/>
      <c r="FD1615" s="7"/>
      <c r="FE1615" s="7"/>
      <c r="FF1615" s="7"/>
      <c r="FG1615" s="7"/>
      <c r="FH1615" s="7"/>
      <c r="FI1615" s="7"/>
      <c r="FJ1615" s="7"/>
      <c r="FK1615" s="7"/>
      <c r="FL1615" s="34"/>
      <c r="FM1615" s="33"/>
      <c r="FN1615" s="34"/>
      <c r="FO1615" s="33"/>
      <c r="FP1615" s="33"/>
      <c r="FQ1615" s="33"/>
      <c r="FR1615" s="33"/>
      <c r="FS1615" s="33"/>
      <c r="FT1615" s="33"/>
      <c r="FU1615" s="33"/>
      <c r="FV1615" s="33"/>
      <c r="FW1615" s="33"/>
      <c r="FX1615" s="33"/>
      <c r="FY1615" s="33"/>
      <c r="FZ1615" s="33"/>
      <c r="GA1615" s="33"/>
      <c r="GB1615" s="33"/>
      <c r="GC1615" s="33"/>
      <c r="GD1615" s="33"/>
      <c r="GE1615" s="33"/>
      <c r="GF1615" s="33"/>
      <c r="GG1615" s="7"/>
      <c r="GH1615" s="7"/>
      <c r="GI1615" s="7"/>
      <c r="GJ1615" s="7"/>
      <c r="GK1615" s="7"/>
      <c r="GL1615" s="7"/>
      <c r="GM1615" s="7"/>
      <c r="GN1615" s="7"/>
      <c r="GO1615" s="7"/>
      <c r="GP1615" s="7"/>
      <c r="GQ1615" s="7"/>
      <c r="GR1615" s="7"/>
      <c r="GS1615" s="7"/>
      <c r="GT1615" s="7"/>
      <c r="GU1615" s="7"/>
      <c r="GV1615" s="7"/>
      <c r="GW1615" s="7"/>
      <c r="GX1615" s="7"/>
      <c r="GY1615" s="7"/>
    </row>
    <row r="1616" spans="1:207" ht="13.8">
      <c r="A1616" s="7"/>
      <c r="B1616" s="7"/>
      <c r="C1616" s="7"/>
      <c r="D1616" s="7"/>
      <c r="E1616" s="7"/>
      <c r="F1616" s="7"/>
      <c r="G1616" s="7"/>
      <c r="H1616" s="7"/>
      <c r="I1616" s="7"/>
      <c r="J1616" s="7"/>
      <c r="K1616" s="7"/>
      <c r="L1616" s="7"/>
      <c r="M1616" s="7"/>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c r="CG1616" s="7"/>
      <c r="CH1616" s="7"/>
      <c r="CI1616" s="7"/>
      <c r="CJ1616" s="7"/>
      <c r="CK1616" s="7"/>
      <c r="CL1616" s="7"/>
      <c r="CM1616" s="7"/>
      <c r="CN1616" s="7"/>
      <c r="CO1616" s="7"/>
      <c r="CP1616" s="7"/>
      <c r="CQ1616" s="7"/>
      <c r="CR1616" s="7"/>
      <c r="CS1616" s="7"/>
      <c r="CT1616" s="7"/>
      <c r="CU1616" s="7"/>
      <c r="CV1616" s="7"/>
      <c r="CW1616" s="7"/>
      <c r="CX1616" s="7"/>
      <c r="CY1616" s="7"/>
      <c r="CZ1616" s="7"/>
      <c r="DA1616" s="7"/>
      <c r="DB1616" s="7"/>
      <c r="DC1616" s="7"/>
      <c r="DD1616" s="7"/>
      <c r="DE1616" s="7"/>
      <c r="DF1616" s="7"/>
      <c r="DG1616" s="7"/>
      <c r="DH1616" s="7"/>
      <c r="DI1616" s="7"/>
      <c r="DJ1616" s="7"/>
      <c r="DK1616" s="7"/>
      <c r="DL1616" s="7"/>
      <c r="DM1616" s="7"/>
      <c r="DN1616" s="7"/>
      <c r="DO1616" s="7"/>
      <c r="DP1616" s="7"/>
      <c r="DQ1616" s="7"/>
      <c r="DR1616" s="7"/>
      <c r="DS1616" s="7"/>
      <c r="DT1616" s="7"/>
      <c r="DU1616" s="7"/>
      <c r="DV1616" s="7"/>
      <c r="DW1616" s="7"/>
      <c r="DX1616" s="7"/>
      <c r="DY1616" s="7"/>
      <c r="DZ1616" s="7"/>
      <c r="EA1616" s="7"/>
      <c r="EB1616" s="7"/>
      <c r="EC1616" s="7"/>
      <c r="ED1616" s="7"/>
      <c r="EE1616" s="7"/>
      <c r="EF1616" s="7"/>
      <c r="EG1616" s="7"/>
      <c r="EH1616" s="7"/>
      <c r="EI1616" s="7"/>
      <c r="EJ1616" s="7"/>
      <c r="EK1616" s="7"/>
      <c r="EL1616" s="7"/>
      <c r="EM1616" s="7"/>
      <c r="EN1616" s="7"/>
      <c r="EO1616" s="7"/>
      <c r="EP1616" s="7"/>
      <c r="EQ1616" s="7"/>
      <c r="ER1616" s="7"/>
      <c r="ES1616" s="7"/>
      <c r="ET1616" s="7"/>
      <c r="EU1616" s="7"/>
      <c r="EV1616" s="7"/>
      <c r="EW1616" s="7"/>
      <c r="EX1616" s="7"/>
      <c r="EY1616" s="7"/>
      <c r="EZ1616" s="7"/>
      <c r="FA1616" s="7"/>
      <c r="FB1616" s="7"/>
      <c r="FC1616" s="7"/>
      <c r="FD1616" s="7"/>
      <c r="FE1616" s="7"/>
      <c r="FF1616" s="7"/>
      <c r="FG1616" s="7"/>
      <c r="FH1616" s="7"/>
      <c r="FI1616" s="7"/>
      <c r="FJ1616" s="7"/>
      <c r="FK1616" s="7"/>
      <c r="FL1616" s="34"/>
      <c r="FM1616" s="33"/>
      <c r="FN1616" s="34"/>
      <c r="FO1616" s="33"/>
      <c r="FP1616" s="33"/>
      <c r="FQ1616" s="33"/>
      <c r="FR1616" s="33"/>
      <c r="FS1616" s="33"/>
      <c r="FT1616" s="33"/>
      <c r="FU1616" s="33"/>
      <c r="FV1616" s="33"/>
      <c r="FW1616" s="33"/>
      <c r="FX1616" s="33"/>
      <c r="FY1616" s="33"/>
      <c r="FZ1616" s="33"/>
      <c r="GA1616" s="33"/>
      <c r="GB1616" s="33"/>
      <c r="GC1616" s="33"/>
      <c r="GD1616" s="33"/>
      <c r="GE1616" s="33"/>
      <c r="GF1616" s="33"/>
      <c r="GG1616" s="7"/>
      <c r="GH1616" s="7"/>
      <c r="GI1616" s="7"/>
      <c r="GJ1616" s="7"/>
      <c r="GK1616" s="7"/>
      <c r="GL1616" s="7"/>
      <c r="GM1616" s="7"/>
      <c r="GN1616" s="7"/>
      <c r="GO1616" s="7"/>
      <c r="GP1616" s="7"/>
      <c r="GQ1616" s="7"/>
      <c r="GR1616" s="7"/>
      <c r="GS1616" s="7"/>
      <c r="GT1616" s="7"/>
      <c r="GU1616" s="7"/>
      <c r="GV1616" s="7"/>
      <c r="GW1616" s="7"/>
      <c r="GX1616" s="7"/>
      <c r="GY1616" s="7"/>
    </row>
    <row r="1617" spans="1:207" ht="13.8">
      <c r="A1617" s="7"/>
      <c r="B1617" s="7"/>
      <c r="C1617" s="7"/>
      <c r="D1617" s="7"/>
      <c r="E1617" s="7"/>
      <c r="F1617" s="7"/>
      <c r="G1617" s="7"/>
      <c r="H1617" s="7"/>
      <c r="I1617" s="7"/>
      <c r="J1617" s="7"/>
      <c r="K1617" s="7"/>
      <c r="L1617" s="7"/>
      <c r="M1617" s="7"/>
      <c r="N1617" s="7"/>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c r="CG1617" s="7"/>
      <c r="CH1617" s="7"/>
      <c r="CI1617" s="7"/>
      <c r="CJ1617" s="7"/>
      <c r="CK1617" s="7"/>
      <c r="CL1617" s="7"/>
      <c r="CM1617" s="7"/>
      <c r="CN1617" s="7"/>
      <c r="CO1617" s="7"/>
      <c r="CP1617" s="7"/>
      <c r="CQ1617" s="7"/>
      <c r="CR1617" s="7"/>
      <c r="CS1617" s="7"/>
      <c r="CT1617" s="7"/>
      <c r="CU1617" s="7"/>
      <c r="CV1617" s="7"/>
      <c r="CW1617" s="7"/>
      <c r="CX1617" s="7"/>
      <c r="CY1617" s="7"/>
      <c r="CZ1617" s="7"/>
      <c r="DA1617" s="7"/>
      <c r="DB1617" s="7"/>
      <c r="DC1617" s="7"/>
      <c r="DD1617" s="7"/>
      <c r="DE1617" s="7"/>
      <c r="DF1617" s="7"/>
      <c r="DG1617" s="7"/>
      <c r="DH1617" s="7"/>
      <c r="DI1617" s="7"/>
      <c r="DJ1617" s="7"/>
      <c r="DK1617" s="7"/>
      <c r="DL1617" s="7"/>
      <c r="DM1617" s="7"/>
      <c r="DN1617" s="7"/>
      <c r="DO1617" s="7"/>
      <c r="DP1617" s="7"/>
      <c r="DQ1617" s="7"/>
      <c r="DR1617" s="7"/>
      <c r="DS1617" s="7"/>
      <c r="DT1617" s="7"/>
      <c r="DU1617" s="7"/>
      <c r="DV1617" s="7"/>
      <c r="DW1617" s="7"/>
      <c r="DX1617" s="7"/>
      <c r="DY1617" s="7"/>
      <c r="DZ1617" s="7"/>
      <c r="EA1617" s="7"/>
      <c r="EB1617" s="7"/>
      <c r="EC1617" s="7"/>
      <c r="ED1617" s="7"/>
      <c r="EE1617" s="7"/>
      <c r="EF1617" s="7"/>
      <c r="EG1617" s="7"/>
      <c r="EH1617" s="7"/>
      <c r="EI1617" s="7"/>
      <c r="EJ1617" s="7"/>
      <c r="EK1617" s="7"/>
      <c r="EL1617" s="7"/>
      <c r="EM1617" s="7"/>
      <c r="EN1617" s="7"/>
      <c r="EO1617" s="7"/>
      <c r="EP1617" s="7"/>
      <c r="EQ1617" s="7"/>
      <c r="ER1617" s="7"/>
      <c r="ES1617" s="7"/>
      <c r="ET1617" s="7"/>
      <c r="EU1617" s="7"/>
      <c r="EV1617" s="7"/>
      <c r="EW1617" s="7"/>
      <c r="EX1617" s="7"/>
      <c r="EY1617" s="7"/>
      <c r="EZ1617" s="7"/>
      <c r="FA1617" s="7"/>
      <c r="FB1617" s="7"/>
      <c r="FC1617" s="7"/>
      <c r="FD1617" s="7"/>
      <c r="FE1617" s="7"/>
      <c r="FF1617" s="7"/>
      <c r="FG1617" s="7"/>
      <c r="FH1617" s="7"/>
      <c r="FI1617" s="7"/>
      <c r="FJ1617" s="7"/>
      <c r="FK1617" s="7"/>
      <c r="FL1617" s="34"/>
      <c r="FM1617" s="33"/>
      <c r="FN1617" s="34"/>
      <c r="FO1617" s="33"/>
      <c r="FP1617" s="33"/>
      <c r="FQ1617" s="33"/>
      <c r="FR1617" s="33"/>
      <c r="FS1617" s="33"/>
      <c r="FT1617" s="33"/>
      <c r="FU1617" s="33"/>
      <c r="FV1617" s="33"/>
      <c r="FW1617" s="33"/>
      <c r="FX1617" s="33"/>
      <c r="FY1617" s="33"/>
      <c r="FZ1617" s="33"/>
      <c r="GA1617" s="33"/>
      <c r="GB1617" s="33"/>
      <c r="GC1617" s="33"/>
      <c r="GD1617" s="33"/>
      <c r="GE1617" s="33"/>
      <c r="GF1617" s="33"/>
      <c r="GG1617" s="7"/>
      <c r="GH1617" s="7"/>
      <c r="GI1617" s="7"/>
      <c r="GJ1617" s="7"/>
      <c r="GK1617" s="7"/>
      <c r="GL1617" s="7"/>
      <c r="GM1617" s="7"/>
      <c r="GN1617" s="7"/>
      <c r="GO1617" s="7"/>
      <c r="GP1617" s="7"/>
      <c r="GQ1617" s="7"/>
      <c r="GR1617" s="7"/>
      <c r="GS1617" s="7"/>
      <c r="GT1617" s="7"/>
      <c r="GU1617" s="7"/>
      <c r="GV1617" s="7"/>
      <c r="GW1617" s="7"/>
      <c r="GX1617" s="7"/>
      <c r="GY1617" s="7"/>
    </row>
    <row r="1618" spans="1:207" ht="13.8">
      <c r="A1618" s="7"/>
      <c r="B1618" s="7"/>
      <c r="C1618" s="7"/>
      <c r="D1618" s="7"/>
      <c r="E1618" s="7"/>
      <c r="F1618" s="7"/>
      <c r="G1618" s="7"/>
      <c r="H1618" s="7"/>
      <c r="I1618" s="7"/>
      <c r="J1618" s="7"/>
      <c r="K1618" s="7"/>
      <c r="L1618" s="7"/>
      <c r="M1618" s="7"/>
      <c r="N1618" s="7"/>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c r="CG1618" s="7"/>
      <c r="CH1618" s="7"/>
      <c r="CI1618" s="7"/>
      <c r="CJ1618" s="7"/>
      <c r="CK1618" s="7"/>
      <c r="CL1618" s="7"/>
      <c r="CM1618" s="7"/>
      <c r="CN1618" s="7"/>
      <c r="CO1618" s="7"/>
      <c r="CP1618" s="7"/>
      <c r="CQ1618" s="7"/>
      <c r="CR1618" s="7"/>
      <c r="CS1618" s="7"/>
      <c r="CT1618" s="7"/>
      <c r="CU1618" s="7"/>
      <c r="CV1618" s="7"/>
      <c r="CW1618" s="7"/>
      <c r="CX1618" s="7"/>
      <c r="CY1618" s="7"/>
      <c r="CZ1618" s="7"/>
      <c r="DA1618" s="7"/>
      <c r="DB1618" s="7"/>
      <c r="DC1618" s="7"/>
      <c r="DD1618" s="7"/>
      <c r="DE1618" s="7"/>
      <c r="DF1618" s="7"/>
      <c r="DG1618" s="7"/>
      <c r="DH1618" s="7"/>
      <c r="DI1618" s="7"/>
      <c r="DJ1618" s="7"/>
      <c r="DK1618" s="7"/>
      <c r="DL1618" s="7"/>
      <c r="DM1618" s="7"/>
      <c r="DN1618" s="7"/>
      <c r="DO1618" s="7"/>
      <c r="DP1618" s="7"/>
      <c r="DQ1618" s="7"/>
      <c r="DR1618" s="7"/>
      <c r="DS1618" s="7"/>
      <c r="DT1618" s="7"/>
      <c r="DU1618" s="7"/>
      <c r="DV1618" s="7"/>
      <c r="DW1618" s="7"/>
      <c r="DX1618" s="7"/>
      <c r="DY1618" s="7"/>
      <c r="DZ1618" s="7"/>
      <c r="EA1618" s="7"/>
      <c r="EB1618" s="7"/>
      <c r="EC1618" s="7"/>
      <c r="ED1618" s="7"/>
      <c r="EE1618" s="7"/>
      <c r="EF1618" s="7"/>
      <c r="EG1618" s="7"/>
      <c r="EH1618" s="7"/>
      <c r="EI1618" s="7"/>
      <c r="EJ1618" s="7"/>
      <c r="EK1618" s="7"/>
      <c r="EL1618" s="7"/>
      <c r="EM1618" s="7"/>
      <c r="EN1618" s="7"/>
      <c r="EO1618" s="7"/>
      <c r="EP1618" s="7"/>
      <c r="EQ1618" s="7"/>
      <c r="ER1618" s="7"/>
      <c r="ES1618" s="7"/>
      <c r="ET1618" s="7"/>
      <c r="EU1618" s="7"/>
      <c r="EV1618" s="7"/>
      <c r="EW1618" s="7"/>
      <c r="EX1618" s="7"/>
      <c r="EY1618" s="7"/>
      <c r="EZ1618" s="7"/>
      <c r="FA1618" s="7"/>
      <c r="FB1618" s="7"/>
      <c r="FC1618" s="7"/>
      <c r="FD1618" s="7"/>
      <c r="FE1618" s="7"/>
      <c r="FF1618" s="7"/>
      <c r="FG1618" s="7"/>
      <c r="FH1618" s="7"/>
      <c r="FI1618" s="7"/>
      <c r="FJ1618" s="7"/>
      <c r="FK1618" s="7"/>
      <c r="FL1618" s="34"/>
      <c r="FM1618" s="33"/>
      <c r="FN1618" s="34"/>
      <c r="FO1618" s="33"/>
      <c r="FP1618" s="33"/>
      <c r="FQ1618" s="33"/>
      <c r="FR1618" s="33"/>
      <c r="FS1618" s="33"/>
      <c r="FT1618" s="33"/>
      <c r="FU1618" s="33"/>
      <c r="FV1618" s="33"/>
      <c r="FW1618" s="33"/>
      <c r="FX1618" s="33"/>
      <c r="FY1618" s="33"/>
      <c r="FZ1618" s="33"/>
      <c r="GA1618" s="33"/>
      <c r="GB1618" s="33"/>
      <c r="GC1618" s="33"/>
      <c r="GD1618" s="33"/>
      <c r="GE1618" s="33"/>
      <c r="GF1618" s="33"/>
      <c r="GG1618" s="7"/>
      <c r="GH1618" s="7"/>
      <c r="GI1618" s="7"/>
      <c r="GJ1618" s="7"/>
      <c r="GK1618" s="7"/>
      <c r="GL1618" s="7"/>
      <c r="GM1618" s="7"/>
      <c r="GN1618" s="7"/>
      <c r="GO1618" s="7"/>
      <c r="GP1618" s="7"/>
      <c r="GQ1618" s="7"/>
      <c r="GR1618" s="7"/>
      <c r="GS1618" s="7"/>
      <c r="GT1618" s="7"/>
      <c r="GU1618" s="7"/>
      <c r="GV1618" s="7"/>
      <c r="GW1618" s="7"/>
      <c r="GX1618" s="7"/>
      <c r="GY1618" s="7"/>
    </row>
    <row r="1619" spans="1:207" ht="13.8">
      <c r="A1619" s="7"/>
      <c r="B1619" s="7"/>
      <c r="C1619" s="7"/>
      <c r="D1619" s="7"/>
      <c r="E1619" s="7"/>
      <c r="F1619" s="7"/>
      <c r="G1619" s="7"/>
      <c r="H1619" s="7"/>
      <c r="I1619" s="7"/>
      <c r="J1619" s="7"/>
      <c r="K1619" s="7"/>
      <c r="L1619" s="7"/>
      <c r="M1619" s="7"/>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c r="CG1619" s="7"/>
      <c r="CH1619" s="7"/>
      <c r="CI1619" s="7"/>
      <c r="CJ1619" s="7"/>
      <c r="CK1619" s="7"/>
      <c r="CL1619" s="7"/>
      <c r="CM1619" s="7"/>
      <c r="CN1619" s="7"/>
      <c r="CO1619" s="7"/>
      <c r="CP1619" s="7"/>
      <c r="CQ1619" s="7"/>
      <c r="CR1619" s="7"/>
      <c r="CS1619" s="7"/>
      <c r="CT1619" s="7"/>
      <c r="CU1619" s="7"/>
      <c r="CV1619" s="7"/>
      <c r="CW1619" s="7"/>
      <c r="CX1619" s="7"/>
      <c r="CY1619" s="7"/>
      <c r="CZ1619" s="7"/>
      <c r="DA1619" s="7"/>
      <c r="DB1619" s="7"/>
      <c r="DC1619" s="7"/>
      <c r="DD1619" s="7"/>
      <c r="DE1619" s="7"/>
      <c r="DF1619" s="7"/>
      <c r="DG1619" s="7"/>
      <c r="DH1619" s="7"/>
      <c r="DI1619" s="7"/>
      <c r="DJ1619" s="7"/>
      <c r="DK1619" s="7"/>
      <c r="DL1619" s="7"/>
      <c r="DM1619" s="7"/>
      <c r="DN1619" s="7"/>
      <c r="DO1619" s="7"/>
      <c r="DP1619" s="7"/>
      <c r="DQ1619" s="7"/>
      <c r="DR1619" s="7"/>
      <c r="DS1619" s="7"/>
      <c r="DT1619" s="7"/>
      <c r="DU1619" s="7"/>
      <c r="DV1619" s="7"/>
      <c r="DW1619" s="7"/>
      <c r="DX1619" s="7"/>
      <c r="DY1619" s="7"/>
      <c r="DZ1619" s="7"/>
      <c r="EA1619" s="7"/>
      <c r="EB1619" s="7"/>
      <c r="EC1619" s="7"/>
      <c r="ED1619" s="7"/>
      <c r="EE1619" s="7"/>
      <c r="EF1619" s="7"/>
      <c r="EG1619" s="7"/>
      <c r="EH1619" s="7"/>
      <c r="EI1619" s="7"/>
      <c r="EJ1619" s="7"/>
      <c r="EK1619" s="7"/>
      <c r="EL1619" s="7"/>
      <c r="EM1619" s="7"/>
      <c r="EN1619" s="7"/>
      <c r="EO1619" s="7"/>
      <c r="EP1619" s="7"/>
      <c r="EQ1619" s="7"/>
      <c r="ER1619" s="7"/>
      <c r="ES1619" s="7"/>
      <c r="ET1619" s="7"/>
      <c r="EU1619" s="7"/>
      <c r="EV1619" s="7"/>
      <c r="EW1619" s="7"/>
      <c r="EX1619" s="7"/>
      <c r="EY1619" s="7"/>
      <c r="EZ1619" s="7"/>
      <c r="FA1619" s="7"/>
      <c r="FB1619" s="7"/>
      <c r="FC1619" s="7"/>
      <c r="FD1619" s="7"/>
      <c r="FE1619" s="7"/>
      <c r="FF1619" s="7"/>
      <c r="FG1619" s="7"/>
      <c r="FH1619" s="7"/>
      <c r="FI1619" s="7"/>
      <c r="FJ1619" s="7"/>
      <c r="FK1619" s="7"/>
      <c r="FL1619" s="34"/>
      <c r="FM1619" s="33"/>
      <c r="FN1619" s="34"/>
      <c r="FO1619" s="33"/>
      <c r="FP1619" s="33"/>
      <c r="FQ1619" s="33"/>
      <c r="FR1619" s="33"/>
      <c r="FS1619" s="33"/>
      <c r="FT1619" s="33"/>
      <c r="FU1619" s="33"/>
      <c r="FV1619" s="33"/>
      <c r="FW1619" s="33"/>
      <c r="FX1619" s="33"/>
      <c r="FY1619" s="33"/>
      <c r="FZ1619" s="33"/>
      <c r="GA1619" s="33"/>
      <c r="GB1619" s="33"/>
      <c r="GC1619" s="33"/>
      <c r="GD1619" s="33"/>
      <c r="GE1619" s="33"/>
      <c r="GF1619" s="33"/>
      <c r="GG1619" s="7"/>
      <c r="GH1619" s="7"/>
      <c r="GI1619" s="7"/>
      <c r="GJ1619" s="7"/>
      <c r="GK1619" s="7"/>
      <c r="GL1619" s="7"/>
      <c r="GM1619" s="7"/>
      <c r="GN1619" s="7"/>
      <c r="GO1619" s="7"/>
      <c r="GP1619" s="7"/>
      <c r="GQ1619" s="7"/>
      <c r="GR1619" s="7"/>
      <c r="GS1619" s="7"/>
      <c r="GT1619" s="7"/>
      <c r="GU1619" s="7"/>
      <c r="GV1619" s="7"/>
      <c r="GW1619" s="7"/>
      <c r="GX1619" s="7"/>
      <c r="GY1619" s="7"/>
    </row>
    <row r="1620" spans="1:207" ht="13.8">
      <c r="A1620" s="7"/>
      <c r="B1620" s="7"/>
      <c r="C1620" s="7"/>
      <c r="D1620" s="7"/>
      <c r="E1620" s="7"/>
      <c r="F1620" s="7"/>
      <c r="G1620" s="7"/>
      <c r="H1620" s="7"/>
      <c r="I1620" s="7"/>
      <c r="J1620" s="7"/>
      <c r="K1620" s="7"/>
      <c r="L1620" s="7"/>
      <c r="M1620" s="7"/>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c r="CG1620" s="7"/>
      <c r="CH1620" s="7"/>
      <c r="CI1620" s="7"/>
      <c r="CJ1620" s="7"/>
      <c r="CK1620" s="7"/>
      <c r="CL1620" s="7"/>
      <c r="CM1620" s="7"/>
      <c r="CN1620" s="7"/>
      <c r="CO1620" s="7"/>
      <c r="CP1620" s="7"/>
      <c r="CQ1620" s="7"/>
      <c r="CR1620" s="7"/>
      <c r="CS1620" s="7"/>
      <c r="CT1620" s="7"/>
      <c r="CU1620" s="7"/>
      <c r="CV1620" s="7"/>
      <c r="CW1620" s="7"/>
      <c r="CX1620" s="7"/>
      <c r="CY1620" s="7"/>
      <c r="CZ1620" s="7"/>
      <c r="DA1620" s="7"/>
      <c r="DB1620" s="7"/>
      <c r="DC1620" s="7"/>
      <c r="DD1620" s="7"/>
      <c r="DE1620" s="7"/>
      <c r="DF1620" s="7"/>
      <c r="DG1620" s="7"/>
      <c r="DH1620" s="7"/>
      <c r="DI1620" s="7"/>
      <c r="DJ1620" s="7"/>
      <c r="DK1620" s="7"/>
      <c r="DL1620" s="7"/>
      <c r="DM1620" s="7"/>
      <c r="DN1620" s="7"/>
      <c r="DO1620" s="7"/>
      <c r="DP1620" s="7"/>
      <c r="DQ1620" s="7"/>
      <c r="DR1620" s="7"/>
      <c r="DS1620" s="7"/>
      <c r="DT1620" s="7"/>
      <c r="DU1620" s="7"/>
      <c r="DV1620" s="7"/>
      <c r="DW1620" s="7"/>
      <c r="DX1620" s="7"/>
      <c r="DY1620" s="7"/>
      <c r="DZ1620" s="7"/>
      <c r="EA1620" s="7"/>
      <c r="EB1620" s="7"/>
      <c r="EC1620" s="7"/>
      <c r="ED1620" s="7"/>
      <c r="EE1620" s="7"/>
      <c r="EF1620" s="7"/>
      <c r="EG1620" s="7"/>
      <c r="EH1620" s="7"/>
      <c r="EI1620" s="7"/>
      <c r="EJ1620" s="7"/>
      <c r="EK1620" s="7"/>
      <c r="EL1620" s="7"/>
      <c r="EM1620" s="7"/>
      <c r="EN1620" s="7"/>
      <c r="EO1620" s="7"/>
      <c r="EP1620" s="7"/>
      <c r="EQ1620" s="7"/>
      <c r="ER1620" s="7"/>
      <c r="ES1620" s="7"/>
      <c r="ET1620" s="7"/>
      <c r="EU1620" s="7"/>
      <c r="EV1620" s="7"/>
      <c r="EW1620" s="7"/>
      <c r="EX1620" s="7"/>
      <c r="EY1620" s="7"/>
      <c r="EZ1620" s="7"/>
      <c r="FA1620" s="7"/>
      <c r="FB1620" s="7"/>
      <c r="FC1620" s="7"/>
      <c r="FD1620" s="7"/>
      <c r="FE1620" s="7"/>
      <c r="FF1620" s="7"/>
      <c r="FG1620" s="7"/>
      <c r="FH1620" s="7"/>
      <c r="FI1620" s="7"/>
      <c r="FJ1620" s="7"/>
      <c r="FK1620" s="7"/>
      <c r="FL1620" s="34"/>
      <c r="FM1620" s="33"/>
      <c r="FN1620" s="34"/>
      <c r="FO1620" s="33"/>
      <c r="FP1620" s="33"/>
      <c r="FQ1620" s="33"/>
      <c r="FR1620" s="33"/>
      <c r="FS1620" s="33"/>
      <c r="FT1620" s="33"/>
      <c r="FU1620" s="33"/>
      <c r="FV1620" s="33"/>
      <c r="FW1620" s="33"/>
      <c r="FX1620" s="33"/>
      <c r="FY1620" s="33"/>
      <c r="FZ1620" s="33"/>
      <c r="GA1620" s="33"/>
      <c r="GB1620" s="33"/>
      <c r="GC1620" s="33"/>
      <c r="GD1620" s="33"/>
      <c r="GE1620" s="33"/>
      <c r="GF1620" s="33"/>
      <c r="GG1620" s="7"/>
      <c r="GH1620" s="7"/>
      <c r="GI1620" s="7"/>
      <c r="GJ1620" s="7"/>
      <c r="GK1620" s="7"/>
      <c r="GL1620" s="7"/>
      <c r="GM1620" s="7"/>
      <c r="GN1620" s="7"/>
      <c r="GO1620" s="7"/>
      <c r="GP1620" s="7"/>
      <c r="GQ1620" s="7"/>
      <c r="GR1620" s="7"/>
      <c r="GS1620" s="7"/>
      <c r="GT1620" s="7"/>
      <c r="GU1620" s="7"/>
      <c r="GV1620" s="7"/>
      <c r="GW1620" s="7"/>
      <c r="GX1620" s="7"/>
      <c r="GY1620" s="7"/>
    </row>
    <row r="1621" spans="1:207" ht="13.8">
      <c r="A1621" s="7"/>
      <c r="B1621" s="7"/>
      <c r="C1621" s="7"/>
      <c r="D1621" s="7"/>
      <c r="E1621" s="7"/>
      <c r="F1621" s="7"/>
      <c r="G1621" s="7"/>
      <c r="H1621" s="7"/>
      <c r="I1621" s="7"/>
      <c r="J1621" s="7"/>
      <c r="K1621" s="7"/>
      <c r="L1621" s="7"/>
      <c r="M1621" s="7"/>
      <c r="N1621" s="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c r="CG1621" s="7"/>
      <c r="CH1621" s="7"/>
      <c r="CI1621" s="7"/>
      <c r="CJ1621" s="7"/>
      <c r="CK1621" s="7"/>
      <c r="CL1621" s="7"/>
      <c r="CM1621" s="7"/>
      <c r="CN1621" s="7"/>
      <c r="CO1621" s="7"/>
      <c r="CP1621" s="7"/>
      <c r="CQ1621" s="7"/>
      <c r="CR1621" s="7"/>
      <c r="CS1621" s="7"/>
      <c r="CT1621" s="7"/>
      <c r="CU1621" s="7"/>
      <c r="CV1621" s="7"/>
      <c r="CW1621" s="7"/>
      <c r="CX1621" s="7"/>
      <c r="CY1621" s="7"/>
      <c r="CZ1621" s="7"/>
      <c r="DA1621" s="7"/>
      <c r="DB1621" s="7"/>
      <c r="DC1621" s="7"/>
      <c r="DD1621" s="7"/>
      <c r="DE1621" s="7"/>
      <c r="DF1621" s="7"/>
      <c r="DG1621" s="7"/>
      <c r="DH1621" s="7"/>
      <c r="DI1621" s="7"/>
      <c r="DJ1621" s="7"/>
      <c r="DK1621" s="7"/>
      <c r="DL1621" s="7"/>
      <c r="DM1621" s="7"/>
      <c r="DN1621" s="7"/>
      <c r="DO1621" s="7"/>
      <c r="DP1621" s="7"/>
      <c r="DQ1621" s="7"/>
      <c r="DR1621" s="7"/>
      <c r="DS1621" s="7"/>
      <c r="DT1621" s="7"/>
      <c r="DU1621" s="7"/>
      <c r="DV1621" s="7"/>
      <c r="DW1621" s="7"/>
      <c r="DX1621" s="7"/>
      <c r="DY1621" s="7"/>
      <c r="DZ1621" s="7"/>
      <c r="EA1621" s="7"/>
      <c r="EB1621" s="7"/>
      <c r="EC1621" s="7"/>
      <c r="ED1621" s="7"/>
      <c r="EE1621" s="7"/>
      <c r="EF1621" s="7"/>
      <c r="EG1621" s="7"/>
      <c r="EH1621" s="7"/>
      <c r="EI1621" s="7"/>
      <c r="EJ1621" s="7"/>
      <c r="EK1621" s="7"/>
      <c r="EL1621" s="7"/>
      <c r="EM1621" s="7"/>
      <c r="EN1621" s="7"/>
      <c r="EO1621" s="7"/>
      <c r="EP1621" s="7"/>
      <c r="EQ1621" s="7"/>
      <c r="ER1621" s="7"/>
      <c r="ES1621" s="7"/>
      <c r="ET1621" s="7"/>
      <c r="EU1621" s="7"/>
      <c r="EV1621" s="7"/>
      <c r="EW1621" s="7"/>
      <c r="EX1621" s="7"/>
      <c r="EY1621" s="7"/>
      <c r="EZ1621" s="7"/>
      <c r="FA1621" s="7"/>
      <c r="FB1621" s="7"/>
      <c r="FC1621" s="7"/>
      <c r="FD1621" s="7"/>
      <c r="FE1621" s="7"/>
      <c r="FF1621" s="7"/>
      <c r="FG1621" s="7"/>
      <c r="FH1621" s="7"/>
      <c r="FI1621" s="7"/>
      <c r="FJ1621" s="7"/>
      <c r="FK1621" s="7"/>
      <c r="FL1621" s="34"/>
      <c r="FM1621" s="33"/>
      <c r="FN1621" s="34"/>
      <c r="FO1621" s="33"/>
      <c r="FP1621" s="33"/>
      <c r="FQ1621" s="33"/>
      <c r="FR1621" s="33"/>
      <c r="FS1621" s="33"/>
      <c r="FT1621" s="33"/>
      <c r="FU1621" s="33"/>
      <c r="FV1621" s="33"/>
      <c r="FW1621" s="33"/>
      <c r="FX1621" s="33"/>
      <c r="FY1621" s="33"/>
      <c r="FZ1621" s="33"/>
      <c r="GA1621" s="33"/>
      <c r="GB1621" s="33"/>
      <c r="GC1621" s="33"/>
      <c r="GD1621" s="33"/>
      <c r="GE1621" s="33"/>
      <c r="GF1621" s="33"/>
      <c r="GG1621" s="7"/>
      <c r="GH1621" s="7"/>
      <c r="GI1621" s="7"/>
      <c r="GJ1621" s="7"/>
      <c r="GK1621" s="7"/>
      <c r="GL1621" s="7"/>
      <c r="GM1621" s="7"/>
      <c r="GN1621" s="7"/>
      <c r="GO1621" s="7"/>
      <c r="GP1621" s="7"/>
      <c r="GQ1621" s="7"/>
      <c r="GR1621" s="7"/>
      <c r="GS1621" s="7"/>
      <c r="GT1621" s="7"/>
      <c r="GU1621" s="7"/>
      <c r="GV1621" s="7"/>
      <c r="GW1621" s="7"/>
      <c r="GX1621" s="7"/>
      <c r="GY1621" s="7"/>
    </row>
    <row r="1622" spans="1:207" ht="13.8">
      <c r="A1622" s="7"/>
      <c r="B1622" s="7"/>
      <c r="C1622" s="7"/>
      <c r="D1622" s="7"/>
      <c r="E1622" s="7"/>
      <c r="F1622" s="7"/>
      <c r="G1622" s="7"/>
      <c r="H1622" s="7"/>
      <c r="I1622" s="7"/>
      <c r="J1622" s="7"/>
      <c r="K1622" s="7"/>
      <c r="L1622" s="7"/>
      <c r="M1622" s="7"/>
      <c r="N1622" s="7"/>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c r="CG1622" s="7"/>
      <c r="CH1622" s="7"/>
      <c r="CI1622" s="7"/>
      <c r="CJ1622" s="7"/>
      <c r="CK1622" s="7"/>
      <c r="CL1622" s="7"/>
      <c r="CM1622" s="7"/>
      <c r="CN1622" s="7"/>
      <c r="CO1622" s="7"/>
      <c r="CP1622" s="7"/>
      <c r="CQ1622" s="7"/>
      <c r="CR1622" s="7"/>
      <c r="CS1622" s="7"/>
      <c r="CT1622" s="7"/>
      <c r="CU1622" s="7"/>
      <c r="CV1622" s="7"/>
      <c r="CW1622" s="7"/>
      <c r="CX1622" s="7"/>
      <c r="CY1622" s="7"/>
      <c r="CZ1622" s="7"/>
      <c r="DA1622" s="7"/>
      <c r="DB1622" s="7"/>
      <c r="DC1622" s="7"/>
      <c r="DD1622" s="7"/>
      <c r="DE1622" s="7"/>
      <c r="DF1622" s="7"/>
      <c r="DG1622" s="7"/>
      <c r="DH1622" s="7"/>
      <c r="DI1622" s="7"/>
      <c r="DJ1622" s="7"/>
      <c r="DK1622" s="7"/>
      <c r="DL1622" s="7"/>
      <c r="DM1622" s="7"/>
      <c r="DN1622" s="7"/>
      <c r="DO1622" s="7"/>
      <c r="DP1622" s="7"/>
      <c r="DQ1622" s="7"/>
      <c r="DR1622" s="7"/>
      <c r="DS1622" s="7"/>
      <c r="DT1622" s="7"/>
      <c r="DU1622" s="7"/>
      <c r="DV1622" s="7"/>
      <c r="DW1622" s="7"/>
      <c r="DX1622" s="7"/>
      <c r="DY1622" s="7"/>
      <c r="DZ1622" s="7"/>
      <c r="EA1622" s="7"/>
      <c r="EB1622" s="7"/>
      <c r="EC1622" s="7"/>
      <c r="ED1622" s="7"/>
      <c r="EE1622" s="7"/>
      <c r="EF1622" s="7"/>
      <c r="EG1622" s="7"/>
      <c r="EH1622" s="7"/>
      <c r="EI1622" s="7"/>
      <c r="EJ1622" s="7"/>
      <c r="EK1622" s="7"/>
      <c r="EL1622" s="7"/>
      <c r="EM1622" s="7"/>
      <c r="EN1622" s="7"/>
      <c r="EO1622" s="7"/>
      <c r="EP1622" s="7"/>
      <c r="EQ1622" s="7"/>
      <c r="ER1622" s="7"/>
      <c r="ES1622" s="7"/>
      <c r="ET1622" s="7"/>
      <c r="EU1622" s="7"/>
      <c r="EV1622" s="7"/>
      <c r="EW1622" s="7"/>
      <c r="EX1622" s="7"/>
      <c r="EY1622" s="7"/>
      <c r="EZ1622" s="7"/>
      <c r="FA1622" s="7"/>
      <c r="FB1622" s="7"/>
      <c r="FC1622" s="7"/>
      <c r="FD1622" s="7"/>
      <c r="FE1622" s="7"/>
      <c r="FF1622" s="7"/>
      <c r="FG1622" s="7"/>
      <c r="FH1622" s="7"/>
      <c r="FI1622" s="7"/>
      <c r="FJ1622" s="7"/>
      <c r="FK1622" s="7"/>
      <c r="FL1622" s="34"/>
      <c r="FM1622" s="33"/>
      <c r="FN1622" s="34"/>
      <c r="FO1622" s="33"/>
      <c r="FP1622" s="33"/>
      <c r="FQ1622" s="33"/>
      <c r="FR1622" s="33"/>
      <c r="FS1622" s="33"/>
      <c r="FT1622" s="33"/>
      <c r="FU1622" s="33"/>
      <c r="FV1622" s="33"/>
      <c r="FW1622" s="33"/>
      <c r="FX1622" s="33"/>
      <c r="FY1622" s="33"/>
      <c r="FZ1622" s="33"/>
      <c r="GA1622" s="33"/>
      <c r="GB1622" s="33"/>
      <c r="GC1622" s="33"/>
      <c r="GD1622" s="33"/>
      <c r="GE1622" s="33"/>
      <c r="GF1622" s="33"/>
      <c r="GG1622" s="7"/>
      <c r="GH1622" s="7"/>
      <c r="GI1622" s="7"/>
      <c r="GJ1622" s="7"/>
      <c r="GK1622" s="7"/>
      <c r="GL1622" s="7"/>
      <c r="GM1622" s="7"/>
      <c r="GN1622" s="7"/>
      <c r="GO1622" s="7"/>
      <c r="GP1622" s="7"/>
      <c r="GQ1622" s="7"/>
      <c r="GR1622" s="7"/>
      <c r="GS1622" s="7"/>
      <c r="GT1622" s="7"/>
      <c r="GU1622" s="7"/>
      <c r="GV1622" s="7"/>
      <c r="GW1622" s="7"/>
      <c r="GX1622" s="7"/>
      <c r="GY1622" s="7"/>
    </row>
    <row r="1623" spans="1:207" ht="13.8">
      <c r="A1623" s="7"/>
      <c r="B1623" s="7"/>
      <c r="C1623" s="7"/>
      <c r="D1623" s="7"/>
      <c r="E1623" s="7"/>
      <c r="F1623" s="7"/>
      <c r="G1623" s="7"/>
      <c r="H1623" s="7"/>
      <c r="I1623" s="7"/>
      <c r="J1623" s="7"/>
      <c r="K1623" s="7"/>
      <c r="L1623" s="7"/>
      <c r="M1623" s="7"/>
      <c r="N1623" s="7"/>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c r="CG1623" s="7"/>
      <c r="CH1623" s="7"/>
      <c r="CI1623" s="7"/>
      <c r="CJ1623" s="7"/>
      <c r="CK1623" s="7"/>
      <c r="CL1623" s="7"/>
      <c r="CM1623" s="7"/>
      <c r="CN1623" s="7"/>
      <c r="CO1623" s="7"/>
      <c r="CP1623" s="7"/>
      <c r="CQ1623" s="7"/>
      <c r="CR1623" s="7"/>
      <c r="CS1623" s="7"/>
      <c r="CT1623" s="7"/>
      <c r="CU1623" s="7"/>
      <c r="CV1623" s="7"/>
      <c r="CW1623" s="7"/>
      <c r="CX1623" s="7"/>
      <c r="CY1623" s="7"/>
      <c r="CZ1623" s="7"/>
      <c r="DA1623" s="7"/>
      <c r="DB1623" s="7"/>
      <c r="DC1623" s="7"/>
      <c r="DD1623" s="7"/>
      <c r="DE1623" s="7"/>
      <c r="DF1623" s="7"/>
      <c r="DG1623" s="7"/>
      <c r="DH1623" s="7"/>
      <c r="DI1623" s="7"/>
      <c r="DJ1623" s="7"/>
      <c r="DK1623" s="7"/>
      <c r="DL1623" s="7"/>
      <c r="DM1623" s="7"/>
      <c r="DN1623" s="7"/>
      <c r="DO1623" s="7"/>
      <c r="DP1623" s="7"/>
      <c r="DQ1623" s="7"/>
      <c r="DR1623" s="7"/>
      <c r="DS1623" s="7"/>
      <c r="DT1623" s="7"/>
      <c r="DU1623" s="7"/>
      <c r="DV1623" s="7"/>
      <c r="DW1623" s="7"/>
      <c r="DX1623" s="7"/>
      <c r="DY1623" s="7"/>
      <c r="DZ1623" s="7"/>
      <c r="EA1623" s="7"/>
      <c r="EB1623" s="7"/>
      <c r="EC1623" s="7"/>
      <c r="ED1623" s="7"/>
      <c r="EE1623" s="7"/>
      <c r="EF1623" s="7"/>
      <c r="EG1623" s="7"/>
      <c r="EH1623" s="7"/>
      <c r="EI1623" s="7"/>
      <c r="EJ1623" s="7"/>
      <c r="EK1623" s="7"/>
      <c r="EL1623" s="7"/>
      <c r="EM1623" s="7"/>
      <c r="EN1623" s="7"/>
      <c r="EO1623" s="7"/>
      <c r="EP1623" s="7"/>
      <c r="EQ1623" s="7"/>
      <c r="ER1623" s="7"/>
      <c r="ES1623" s="7"/>
      <c r="ET1623" s="7"/>
      <c r="EU1623" s="7"/>
      <c r="EV1623" s="7"/>
      <c r="EW1623" s="7"/>
      <c r="EX1623" s="7"/>
      <c r="EY1623" s="7"/>
      <c r="EZ1623" s="7"/>
      <c r="FA1623" s="7"/>
      <c r="FB1623" s="7"/>
      <c r="FC1623" s="7"/>
      <c r="FD1623" s="7"/>
      <c r="FE1623" s="7"/>
      <c r="FF1623" s="7"/>
      <c r="FG1623" s="7"/>
      <c r="FH1623" s="7"/>
      <c r="FI1623" s="7"/>
      <c r="FJ1623" s="7"/>
      <c r="FK1623" s="7"/>
      <c r="FL1623" s="34"/>
      <c r="FM1623" s="33"/>
      <c r="FN1623" s="34"/>
      <c r="FO1623" s="33"/>
      <c r="FP1623" s="33"/>
      <c r="FQ1623" s="33"/>
      <c r="FR1623" s="33"/>
      <c r="FS1623" s="33"/>
      <c r="FT1623" s="33"/>
      <c r="FU1623" s="33"/>
      <c r="FV1623" s="33"/>
      <c r="FW1623" s="33"/>
      <c r="FX1623" s="33"/>
      <c r="FY1623" s="33"/>
      <c r="FZ1623" s="33"/>
      <c r="GA1623" s="33"/>
      <c r="GB1623" s="33"/>
      <c r="GC1623" s="33"/>
      <c r="GD1623" s="33"/>
      <c r="GE1623" s="33"/>
      <c r="GF1623" s="33"/>
      <c r="GG1623" s="7"/>
      <c r="GH1623" s="7"/>
      <c r="GI1623" s="7"/>
      <c r="GJ1623" s="7"/>
      <c r="GK1623" s="7"/>
      <c r="GL1623" s="7"/>
      <c r="GM1623" s="7"/>
      <c r="GN1623" s="7"/>
      <c r="GO1623" s="7"/>
      <c r="GP1623" s="7"/>
      <c r="GQ1623" s="7"/>
      <c r="GR1623" s="7"/>
      <c r="GS1623" s="7"/>
      <c r="GT1623" s="7"/>
      <c r="GU1623" s="7"/>
      <c r="GV1623" s="7"/>
      <c r="GW1623" s="7"/>
      <c r="GX1623" s="7"/>
      <c r="GY1623" s="7"/>
    </row>
    <row r="1624" spans="1:207" ht="13.8">
      <c r="A1624" s="7"/>
      <c r="B1624" s="7"/>
      <c r="C1624" s="7"/>
      <c r="D1624" s="7"/>
      <c r="E1624" s="7"/>
      <c r="F1624" s="7"/>
      <c r="G1624" s="7"/>
      <c r="H1624" s="7"/>
      <c r="I1624" s="7"/>
      <c r="J1624" s="7"/>
      <c r="K1624" s="7"/>
      <c r="L1624" s="7"/>
      <c r="M1624" s="7"/>
      <c r="N1624" s="7"/>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c r="CG1624" s="7"/>
      <c r="CH1624" s="7"/>
      <c r="CI1624" s="7"/>
      <c r="CJ1624" s="7"/>
      <c r="CK1624" s="7"/>
      <c r="CL1624" s="7"/>
      <c r="CM1624" s="7"/>
      <c r="CN1624" s="7"/>
      <c r="CO1624" s="7"/>
      <c r="CP1624" s="7"/>
      <c r="CQ1624" s="7"/>
      <c r="CR1624" s="7"/>
      <c r="CS1624" s="7"/>
      <c r="CT1624" s="7"/>
      <c r="CU1624" s="7"/>
      <c r="CV1624" s="7"/>
      <c r="CW1624" s="7"/>
      <c r="CX1624" s="7"/>
      <c r="CY1624" s="7"/>
      <c r="CZ1624" s="7"/>
      <c r="DA1624" s="7"/>
      <c r="DB1624" s="7"/>
      <c r="DC1624" s="7"/>
      <c r="DD1624" s="7"/>
      <c r="DE1624" s="7"/>
      <c r="DF1624" s="7"/>
      <c r="DG1624" s="7"/>
      <c r="DH1624" s="7"/>
      <c r="DI1624" s="7"/>
      <c r="DJ1624" s="7"/>
      <c r="DK1624" s="7"/>
      <c r="DL1624" s="7"/>
      <c r="DM1624" s="7"/>
      <c r="DN1624" s="7"/>
      <c r="DO1624" s="7"/>
      <c r="DP1624" s="7"/>
      <c r="DQ1624" s="7"/>
      <c r="DR1624" s="7"/>
      <c r="DS1624" s="7"/>
      <c r="DT1624" s="7"/>
      <c r="DU1624" s="7"/>
      <c r="DV1624" s="7"/>
      <c r="DW1624" s="7"/>
      <c r="DX1624" s="7"/>
      <c r="DY1624" s="7"/>
      <c r="DZ1624" s="7"/>
      <c r="EA1624" s="7"/>
      <c r="EB1624" s="7"/>
      <c r="EC1624" s="7"/>
      <c r="ED1624" s="7"/>
      <c r="EE1624" s="7"/>
      <c r="EF1624" s="7"/>
      <c r="EG1624" s="7"/>
      <c r="EH1624" s="7"/>
      <c r="EI1624" s="7"/>
      <c r="EJ1624" s="7"/>
      <c r="EK1624" s="7"/>
      <c r="EL1624" s="7"/>
      <c r="EM1624" s="7"/>
      <c r="EN1624" s="7"/>
      <c r="EO1624" s="7"/>
      <c r="EP1624" s="7"/>
      <c r="EQ1624" s="7"/>
      <c r="ER1624" s="7"/>
      <c r="ES1624" s="7"/>
      <c r="ET1624" s="7"/>
      <c r="EU1624" s="7"/>
      <c r="EV1624" s="7"/>
      <c r="EW1624" s="7"/>
      <c r="EX1624" s="7"/>
      <c r="EY1624" s="7"/>
      <c r="EZ1624" s="7"/>
      <c r="FA1624" s="7"/>
      <c r="FB1624" s="7"/>
      <c r="FC1624" s="7"/>
      <c r="FD1624" s="7"/>
      <c r="FE1624" s="7"/>
      <c r="FF1624" s="7"/>
      <c r="FG1624" s="7"/>
      <c r="FH1624" s="7"/>
      <c r="FI1624" s="7"/>
      <c r="FJ1624" s="7"/>
      <c r="FK1624" s="7"/>
      <c r="FL1624" s="34"/>
      <c r="FM1624" s="33"/>
      <c r="FN1624" s="34"/>
      <c r="FO1624" s="33"/>
      <c r="FP1624" s="33"/>
      <c r="FQ1624" s="33"/>
      <c r="FR1624" s="33"/>
      <c r="FS1624" s="33"/>
      <c r="FT1624" s="33"/>
      <c r="FU1624" s="33"/>
      <c r="FV1624" s="33"/>
      <c r="FW1624" s="33"/>
      <c r="FX1624" s="33"/>
      <c r="FY1624" s="33"/>
      <c r="FZ1624" s="33"/>
      <c r="GA1624" s="33"/>
      <c r="GB1624" s="33"/>
      <c r="GC1624" s="33"/>
      <c r="GD1624" s="33"/>
      <c r="GE1624" s="33"/>
      <c r="GF1624" s="33"/>
      <c r="GG1624" s="7"/>
      <c r="GH1624" s="7"/>
      <c r="GI1624" s="7"/>
      <c r="GJ1624" s="7"/>
      <c r="GK1624" s="7"/>
      <c r="GL1624" s="7"/>
      <c r="GM1624" s="7"/>
      <c r="GN1624" s="7"/>
      <c r="GO1624" s="7"/>
      <c r="GP1624" s="7"/>
      <c r="GQ1624" s="7"/>
      <c r="GR1624" s="7"/>
      <c r="GS1624" s="7"/>
      <c r="GT1624" s="7"/>
      <c r="GU1624" s="7"/>
      <c r="GV1624" s="7"/>
      <c r="GW1624" s="7"/>
      <c r="GX1624" s="7"/>
      <c r="GY1624" s="7"/>
    </row>
    <row r="1625" spans="1:207" ht="13.8">
      <c r="A1625" s="7"/>
      <c r="B1625" s="7"/>
      <c r="C1625" s="7"/>
      <c r="D1625" s="7"/>
      <c r="E1625" s="7"/>
      <c r="F1625" s="7"/>
      <c r="G1625" s="7"/>
      <c r="H1625" s="7"/>
      <c r="I1625" s="7"/>
      <c r="J1625" s="7"/>
      <c r="K1625" s="7"/>
      <c r="L1625" s="7"/>
      <c r="M1625" s="7"/>
      <c r="N1625" s="7"/>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c r="CG1625" s="7"/>
      <c r="CH1625" s="7"/>
      <c r="CI1625" s="7"/>
      <c r="CJ1625" s="7"/>
      <c r="CK1625" s="7"/>
      <c r="CL1625" s="7"/>
      <c r="CM1625" s="7"/>
      <c r="CN1625" s="7"/>
      <c r="CO1625" s="7"/>
      <c r="CP1625" s="7"/>
      <c r="CQ1625" s="7"/>
      <c r="CR1625" s="7"/>
      <c r="CS1625" s="7"/>
      <c r="CT1625" s="7"/>
      <c r="CU1625" s="7"/>
      <c r="CV1625" s="7"/>
      <c r="CW1625" s="7"/>
      <c r="CX1625" s="7"/>
      <c r="CY1625" s="7"/>
      <c r="CZ1625" s="7"/>
      <c r="DA1625" s="7"/>
      <c r="DB1625" s="7"/>
      <c r="DC1625" s="7"/>
      <c r="DD1625" s="7"/>
      <c r="DE1625" s="7"/>
      <c r="DF1625" s="7"/>
      <c r="DG1625" s="7"/>
      <c r="DH1625" s="7"/>
      <c r="DI1625" s="7"/>
      <c r="DJ1625" s="7"/>
      <c r="DK1625" s="7"/>
      <c r="DL1625" s="7"/>
      <c r="DM1625" s="7"/>
      <c r="DN1625" s="7"/>
      <c r="DO1625" s="7"/>
      <c r="DP1625" s="7"/>
      <c r="DQ1625" s="7"/>
      <c r="DR1625" s="7"/>
      <c r="DS1625" s="7"/>
      <c r="DT1625" s="7"/>
      <c r="DU1625" s="7"/>
      <c r="DV1625" s="7"/>
      <c r="DW1625" s="7"/>
      <c r="DX1625" s="7"/>
      <c r="DY1625" s="7"/>
      <c r="DZ1625" s="7"/>
      <c r="EA1625" s="7"/>
      <c r="EB1625" s="7"/>
      <c r="EC1625" s="7"/>
      <c r="ED1625" s="7"/>
      <c r="EE1625" s="7"/>
      <c r="EF1625" s="7"/>
      <c r="EG1625" s="7"/>
      <c r="EH1625" s="7"/>
      <c r="EI1625" s="7"/>
      <c r="EJ1625" s="7"/>
      <c r="EK1625" s="7"/>
      <c r="EL1625" s="7"/>
      <c r="EM1625" s="7"/>
      <c r="EN1625" s="7"/>
      <c r="EO1625" s="7"/>
      <c r="EP1625" s="7"/>
      <c r="EQ1625" s="7"/>
      <c r="ER1625" s="7"/>
      <c r="ES1625" s="7"/>
      <c r="ET1625" s="7"/>
      <c r="EU1625" s="7"/>
      <c r="EV1625" s="7"/>
      <c r="EW1625" s="7"/>
      <c r="EX1625" s="7"/>
      <c r="EY1625" s="7"/>
      <c r="EZ1625" s="7"/>
      <c r="FA1625" s="7"/>
      <c r="FB1625" s="7"/>
      <c r="FC1625" s="7"/>
      <c r="FD1625" s="7"/>
      <c r="FE1625" s="7"/>
      <c r="FF1625" s="7"/>
      <c r="FG1625" s="7"/>
      <c r="FH1625" s="7"/>
      <c r="FI1625" s="7"/>
      <c r="FJ1625" s="7"/>
      <c r="FK1625" s="7"/>
      <c r="FL1625" s="34"/>
      <c r="FM1625" s="33"/>
      <c r="FN1625" s="34"/>
      <c r="FO1625" s="33"/>
      <c r="FP1625" s="33"/>
      <c r="FQ1625" s="33"/>
      <c r="FR1625" s="33"/>
      <c r="FS1625" s="33"/>
      <c r="FT1625" s="33"/>
      <c r="FU1625" s="33"/>
      <c r="FV1625" s="33"/>
      <c r="FW1625" s="33"/>
      <c r="FX1625" s="33"/>
      <c r="FY1625" s="33"/>
      <c r="FZ1625" s="33"/>
      <c r="GA1625" s="33"/>
      <c r="GB1625" s="33"/>
      <c r="GC1625" s="33"/>
      <c r="GD1625" s="33"/>
      <c r="GE1625" s="33"/>
      <c r="GF1625" s="33"/>
      <c r="GG1625" s="7"/>
      <c r="GH1625" s="7"/>
      <c r="GI1625" s="7"/>
      <c r="GJ1625" s="7"/>
      <c r="GK1625" s="7"/>
      <c r="GL1625" s="7"/>
      <c r="GM1625" s="7"/>
      <c r="GN1625" s="7"/>
      <c r="GO1625" s="7"/>
      <c r="GP1625" s="7"/>
      <c r="GQ1625" s="7"/>
      <c r="GR1625" s="7"/>
      <c r="GS1625" s="7"/>
      <c r="GT1625" s="7"/>
      <c r="GU1625" s="7"/>
      <c r="GV1625" s="7"/>
      <c r="GW1625" s="7"/>
      <c r="GX1625" s="7"/>
      <c r="GY1625" s="7"/>
    </row>
    <row r="1626" spans="1:207" ht="13.8">
      <c r="A1626" s="7"/>
      <c r="B1626" s="7"/>
      <c r="C1626" s="7"/>
      <c r="D1626" s="7"/>
      <c r="E1626" s="7"/>
      <c r="F1626" s="7"/>
      <c r="G1626" s="7"/>
      <c r="H1626" s="7"/>
      <c r="I1626" s="7"/>
      <c r="J1626" s="7"/>
      <c r="K1626" s="7"/>
      <c r="L1626" s="7"/>
      <c r="M1626" s="7"/>
      <c r="N1626" s="7"/>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c r="CG1626" s="7"/>
      <c r="CH1626" s="7"/>
      <c r="CI1626" s="7"/>
      <c r="CJ1626" s="7"/>
      <c r="CK1626" s="7"/>
      <c r="CL1626" s="7"/>
      <c r="CM1626" s="7"/>
      <c r="CN1626" s="7"/>
      <c r="CO1626" s="7"/>
      <c r="CP1626" s="7"/>
      <c r="CQ1626" s="7"/>
      <c r="CR1626" s="7"/>
      <c r="CS1626" s="7"/>
      <c r="CT1626" s="7"/>
      <c r="CU1626" s="7"/>
      <c r="CV1626" s="7"/>
      <c r="CW1626" s="7"/>
      <c r="CX1626" s="7"/>
      <c r="CY1626" s="7"/>
      <c r="CZ1626" s="7"/>
      <c r="DA1626" s="7"/>
      <c r="DB1626" s="7"/>
      <c r="DC1626" s="7"/>
      <c r="DD1626" s="7"/>
      <c r="DE1626" s="7"/>
      <c r="DF1626" s="7"/>
      <c r="DG1626" s="7"/>
      <c r="DH1626" s="7"/>
      <c r="DI1626" s="7"/>
      <c r="DJ1626" s="7"/>
      <c r="DK1626" s="7"/>
      <c r="DL1626" s="7"/>
      <c r="DM1626" s="7"/>
      <c r="DN1626" s="7"/>
      <c r="DO1626" s="7"/>
      <c r="DP1626" s="7"/>
      <c r="DQ1626" s="7"/>
      <c r="DR1626" s="7"/>
      <c r="DS1626" s="7"/>
      <c r="DT1626" s="7"/>
      <c r="DU1626" s="7"/>
      <c r="DV1626" s="7"/>
      <c r="DW1626" s="7"/>
      <c r="DX1626" s="7"/>
      <c r="DY1626" s="7"/>
      <c r="DZ1626" s="7"/>
      <c r="EA1626" s="7"/>
      <c r="EB1626" s="7"/>
      <c r="EC1626" s="7"/>
      <c r="ED1626" s="7"/>
      <c r="EE1626" s="7"/>
      <c r="EF1626" s="7"/>
      <c r="EG1626" s="7"/>
      <c r="EH1626" s="7"/>
      <c r="EI1626" s="7"/>
      <c r="EJ1626" s="7"/>
      <c r="EK1626" s="7"/>
      <c r="EL1626" s="7"/>
      <c r="EM1626" s="7"/>
      <c r="EN1626" s="7"/>
      <c r="EO1626" s="7"/>
      <c r="EP1626" s="7"/>
      <c r="EQ1626" s="7"/>
      <c r="ER1626" s="7"/>
      <c r="ES1626" s="7"/>
      <c r="ET1626" s="7"/>
      <c r="EU1626" s="7"/>
      <c r="EV1626" s="7"/>
      <c r="EW1626" s="7"/>
      <c r="EX1626" s="7"/>
      <c r="EY1626" s="7"/>
      <c r="EZ1626" s="7"/>
      <c r="FA1626" s="7"/>
      <c r="FB1626" s="7"/>
      <c r="FC1626" s="7"/>
      <c r="FD1626" s="7"/>
      <c r="FE1626" s="7"/>
      <c r="FF1626" s="7"/>
      <c r="FG1626" s="7"/>
      <c r="FH1626" s="7"/>
      <c r="FI1626" s="7"/>
      <c r="FJ1626" s="7"/>
      <c r="FK1626" s="7"/>
      <c r="FL1626" s="34"/>
      <c r="FM1626" s="33"/>
      <c r="FN1626" s="34"/>
      <c r="FO1626" s="33"/>
      <c r="FP1626" s="33"/>
      <c r="FQ1626" s="33"/>
      <c r="FR1626" s="33"/>
      <c r="FS1626" s="33"/>
      <c r="FT1626" s="33"/>
      <c r="FU1626" s="33"/>
      <c r="FV1626" s="33"/>
      <c r="FW1626" s="33"/>
      <c r="FX1626" s="33"/>
      <c r="FY1626" s="33"/>
      <c r="FZ1626" s="33"/>
      <c r="GA1626" s="33"/>
      <c r="GB1626" s="33"/>
      <c r="GC1626" s="33"/>
      <c r="GD1626" s="33"/>
      <c r="GE1626" s="33"/>
      <c r="GF1626" s="33"/>
      <c r="GG1626" s="7"/>
      <c r="GH1626" s="7"/>
      <c r="GI1626" s="7"/>
      <c r="GJ1626" s="7"/>
      <c r="GK1626" s="7"/>
      <c r="GL1626" s="7"/>
      <c r="GM1626" s="7"/>
      <c r="GN1626" s="7"/>
      <c r="GO1626" s="7"/>
      <c r="GP1626" s="7"/>
      <c r="GQ1626" s="7"/>
      <c r="GR1626" s="7"/>
      <c r="GS1626" s="7"/>
      <c r="GT1626" s="7"/>
      <c r="GU1626" s="7"/>
      <c r="GV1626" s="7"/>
      <c r="GW1626" s="7"/>
      <c r="GX1626" s="7"/>
      <c r="GY1626" s="7"/>
    </row>
    <row r="1627" spans="1:207" ht="13.8">
      <c r="A1627" s="7"/>
      <c r="B1627" s="7"/>
      <c r="C1627" s="7"/>
      <c r="D1627" s="7"/>
      <c r="E1627" s="7"/>
      <c r="F1627" s="7"/>
      <c r="G1627" s="7"/>
      <c r="H1627" s="7"/>
      <c r="I1627" s="7"/>
      <c r="J1627" s="7"/>
      <c r="K1627" s="7"/>
      <c r="L1627" s="7"/>
      <c r="M1627" s="7"/>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c r="CG1627" s="7"/>
      <c r="CH1627" s="7"/>
      <c r="CI1627" s="7"/>
      <c r="CJ1627" s="7"/>
      <c r="CK1627" s="7"/>
      <c r="CL1627" s="7"/>
      <c r="CM1627" s="7"/>
      <c r="CN1627" s="7"/>
      <c r="CO1627" s="7"/>
      <c r="CP1627" s="7"/>
      <c r="CQ1627" s="7"/>
      <c r="CR1627" s="7"/>
      <c r="CS1627" s="7"/>
      <c r="CT1627" s="7"/>
      <c r="CU1627" s="7"/>
      <c r="CV1627" s="7"/>
      <c r="CW1627" s="7"/>
      <c r="CX1627" s="7"/>
      <c r="CY1627" s="7"/>
      <c r="CZ1627" s="7"/>
      <c r="DA1627" s="7"/>
      <c r="DB1627" s="7"/>
      <c r="DC1627" s="7"/>
      <c r="DD1627" s="7"/>
      <c r="DE1627" s="7"/>
      <c r="DF1627" s="7"/>
      <c r="DG1627" s="7"/>
      <c r="DH1627" s="7"/>
      <c r="DI1627" s="7"/>
      <c r="DJ1627" s="7"/>
      <c r="DK1627" s="7"/>
      <c r="DL1627" s="7"/>
      <c r="DM1627" s="7"/>
      <c r="DN1627" s="7"/>
      <c r="DO1627" s="7"/>
      <c r="DP1627" s="7"/>
      <c r="DQ1627" s="7"/>
      <c r="DR1627" s="7"/>
      <c r="DS1627" s="7"/>
      <c r="DT1627" s="7"/>
      <c r="DU1627" s="7"/>
      <c r="DV1627" s="7"/>
      <c r="DW1627" s="7"/>
      <c r="DX1627" s="7"/>
      <c r="DY1627" s="7"/>
      <c r="DZ1627" s="7"/>
      <c r="EA1627" s="7"/>
      <c r="EB1627" s="7"/>
      <c r="EC1627" s="7"/>
      <c r="ED1627" s="7"/>
      <c r="EE1627" s="7"/>
      <c r="EF1627" s="7"/>
      <c r="EG1627" s="7"/>
      <c r="EH1627" s="7"/>
      <c r="EI1627" s="7"/>
      <c r="EJ1627" s="7"/>
      <c r="EK1627" s="7"/>
      <c r="EL1627" s="7"/>
      <c r="EM1627" s="7"/>
      <c r="EN1627" s="7"/>
      <c r="EO1627" s="7"/>
      <c r="EP1627" s="7"/>
      <c r="EQ1627" s="7"/>
      <c r="ER1627" s="7"/>
      <c r="ES1627" s="7"/>
      <c r="ET1627" s="7"/>
      <c r="EU1627" s="7"/>
      <c r="EV1627" s="7"/>
      <c r="EW1627" s="7"/>
      <c r="EX1627" s="7"/>
      <c r="EY1627" s="7"/>
      <c r="EZ1627" s="7"/>
      <c r="FA1627" s="7"/>
      <c r="FB1627" s="7"/>
      <c r="FC1627" s="7"/>
      <c r="FD1627" s="7"/>
      <c r="FE1627" s="7"/>
      <c r="FF1627" s="7"/>
      <c r="FG1627" s="7"/>
      <c r="FH1627" s="7"/>
      <c r="FI1627" s="7"/>
      <c r="FJ1627" s="7"/>
      <c r="FK1627" s="7"/>
      <c r="FL1627" s="34"/>
      <c r="FM1627" s="33"/>
      <c r="FN1627" s="34"/>
      <c r="FO1627" s="33"/>
      <c r="FP1627" s="33"/>
      <c r="FQ1627" s="33"/>
      <c r="FR1627" s="33"/>
      <c r="FS1627" s="33"/>
      <c r="FT1627" s="33"/>
      <c r="FU1627" s="33"/>
      <c r="FV1627" s="33"/>
      <c r="FW1627" s="33"/>
      <c r="FX1627" s="33"/>
      <c r="FY1627" s="33"/>
      <c r="FZ1627" s="33"/>
      <c r="GA1627" s="33"/>
      <c r="GB1627" s="33"/>
      <c r="GC1627" s="33"/>
      <c r="GD1627" s="33"/>
      <c r="GE1627" s="33"/>
      <c r="GF1627" s="33"/>
      <c r="GG1627" s="7"/>
      <c r="GH1627" s="7"/>
      <c r="GI1627" s="7"/>
      <c r="GJ1627" s="7"/>
      <c r="GK1627" s="7"/>
      <c r="GL1627" s="7"/>
      <c r="GM1627" s="7"/>
      <c r="GN1627" s="7"/>
      <c r="GO1627" s="7"/>
      <c r="GP1627" s="7"/>
      <c r="GQ1627" s="7"/>
      <c r="GR1627" s="7"/>
      <c r="GS1627" s="7"/>
      <c r="GT1627" s="7"/>
      <c r="GU1627" s="7"/>
      <c r="GV1627" s="7"/>
      <c r="GW1627" s="7"/>
      <c r="GX1627" s="7"/>
      <c r="GY1627" s="7"/>
    </row>
    <row r="1628" spans="1:207" ht="13.8">
      <c r="A1628" s="7"/>
      <c r="B1628" s="7"/>
      <c r="C1628" s="7"/>
      <c r="D1628" s="7"/>
      <c r="E1628" s="7"/>
      <c r="F1628" s="7"/>
      <c r="G1628" s="7"/>
      <c r="H1628" s="7"/>
      <c r="I1628" s="7"/>
      <c r="J1628" s="7"/>
      <c r="K1628" s="7"/>
      <c r="L1628" s="7"/>
      <c r="M1628" s="7"/>
      <c r="N1628" s="7"/>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c r="CG1628" s="7"/>
      <c r="CH1628" s="7"/>
      <c r="CI1628" s="7"/>
      <c r="CJ1628" s="7"/>
      <c r="CK1628" s="7"/>
      <c r="CL1628" s="7"/>
      <c r="CM1628" s="7"/>
      <c r="CN1628" s="7"/>
      <c r="CO1628" s="7"/>
      <c r="CP1628" s="7"/>
      <c r="CQ1628" s="7"/>
      <c r="CR1628" s="7"/>
      <c r="CS1628" s="7"/>
      <c r="CT1628" s="7"/>
      <c r="CU1628" s="7"/>
      <c r="CV1628" s="7"/>
      <c r="CW1628" s="7"/>
      <c r="CX1628" s="7"/>
      <c r="CY1628" s="7"/>
      <c r="CZ1628" s="7"/>
      <c r="DA1628" s="7"/>
      <c r="DB1628" s="7"/>
      <c r="DC1628" s="7"/>
      <c r="DD1628" s="7"/>
      <c r="DE1628" s="7"/>
      <c r="DF1628" s="7"/>
      <c r="DG1628" s="7"/>
      <c r="DH1628" s="7"/>
      <c r="DI1628" s="7"/>
      <c r="DJ1628" s="7"/>
      <c r="DK1628" s="7"/>
      <c r="DL1628" s="7"/>
      <c r="DM1628" s="7"/>
      <c r="DN1628" s="7"/>
      <c r="DO1628" s="7"/>
      <c r="DP1628" s="7"/>
      <c r="DQ1628" s="7"/>
      <c r="DR1628" s="7"/>
      <c r="DS1628" s="7"/>
      <c r="DT1628" s="7"/>
      <c r="DU1628" s="7"/>
      <c r="DV1628" s="7"/>
      <c r="DW1628" s="7"/>
      <c r="DX1628" s="7"/>
      <c r="DY1628" s="7"/>
      <c r="DZ1628" s="7"/>
      <c r="EA1628" s="7"/>
      <c r="EB1628" s="7"/>
      <c r="EC1628" s="7"/>
      <c r="ED1628" s="7"/>
      <c r="EE1628" s="7"/>
      <c r="EF1628" s="7"/>
      <c r="EG1628" s="7"/>
      <c r="EH1628" s="7"/>
      <c r="EI1628" s="7"/>
      <c r="EJ1628" s="7"/>
      <c r="EK1628" s="7"/>
      <c r="EL1628" s="7"/>
      <c r="EM1628" s="7"/>
      <c r="EN1628" s="7"/>
      <c r="EO1628" s="7"/>
      <c r="EP1628" s="7"/>
      <c r="EQ1628" s="7"/>
      <c r="ER1628" s="7"/>
      <c r="ES1628" s="7"/>
      <c r="ET1628" s="7"/>
      <c r="EU1628" s="7"/>
      <c r="EV1628" s="7"/>
      <c r="EW1628" s="7"/>
      <c r="EX1628" s="7"/>
      <c r="EY1628" s="7"/>
      <c r="EZ1628" s="7"/>
      <c r="FA1628" s="7"/>
      <c r="FB1628" s="7"/>
      <c r="FC1628" s="7"/>
      <c r="FD1628" s="7"/>
      <c r="FE1628" s="7"/>
      <c r="FF1628" s="7"/>
      <c r="FG1628" s="7"/>
      <c r="FH1628" s="7"/>
      <c r="FI1628" s="7"/>
      <c r="FJ1628" s="7"/>
      <c r="FK1628" s="7"/>
      <c r="FL1628" s="34"/>
      <c r="FM1628" s="33"/>
      <c r="FN1628" s="34"/>
      <c r="FO1628" s="33"/>
      <c r="FP1628" s="33"/>
      <c r="FQ1628" s="33"/>
      <c r="FR1628" s="33"/>
      <c r="FS1628" s="33"/>
      <c r="FT1628" s="33"/>
      <c r="FU1628" s="33"/>
      <c r="FV1628" s="33"/>
      <c r="FW1628" s="33"/>
      <c r="FX1628" s="33"/>
      <c r="FY1628" s="33"/>
      <c r="FZ1628" s="33"/>
      <c r="GA1628" s="33"/>
      <c r="GB1628" s="33"/>
      <c r="GC1628" s="33"/>
      <c r="GD1628" s="33"/>
      <c r="GE1628" s="33"/>
      <c r="GF1628" s="33"/>
      <c r="GG1628" s="7"/>
      <c r="GH1628" s="7"/>
      <c r="GI1628" s="7"/>
      <c r="GJ1628" s="7"/>
      <c r="GK1628" s="7"/>
      <c r="GL1628" s="7"/>
      <c r="GM1628" s="7"/>
      <c r="GN1628" s="7"/>
      <c r="GO1628" s="7"/>
      <c r="GP1628" s="7"/>
      <c r="GQ1628" s="7"/>
      <c r="GR1628" s="7"/>
      <c r="GS1628" s="7"/>
      <c r="GT1628" s="7"/>
      <c r="GU1628" s="7"/>
      <c r="GV1628" s="7"/>
      <c r="GW1628" s="7"/>
      <c r="GX1628" s="7"/>
      <c r="GY1628" s="7"/>
    </row>
    <row r="1629" spans="1:207" ht="13.8">
      <c r="A1629" s="7"/>
      <c r="B1629" s="7"/>
      <c r="C1629" s="7"/>
      <c r="D1629" s="7"/>
      <c r="E1629" s="7"/>
      <c r="F1629" s="7"/>
      <c r="G1629" s="7"/>
      <c r="H1629" s="7"/>
      <c r="I1629" s="7"/>
      <c r="J1629" s="7"/>
      <c r="K1629" s="7"/>
      <c r="L1629" s="7"/>
      <c r="M1629" s="7"/>
      <c r="N1629" s="7"/>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c r="CG1629" s="7"/>
      <c r="CH1629" s="7"/>
      <c r="CI1629" s="7"/>
      <c r="CJ1629" s="7"/>
      <c r="CK1629" s="7"/>
      <c r="CL1629" s="7"/>
      <c r="CM1629" s="7"/>
      <c r="CN1629" s="7"/>
      <c r="CO1629" s="7"/>
      <c r="CP1629" s="7"/>
      <c r="CQ1629" s="7"/>
      <c r="CR1629" s="7"/>
      <c r="CS1629" s="7"/>
      <c r="CT1629" s="7"/>
      <c r="CU1629" s="7"/>
      <c r="CV1629" s="7"/>
      <c r="CW1629" s="7"/>
      <c r="CX1629" s="7"/>
      <c r="CY1629" s="7"/>
      <c r="CZ1629" s="7"/>
      <c r="DA1629" s="7"/>
      <c r="DB1629" s="7"/>
      <c r="DC1629" s="7"/>
      <c r="DD1629" s="7"/>
      <c r="DE1629" s="7"/>
      <c r="DF1629" s="7"/>
      <c r="DG1629" s="7"/>
      <c r="DH1629" s="7"/>
      <c r="DI1629" s="7"/>
      <c r="DJ1629" s="7"/>
      <c r="DK1629" s="7"/>
      <c r="DL1629" s="7"/>
      <c r="DM1629" s="7"/>
      <c r="DN1629" s="7"/>
      <c r="DO1629" s="7"/>
      <c r="DP1629" s="7"/>
      <c r="DQ1629" s="7"/>
      <c r="DR1629" s="7"/>
      <c r="DS1629" s="7"/>
      <c r="DT1629" s="7"/>
      <c r="DU1629" s="7"/>
      <c r="DV1629" s="7"/>
      <c r="DW1629" s="7"/>
      <c r="DX1629" s="7"/>
      <c r="DY1629" s="7"/>
      <c r="DZ1629" s="7"/>
      <c r="EA1629" s="7"/>
      <c r="EB1629" s="7"/>
      <c r="EC1629" s="7"/>
      <c r="ED1629" s="7"/>
      <c r="EE1629" s="7"/>
      <c r="EF1629" s="7"/>
      <c r="EG1629" s="7"/>
      <c r="EH1629" s="7"/>
      <c r="EI1629" s="7"/>
      <c r="EJ1629" s="7"/>
      <c r="EK1629" s="7"/>
      <c r="EL1629" s="7"/>
      <c r="EM1629" s="7"/>
      <c r="EN1629" s="7"/>
      <c r="EO1629" s="7"/>
      <c r="EP1629" s="7"/>
      <c r="EQ1629" s="7"/>
      <c r="ER1629" s="7"/>
      <c r="ES1629" s="7"/>
      <c r="ET1629" s="7"/>
      <c r="EU1629" s="7"/>
      <c r="EV1629" s="7"/>
      <c r="EW1629" s="7"/>
      <c r="EX1629" s="7"/>
      <c r="EY1629" s="7"/>
      <c r="EZ1629" s="7"/>
      <c r="FA1629" s="7"/>
      <c r="FB1629" s="7"/>
      <c r="FC1629" s="7"/>
      <c r="FD1629" s="7"/>
      <c r="FE1629" s="7"/>
      <c r="FF1629" s="7"/>
      <c r="FG1629" s="7"/>
      <c r="FH1629" s="7"/>
      <c r="FI1629" s="7"/>
      <c r="FJ1629" s="7"/>
      <c r="FK1629" s="7"/>
      <c r="FL1629" s="34"/>
      <c r="FM1629" s="33"/>
      <c r="FN1629" s="34"/>
      <c r="FO1629" s="33"/>
      <c r="FP1629" s="33"/>
      <c r="FQ1629" s="33"/>
      <c r="FR1629" s="33"/>
      <c r="FS1629" s="33"/>
      <c r="FT1629" s="33"/>
      <c r="FU1629" s="33"/>
      <c r="FV1629" s="33"/>
      <c r="FW1629" s="33"/>
      <c r="FX1629" s="33"/>
      <c r="FY1629" s="33"/>
      <c r="FZ1629" s="33"/>
      <c r="GA1629" s="33"/>
      <c r="GB1629" s="33"/>
      <c r="GC1629" s="33"/>
      <c r="GD1629" s="33"/>
      <c r="GE1629" s="33"/>
      <c r="GF1629" s="33"/>
      <c r="GG1629" s="7"/>
      <c r="GH1629" s="7"/>
      <c r="GI1629" s="7"/>
      <c r="GJ1629" s="7"/>
      <c r="GK1629" s="7"/>
      <c r="GL1629" s="7"/>
      <c r="GM1629" s="7"/>
      <c r="GN1629" s="7"/>
      <c r="GO1629" s="7"/>
      <c r="GP1629" s="7"/>
      <c r="GQ1629" s="7"/>
      <c r="GR1629" s="7"/>
      <c r="GS1629" s="7"/>
      <c r="GT1629" s="7"/>
      <c r="GU1629" s="7"/>
      <c r="GV1629" s="7"/>
      <c r="GW1629" s="7"/>
      <c r="GX1629" s="7"/>
      <c r="GY1629" s="7"/>
    </row>
    <row r="1630" spans="1:207" ht="13.8">
      <c r="A1630" s="7"/>
      <c r="B1630" s="7"/>
      <c r="C1630" s="7"/>
      <c r="D1630" s="7"/>
      <c r="E1630" s="7"/>
      <c r="F1630" s="7"/>
      <c r="G1630" s="7"/>
      <c r="H1630" s="7"/>
      <c r="I1630" s="7"/>
      <c r="J1630" s="7"/>
      <c r="K1630" s="7"/>
      <c r="L1630" s="7"/>
      <c r="M1630" s="7"/>
      <c r="N1630" s="7"/>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c r="CG1630" s="7"/>
      <c r="CH1630" s="7"/>
      <c r="CI1630" s="7"/>
      <c r="CJ1630" s="7"/>
      <c r="CK1630" s="7"/>
      <c r="CL1630" s="7"/>
      <c r="CM1630" s="7"/>
      <c r="CN1630" s="7"/>
      <c r="CO1630" s="7"/>
      <c r="CP1630" s="7"/>
      <c r="CQ1630" s="7"/>
      <c r="CR1630" s="7"/>
      <c r="CS1630" s="7"/>
      <c r="CT1630" s="7"/>
      <c r="CU1630" s="7"/>
      <c r="CV1630" s="7"/>
      <c r="CW1630" s="7"/>
      <c r="CX1630" s="7"/>
      <c r="CY1630" s="7"/>
      <c r="CZ1630" s="7"/>
      <c r="DA1630" s="7"/>
      <c r="DB1630" s="7"/>
      <c r="DC1630" s="7"/>
      <c r="DD1630" s="7"/>
      <c r="DE1630" s="7"/>
      <c r="DF1630" s="7"/>
      <c r="DG1630" s="7"/>
      <c r="DH1630" s="7"/>
      <c r="DI1630" s="7"/>
      <c r="DJ1630" s="7"/>
      <c r="DK1630" s="7"/>
      <c r="DL1630" s="7"/>
      <c r="DM1630" s="7"/>
      <c r="DN1630" s="7"/>
      <c r="DO1630" s="7"/>
      <c r="DP1630" s="7"/>
      <c r="DQ1630" s="7"/>
      <c r="DR1630" s="7"/>
      <c r="DS1630" s="7"/>
      <c r="DT1630" s="7"/>
      <c r="DU1630" s="7"/>
      <c r="DV1630" s="7"/>
      <c r="DW1630" s="7"/>
      <c r="DX1630" s="7"/>
      <c r="DY1630" s="7"/>
      <c r="DZ1630" s="7"/>
      <c r="EA1630" s="7"/>
      <c r="EB1630" s="7"/>
      <c r="EC1630" s="7"/>
      <c r="ED1630" s="7"/>
      <c r="EE1630" s="7"/>
      <c r="EF1630" s="7"/>
      <c r="EG1630" s="7"/>
      <c r="EH1630" s="7"/>
      <c r="EI1630" s="7"/>
      <c r="EJ1630" s="7"/>
      <c r="EK1630" s="7"/>
      <c r="EL1630" s="7"/>
      <c r="EM1630" s="7"/>
      <c r="EN1630" s="7"/>
      <c r="EO1630" s="7"/>
      <c r="EP1630" s="7"/>
      <c r="EQ1630" s="7"/>
      <c r="ER1630" s="7"/>
      <c r="ES1630" s="7"/>
      <c r="ET1630" s="7"/>
      <c r="EU1630" s="7"/>
      <c r="EV1630" s="7"/>
      <c r="EW1630" s="7"/>
      <c r="EX1630" s="7"/>
      <c r="EY1630" s="7"/>
      <c r="EZ1630" s="7"/>
      <c r="FA1630" s="7"/>
      <c r="FB1630" s="7"/>
      <c r="FC1630" s="7"/>
      <c r="FD1630" s="7"/>
      <c r="FE1630" s="7"/>
      <c r="FF1630" s="7"/>
      <c r="FG1630" s="7"/>
      <c r="FH1630" s="7"/>
      <c r="FI1630" s="7"/>
      <c r="FJ1630" s="7"/>
      <c r="FK1630" s="7"/>
      <c r="FL1630" s="34"/>
      <c r="FM1630" s="33"/>
      <c r="FN1630" s="34"/>
      <c r="FO1630" s="33"/>
      <c r="FP1630" s="33"/>
      <c r="FQ1630" s="33"/>
      <c r="FR1630" s="33"/>
      <c r="FS1630" s="33"/>
      <c r="FT1630" s="33"/>
      <c r="FU1630" s="33"/>
      <c r="FV1630" s="33"/>
      <c r="FW1630" s="33"/>
      <c r="FX1630" s="33"/>
      <c r="FY1630" s="33"/>
      <c r="FZ1630" s="33"/>
      <c r="GA1630" s="33"/>
      <c r="GB1630" s="33"/>
      <c r="GC1630" s="33"/>
      <c r="GD1630" s="33"/>
      <c r="GE1630" s="33"/>
      <c r="GF1630" s="33"/>
      <c r="GG1630" s="7"/>
      <c r="GH1630" s="7"/>
      <c r="GI1630" s="7"/>
      <c r="GJ1630" s="7"/>
      <c r="GK1630" s="7"/>
      <c r="GL1630" s="7"/>
      <c r="GM1630" s="7"/>
      <c r="GN1630" s="7"/>
      <c r="GO1630" s="7"/>
      <c r="GP1630" s="7"/>
      <c r="GQ1630" s="7"/>
      <c r="GR1630" s="7"/>
      <c r="GS1630" s="7"/>
      <c r="GT1630" s="7"/>
      <c r="GU1630" s="7"/>
      <c r="GV1630" s="7"/>
      <c r="GW1630" s="7"/>
      <c r="GX1630" s="7"/>
      <c r="GY1630" s="7"/>
    </row>
    <row r="1631" spans="1:207" ht="13.8">
      <c r="A1631" s="7"/>
      <c r="B1631" s="7"/>
      <c r="C1631" s="7"/>
      <c r="D1631" s="7"/>
      <c r="E1631" s="7"/>
      <c r="F1631" s="7"/>
      <c r="G1631" s="7"/>
      <c r="H1631" s="7"/>
      <c r="I1631" s="7"/>
      <c r="J1631" s="7"/>
      <c r="K1631" s="7"/>
      <c r="L1631" s="7"/>
      <c r="M1631" s="7"/>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c r="CG1631" s="7"/>
      <c r="CH1631" s="7"/>
      <c r="CI1631" s="7"/>
      <c r="CJ1631" s="7"/>
      <c r="CK1631" s="7"/>
      <c r="CL1631" s="7"/>
      <c r="CM1631" s="7"/>
      <c r="CN1631" s="7"/>
      <c r="CO1631" s="7"/>
      <c r="CP1631" s="7"/>
      <c r="CQ1631" s="7"/>
      <c r="CR1631" s="7"/>
      <c r="CS1631" s="7"/>
      <c r="CT1631" s="7"/>
      <c r="CU1631" s="7"/>
      <c r="CV1631" s="7"/>
      <c r="CW1631" s="7"/>
      <c r="CX1631" s="7"/>
      <c r="CY1631" s="7"/>
      <c r="CZ1631" s="7"/>
      <c r="DA1631" s="7"/>
      <c r="DB1631" s="7"/>
      <c r="DC1631" s="7"/>
      <c r="DD1631" s="7"/>
      <c r="DE1631" s="7"/>
      <c r="DF1631" s="7"/>
      <c r="DG1631" s="7"/>
      <c r="DH1631" s="7"/>
      <c r="DI1631" s="7"/>
      <c r="DJ1631" s="7"/>
      <c r="DK1631" s="7"/>
      <c r="DL1631" s="7"/>
      <c r="DM1631" s="7"/>
      <c r="DN1631" s="7"/>
      <c r="DO1631" s="7"/>
      <c r="DP1631" s="7"/>
      <c r="DQ1631" s="7"/>
      <c r="DR1631" s="7"/>
      <c r="DS1631" s="7"/>
      <c r="DT1631" s="7"/>
      <c r="DU1631" s="7"/>
      <c r="DV1631" s="7"/>
      <c r="DW1631" s="7"/>
      <c r="DX1631" s="7"/>
      <c r="DY1631" s="7"/>
      <c r="DZ1631" s="7"/>
      <c r="EA1631" s="7"/>
      <c r="EB1631" s="7"/>
      <c r="EC1631" s="7"/>
      <c r="ED1631" s="7"/>
      <c r="EE1631" s="7"/>
      <c r="EF1631" s="7"/>
      <c r="EG1631" s="7"/>
      <c r="EH1631" s="7"/>
      <c r="EI1631" s="7"/>
      <c r="EJ1631" s="7"/>
      <c r="EK1631" s="7"/>
      <c r="EL1631" s="7"/>
      <c r="EM1631" s="7"/>
      <c r="EN1631" s="7"/>
      <c r="EO1631" s="7"/>
      <c r="EP1631" s="7"/>
      <c r="EQ1631" s="7"/>
      <c r="ER1631" s="7"/>
      <c r="ES1631" s="7"/>
      <c r="ET1631" s="7"/>
      <c r="EU1631" s="7"/>
      <c r="EV1631" s="7"/>
      <c r="EW1631" s="7"/>
      <c r="EX1631" s="7"/>
      <c r="EY1631" s="7"/>
      <c r="EZ1631" s="7"/>
      <c r="FA1631" s="7"/>
      <c r="FB1631" s="7"/>
      <c r="FC1631" s="7"/>
      <c r="FD1631" s="7"/>
      <c r="FE1631" s="7"/>
      <c r="FF1631" s="7"/>
      <c r="FG1631" s="7"/>
      <c r="FH1631" s="7"/>
      <c r="FI1631" s="7"/>
      <c r="FJ1631" s="7"/>
      <c r="FK1631" s="7"/>
      <c r="FL1631" s="34"/>
      <c r="FM1631" s="33"/>
      <c r="FN1631" s="34"/>
      <c r="FO1631" s="33"/>
      <c r="FP1631" s="33"/>
      <c r="FQ1631" s="33"/>
      <c r="FR1631" s="33"/>
      <c r="FS1631" s="33"/>
      <c r="FT1631" s="33"/>
      <c r="FU1631" s="33"/>
      <c r="FV1631" s="33"/>
      <c r="FW1631" s="33"/>
      <c r="FX1631" s="33"/>
      <c r="FY1631" s="33"/>
      <c r="FZ1631" s="33"/>
      <c r="GA1631" s="33"/>
      <c r="GB1631" s="33"/>
      <c r="GC1631" s="33"/>
      <c r="GD1631" s="33"/>
      <c r="GE1631" s="33"/>
      <c r="GF1631" s="33"/>
      <c r="GG1631" s="7"/>
      <c r="GH1631" s="7"/>
      <c r="GI1631" s="7"/>
      <c r="GJ1631" s="7"/>
      <c r="GK1631" s="7"/>
      <c r="GL1631" s="7"/>
      <c r="GM1631" s="7"/>
      <c r="GN1631" s="7"/>
      <c r="GO1631" s="7"/>
      <c r="GP1631" s="7"/>
      <c r="GQ1631" s="7"/>
      <c r="GR1631" s="7"/>
      <c r="GS1631" s="7"/>
      <c r="GT1631" s="7"/>
      <c r="GU1631" s="7"/>
      <c r="GV1631" s="7"/>
      <c r="GW1631" s="7"/>
      <c r="GX1631" s="7"/>
      <c r="GY1631" s="7"/>
    </row>
    <row r="1632" spans="1:207" ht="13.8">
      <c r="A1632" s="7"/>
      <c r="B1632" s="7"/>
      <c r="C1632" s="7"/>
      <c r="D1632" s="7"/>
      <c r="E1632" s="7"/>
      <c r="F1632" s="7"/>
      <c r="G1632" s="7"/>
      <c r="H1632" s="7"/>
      <c r="I1632" s="7"/>
      <c r="J1632" s="7"/>
      <c r="K1632" s="7"/>
      <c r="L1632" s="7"/>
      <c r="M1632" s="7"/>
      <c r="N1632" s="7"/>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c r="CG1632" s="7"/>
      <c r="CH1632" s="7"/>
      <c r="CI1632" s="7"/>
      <c r="CJ1632" s="7"/>
      <c r="CK1632" s="7"/>
      <c r="CL1632" s="7"/>
      <c r="CM1632" s="7"/>
      <c r="CN1632" s="7"/>
      <c r="CO1632" s="7"/>
      <c r="CP1632" s="7"/>
      <c r="CQ1632" s="7"/>
      <c r="CR1632" s="7"/>
      <c r="CS1632" s="7"/>
      <c r="CT1632" s="7"/>
      <c r="CU1632" s="7"/>
      <c r="CV1632" s="7"/>
      <c r="CW1632" s="7"/>
      <c r="CX1632" s="7"/>
      <c r="CY1632" s="7"/>
      <c r="CZ1632" s="7"/>
      <c r="DA1632" s="7"/>
      <c r="DB1632" s="7"/>
      <c r="DC1632" s="7"/>
      <c r="DD1632" s="7"/>
      <c r="DE1632" s="7"/>
      <c r="DF1632" s="7"/>
      <c r="DG1632" s="7"/>
      <c r="DH1632" s="7"/>
      <c r="DI1632" s="7"/>
      <c r="DJ1632" s="7"/>
      <c r="DK1632" s="7"/>
      <c r="DL1632" s="7"/>
      <c r="DM1632" s="7"/>
      <c r="DN1632" s="7"/>
      <c r="DO1632" s="7"/>
      <c r="DP1632" s="7"/>
      <c r="DQ1632" s="7"/>
      <c r="DR1632" s="7"/>
      <c r="DS1632" s="7"/>
      <c r="DT1632" s="7"/>
      <c r="DU1632" s="7"/>
      <c r="DV1632" s="7"/>
      <c r="DW1632" s="7"/>
      <c r="DX1632" s="7"/>
      <c r="DY1632" s="7"/>
      <c r="DZ1632" s="7"/>
      <c r="EA1632" s="7"/>
      <c r="EB1632" s="7"/>
      <c r="EC1632" s="7"/>
      <c r="ED1632" s="7"/>
      <c r="EE1632" s="7"/>
      <c r="EF1632" s="7"/>
      <c r="EG1632" s="7"/>
      <c r="EH1632" s="7"/>
      <c r="EI1632" s="7"/>
      <c r="EJ1632" s="7"/>
      <c r="EK1632" s="7"/>
      <c r="EL1632" s="7"/>
      <c r="EM1632" s="7"/>
      <c r="EN1632" s="7"/>
      <c r="EO1632" s="7"/>
      <c r="EP1632" s="7"/>
      <c r="EQ1632" s="7"/>
      <c r="ER1632" s="7"/>
      <c r="ES1632" s="7"/>
      <c r="ET1632" s="7"/>
      <c r="EU1632" s="7"/>
      <c r="EV1632" s="7"/>
      <c r="EW1632" s="7"/>
      <c r="EX1632" s="7"/>
      <c r="EY1632" s="7"/>
      <c r="EZ1632" s="7"/>
      <c r="FA1632" s="7"/>
      <c r="FB1632" s="7"/>
      <c r="FC1632" s="7"/>
      <c r="FD1632" s="7"/>
      <c r="FE1632" s="7"/>
      <c r="FF1632" s="7"/>
      <c r="FG1632" s="7"/>
      <c r="FH1632" s="7"/>
      <c r="FI1632" s="7"/>
      <c r="FJ1632" s="7"/>
      <c r="FK1632" s="7"/>
      <c r="FL1632" s="34"/>
      <c r="FM1632" s="33"/>
      <c r="FN1632" s="34"/>
      <c r="FO1632" s="33"/>
      <c r="FP1632" s="33"/>
      <c r="FQ1632" s="33"/>
      <c r="FR1632" s="33"/>
      <c r="FS1632" s="33"/>
      <c r="FT1632" s="33"/>
      <c r="FU1632" s="33"/>
      <c r="FV1632" s="33"/>
      <c r="FW1632" s="33"/>
      <c r="FX1632" s="33"/>
      <c r="FY1632" s="33"/>
      <c r="FZ1632" s="33"/>
      <c r="GA1632" s="33"/>
      <c r="GB1632" s="33"/>
      <c r="GC1632" s="33"/>
      <c r="GD1632" s="33"/>
      <c r="GE1632" s="33"/>
      <c r="GF1632" s="33"/>
      <c r="GG1632" s="7"/>
      <c r="GH1632" s="7"/>
      <c r="GI1632" s="7"/>
      <c r="GJ1632" s="7"/>
      <c r="GK1632" s="7"/>
      <c r="GL1632" s="7"/>
      <c r="GM1632" s="7"/>
      <c r="GN1632" s="7"/>
      <c r="GO1632" s="7"/>
      <c r="GP1632" s="7"/>
      <c r="GQ1632" s="7"/>
      <c r="GR1632" s="7"/>
      <c r="GS1632" s="7"/>
      <c r="GT1632" s="7"/>
      <c r="GU1632" s="7"/>
      <c r="GV1632" s="7"/>
      <c r="GW1632" s="7"/>
      <c r="GX1632" s="7"/>
      <c r="GY1632" s="7"/>
    </row>
    <row r="1633" spans="1:207" ht="13.8">
      <c r="A1633" s="7"/>
      <c r="B1633" s="7"/>
      <c r="C1633" s="7"/>
      <c r="D1633" s="7"/>
      <c r="E1633" s="7"/>
      <c r="F1633" s="7"/>
      <c r="G1633" s="7"/>
      <c r="H1633" s="7"/>
      <c r="I1633" s="7"/>
      <c r="J1633" s="7"/>
      <c r="K1633" s="7"/>
      <c r="L1633" s="7"/>
      <c r="M1633" s="7"/>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c r="CG1633" s="7"/>
      <c r="CH1633" s="7"/>
      <c r="CI1633" s="7"/>
      <c r="CJ1633" s="7"/>
      <c r="CK1633" s="7"/>
      <c r="CL1633" s="7"/>
      <c r="CM1633" s="7"/>
      <c r="CN1633" s="7"/>
      <c r="CO1633" s="7"/>
      <c r="CP1633" s="7"/>
      <c r="CQ1633" s="7"/>
      <c r="CR1633" s="7"/>
      <c r="CS1633" s="7"/>
      <c r="CT1633" s="7"/>
      <c r="CU1633" s="7"/>
      <c r="CV1633" s="7"/>
      <c r="CW1633" s="7"/>
      <c r="CX1633" s="7"/>
      <c r="CY1633" s="7"/>
      <c r="CZ1633" s="7"/>
      <c r="DA1633" s="7"/>
      <c r="DB1633" s="7"/>
      <c r="DC1633" s="7"/>
      <c r="DD1633" s="7"/>
      <c r="DE1633" s="7"/>
      <c r="DF1633" s="7"/>
      <c r="DG1633" s="7"/>
      <c r="DH1633" s="7"/>
      <c r="DI1633" s="7"/>
      <c r="DJ1633" s="7"/>
      <c r="DK1633" s="7"/>
      <c r="DL1633" s="7"/>
      <c r="DM1633" s="7"/>
      <c r="DN1633" s="7"/>
      <c r="DO1633" s="7"/>
      <c r="DP1633" s="7"/>
      <c r="DQ1633" s="7"/>
      <c r="DR1633" s="7"/>
      <c r="DS1633" s="7"/>
      <c r="DT1633" s="7"/>
      <c r="DU1633" s="7"/>
      <c r="DV1633" s="7"/>
      <c r="DW1633" s="7"/>
      <c r="DX1633" s="7"/>
      <c r="DY1633" s="7"/>
      <c r="DZ1633" s="7"/>
      <c r="EA1633" s="7"/>
      <c r="EB1633" s="7"/>
      <c r="EC1633" s="7"/>
      <c r="ED1633" s="7"/>
      <c r="EE1633" s="7"/>
      <c r="EF1633" s="7"/>
      <c r="EG1633" s="7"/>
      <c r="EH1633" s="7"/>
      <c r="EI1633" s="7"/>
      <c r="EJ1633" s="7"/>
      <c r="EK1633" s="7"/>
      <c r="EL1633" s="7"/>
      <c r="EM1633" s="7"/>
      <c r="EN1633" s="7"/>
      <c r="EO1633" s="7"/>
      <c r="EP1633" s="7"/>
      <c r="EQ1633" s="7"/>
      <c r="ER1633" s="7"/>
      <c r="ES1633" s="7"/>
      <c r="ET1633" s="7"/>
      <c r="EU1633" s="7"/>
      <c r="EV1633" s="7"/>
      <c r="EW1633" s="7"/>
      <c r="EX1633" s="7"/>
      <c r="EY1633" s="7"/>
      <c r="EZ1633" s="7"/>
      <c r="FA1633" s="7"/>
      <c r="FB1633" s="7"/>
      <c r="FC1633" s="7"/>
      <c r="FD1633" s="7"/>
      <c r="FE1633" s="7"/>
      <c r="FF1633" s="7"/>
      <c r="FG1633" s="7"/>
      <c r="FH1633" s="7"/>
      <c r="FI1633" s="7"/>
      <c r="FJ1633" s="7"/>
      <c r="FK1633" s="7"/>
      <c r="FL1633" s="34"/>
      <c r="FM1633" s="33"/>
      <c r="FN1633" s="34"/>
      <c r="FO1633" s="33"/>
      <c r="FP1633" s="33"/>
      <c r="FQ1633" s="33"/>
      <c r="FR1633" s="33"/>
      <c r="FS1633" s="33"/>
      <c r="FT1633" s="33"/>
      <c r="FU1633" s="33"/>
      <c r="FV1633" s="33"/>
      <c r="FW1633" s="33"/>
      <c r="FX1633" s="33"/>
      <c r="FY1633" s="33"/>
      <c r="FZ1633" s="33"/>
      <c r="GA1633" s="33"/>
      <c r="GB1633" s="33"/>
      <c r="GC1633" s="33"/>
      <c r="GD1633" s="33"/>
      <c r="GE1633" s="33"/>
      <c r="GF1633" s="33"/>
      <c r="GG1633" s="7"/>
      <c r="GH1633" s="7"/>
      <c r="GI1633" s="7"/>
      <c r="GJ1633" s="7"/>
      <c r="GK1633" s="7"/>
      <c r="GL1633" s="7"/>
      <c r="GM1633" s="7"/>
      <c r="GN1633" s="7"/>
      <c r="GO1633" s="7"/>
      <c r="GP1633" s="7"/>
      <c r="GQ1633" s="7"/>
      <c r="GR1633" s="7"/>
      <c r="GS1633" s="7"/>
      <c r="GT1633" s="7"/>
      <c r="GU1633" s="7"/>
      <c r="GV1633" s="7"/>
      <c r="GW1633" s="7"/>
      <c r="GX1633" s="7"/>
      <c r="GY1633" s="7"/>
    </row>
    <row r="1634" spans="1:207" ht="13.8">
      <c r="A1634" s="7"/>
      <c r="B1634" s="7"/>
      <c r="C1634" s="7"/>
      <c r="D1634" s="7"/>
      <c r="E1634" s="7"/>
      <c r="F1634" s="7"/>
      <c r="G1634" s="7"/>
      <c r="H1634" s="7"/>
      <c r="I1634" s="7"/>
      <c r="J1634" s="7"/>
      <c r="K1634" s="7"/>
      <c r="L1634" s="7"/>
      <c r="M1634" s="7"/>
      <c r="N1634" s="7"/>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c r="CG1634" s="7"/>
      <c r="CH1634" s="7"/>
      <c r="CI1634" s="7"/>
      <c r="CJ1634" s="7"/>
      <c r="CK1634" s="7"/>
      <c r="CL1634" s="7"/>
      <c r="CM1634" s="7"/>
      <c r="CN1634" s="7"/>
      <c r="CO1634" s="7"/>
      <c r="CP1634" s="7"/>
      <c r="CQ1634" s="7"/>
      <c r="CR1634" s="7"/>
      <c r="CS1634" s="7"/>
      <c r="CT1634" s="7"/>
      <c r="CU1634" s="7"/>
      <c r="CV1634" s="7"/>
      <c r="CW1634" s="7"/>
      <c r="CX1634" s="7"/>
      <c r="CY1634" s="7"/>
      <c r="CZ1634" s="7"/>
      <c r="DA1634" s="7"/>
      <c r="DB1634" s="7"/>
      <c r="DC1634" s="7"/>
      <c r="DD1634" s="7"/>
      <c r="DE1634" s="7"/>
      <c r="DF1634" s="7"/>
      <c r="DG1634" s="7"/>
      <c r="DH1634" s="7"/>
      <c r="DI1634" s="7"/>
      <c r="DJ1634" s="7"/>
      <c r="DK1634" s="7"/>
      <c r="DL1634" s="7"/>
      <c r="DM1634" s="7"/>
      <c r="DN1634" s="7"/>
      <c r="DO1634" s="7"/>
      <c r="DP1634" s="7"/>
      <c r="DQ1634" s="7"/>
      <c r="DR1634" s="7"/>
      <c r="DS1634" s="7"/>
      <c r="DT1634" s="7"/>
      <c r="DU1634" s="7"/>
      <c r="DV1634" s="7"/>
      <c r="DW1634" s="7"/>
      <c r="DX1634" s="7"/>
      <c r="DY1634" s="7"/>
      <c r="DZ1634" s="7"/>
      <c r="EA1634" s="7"/>
      <c r="EB1634" s="7"/>
      <c r="EC1634" s="7"/>
      <c r="ED1634" s="7"/>
      <c r="EE1634" s="7"/>
      <c r="EF1634" s="7"/>
      <c r="EG1634" s="7"/>
      <c r="EH1634" s="7"/>
      <c r="EI1634" s="7"/>
      <c r="EJ1634" s="7"/>
      <c r="EK1634" s="7"/>
      <c r="EL1634" s="7"/>
      <c r="EM1634" s="7"/>
      <c r="EN1634" s="7"/>
      <c r="EO1634" s="7"/>
      <c r="EP1634" s="7"/>
      <c r="EQ1634" s="7"/>
      <c r="ER1634" s="7"/>
      <c r="ES1634" s="7"/>
      <c r="ET1634" s="7"/>
      <c r="EU1634" s="7"/>
      <c r="EV1634" s="7"/>
      <c r="EW1634" s="7"/>
      <c r="EX1634" s="7"/>
      <c r="EY1634" s="7"/>
      <c r="EZ1634" s="7"/>
      <c r="FA1634" s="7"/>
      <c r="FB1634" s="7"/>
      <c r="FC1634" s="7"/>
      <c r="FD1634" s="7"/>
      <c r="FE1634" s="7"/>
      <c r="FF1634" s="7"/>
      <c r="FG1634" s="7"/>
      <c r="FH1634" s="7"/>
      <c r="FI1634" s="7"/>
      <c r="FJ1634" s="7"/>
      <c r="FK1634" s="7"/>
      <c r="FL1634" s="34"/>
      <c r="FM1634" s="33"/>
      <c r="FN1634" s="34"/>
      <c r="FO1634" s="33"/>
      <c r="FP1634" s="33"/>
      <c r="FQ1634" s="33"/>
      <c r="FR1634" s="33"/>
      <c r="FS1634" s="33"/>
      <c r="FT1634" s="33"/>
      <c r="FU1634" s="33"/>
      <c r="FV1634" s="33"/>
      <c r="FW1634" s="33"/>
      <c r="FX1634" s="33"/>
      <c r="FY1634" s="33"/>
      <c r="FZ1634" s="33"/>
      <c r="GA1634" s="33"/>
      <c r="GB1634" s="33"/>
      <c r="GC1634" s="33"/>
      <c r="GD1634" s="33"/>
      <c r="GE1634" s="33"/>
      <c r="GF1634" s="33"/>
      <c r="GG1634" s="7"/>
      <c r="GH1634" s="7"/>
      <c r="GI1634" s="7"/>
      <c r="GJ1634" s="7"/>
      <c r="GK1634" s="7"/>
      <c r="GL1634" s="7"/>
      <c r="GM1634" s="7"/>
      <c r="GN1634" s="7"/>
      <c r="GO1634" s="7"/>
      <c r="GP1634" s="7"/>
      <c r="GQ1634" s="7"/>
      <c r="GR1634" s="7"/>
      <c r="GS1634" s="7"/>
      <c r="GT1634" s="7"/>
      <c r="GU1634" s="7"/>
      <c r="GV1634" s="7"/>
      <c r="GW1634" s="7"/>
      <c r="GX1634" s="7"/>
      <c r="GY1634" s="7"/>
    </row>
    <row r="1635" spans="1:207" ht="13.8">
      <c r="A1635" s="7"/>
      <c r="B1635" s="7"/>
      <c r="C1635" s="7"/>
      <c r="D1635" s="7"/>
      <c r="E1635" s="7"/>
      <c r="F1635" s="7"/>
      <c r="G1635" s="7"/>
      <c r="H1635" s="7"/>
      <c r="I1635" s="7"/>
      <c r="J1635" s="7"/>
      <c r="K1635" s="7"/>
      <c r="L1635" s="7"/>
      <c r="M1635" s="7"/>
      <c r="N1635" s="7"/>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c r="CG1635" s="7"/>
      <c r="CH1635" s="7"/>
      <c r="CI1635" s="7"/>
      <c r="CJ1635" s="7"/>
      <c r="CK1635" s="7"/>
      <c r="CL1635" s="7"/>
      <c r="CM1635" s="7"/>
      <c r="CN1635" s="7"/>
      <c r="CO1635" s="7"/>
      <c r="CP1635" s="7"/>
      <c r="CQ1635" s="7"/>
      <c r="CR1635" s="7"/>
      <c r="CS1635" s="7"/>
      <c r="CT1635" s="7"/>
      <c r="CU1635" s="7"/>
      <c r="CV1635" s="7"/>
      <c r="CW1635" s="7"/>
      <c r="CX1635" s="7"/>
      <c r="CY1635" s="7"/>
      <c r="CZ1635" s="7"/>
      <c r="DA1635" s="7"/>
      <c r="DB1635" s="7"/>
      <c r="DC1635" s="7"/>
      <c r="DD1635" s="7"/>
      <c r="DE1635" s="7"/>
      <c r="DF1635" s="7"/>
      <c r="DG1635" s="7"/>
      <c r="DH1635" s="7"/>
      <c r="DI1635" s="7"/>
      <c r="DJ1635" s="7"/>
      <c r="DK1635" s="7"/>
      <c r="DL1635" s="7"/>
      <c r="DM1635" s="7"/>
      <c r="DN1635" s="7"/>
      <c r="DO1635" s="7"/>
      <c r="DP1635" s="7"/>
      <c r="DQ1635" s="7"/>
      <c r="DR1635" s="7"/>
      <c r="DS1635" s="7"/>
      <c r="DT1635" s="7"/>
      <c r="DU1635" s="7"/>
      <c r="DV1635" s="7"/>
      <c r="DW1635" s="7"/>
      <c r="DX1635" s="7"/>
      <c r="DY1635" s="7"/>
      <c r="DZ1635" s="7"/>
      <c r="EA1635" s="7"/>
      <c r="EB1635" s="7"/>
      <c r="EC1635" s="7"/>
      <c r="ED1635" s="7"/>
      <c r="EE1635" s="7"/>
      <c r="EF1635" s="7"/>
      <c r="EG1635" s="7"/>
      <c r="EH1635" s="7"/>
      <c r="EI1635" s="7"/>
      <c r="EJ1635" s="7"/>
      <c r="EK1635" s="7"/>
      <c r="EL1635" s="7"/>
      <c r="EM1635" s="7"/>
      <c r="EN1635" s="7"/>
      <c r="EO1635" s="7"/>
      <c r="EP1635" s="7"/>
      <c r="EQ1635" s="7"/>
      <c r="ER1635" s="7"/>
      <c r="ES1635" s="7"/>
      <c r="ET1635" s="7"/>
      <c r="EU1635" s="7"/>
      <c r="EV1635" s="7"/>
      <c r="EW1635" s="7"/>
      <c r="EX1635" s="7"/>
      <c r="EY1635" s="7"/>
      <c r="EZ1635" s="7"/>
      <c r="FA1635" s="7"/>
      <c r="FB1635" s="7"/>
      <c r="FC1635" s="7"/>
      <c r="FD1635" s="7"/>
      <c r="FE1635" s="7"/>
      <c r="FF1635" s="7"/>
      <c r="FG1635" s="7"/>
      <c r="FH1635" s="7"/>
      <c r="FI1635" s="7"/>
      <c r="FJ1635" s="7"/>
      <c r="FK1635" s="7"/>
      <c r="FL1635" s="34"/>
      <c r="FM1635" s="33"/>
      <c r="FN1635" s="34"/>
      <c r="FO1635" s="33"/>
      <c r="FP1635" s="33"/>
      <c r="FQ1635" s="33"/>
      <c r="FR1635" s="33"/>
      <c r="FS1635" s="33"/>
      <c r="FT1635" s="33"/>
      <c r="FU1635" s="33"/>
      <c r="FV1635" s="33"/>
      <c r="FW1635" s="33"/>
      <c r="FX1635" s="33"/>
      <c r="FY1635" s="33"/>
      <c r="FZ1635" s="33"/>
      <c r="GA1635" s="33"/>
      <c r="GB1635" s="33"/>
      <c r="GC1635" s="33"/>
      <c r="GD1635" s="33"/>
      <c r="GE1635" s="33"/>
      <c r="GF1635" s="33"/>
      <c r="GG1635" s="7"/>
      <c r="GH1635" s="7"/>
      <c r="GI1635" s="7"/>
      <c r="GJ1635" s="7"/>
      <c r="GK1635" s="7"/>
      <c r="GL1635" s="7"/>
      <c r="GM1635" s="7"/>
      <c r="GN1635" s="7"/>
      <c r="GO1635" s="7"/>
      <c r="GP1635" s="7"/>
      <c r="GQ1635" s="7"/>
      <c r="GR1635" s="7"/>
      <c r="GS1635" s="7"/>
      <c r="GT1635" s="7"/>
      <c r="GU1635" s="7"/>
      <c r="GV1635" s="7"/>
      <c r="GW1635" s="7"/>
      <c r="GX1635" s="7"/>
      <c r="GY1635" s="7"/>
    </row>
    <row r="1636" spans="1:207" ht="13.8">
      <c r="A1636" s="7"/>
      <c r="B1636" s="7"/>
      <c r="C1636" s="7"/>
      <c r="D1636" s="7"/>
      <c r="E1636" s="7"/>
      <c r="F1636" s="7"/>
      <c r="G1636" s="7"/>
      <c r="H1636" s="7"/>
      <c r="I1636" s="7"/>
      <c r="J1636" s="7"/>
      <c r="K1636" s="7"/>
      <c r="L1636" s="7"/>
      <c r="M1636" s="7"/>
      <c r="N1636" s="7"/>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c r="CG1636" s="7"/>
      <c r="CH1636" s="7"/>
      <c r="CI1636" s="7"/>
      <c r="CJ1636" s="7"/>
      <c r="CK1636" s="7"/>
      <c r="CL1636" s="7"/>
      <c r="CM1636" s="7"/>
      <c r="CN1636" s="7"/>
      <c r="CO1636" s="7"/>
      <c r="CP1636" s="7"/>
      <c r="CQ1636" s="7"/>
      <c r="CR1636" s="7"/>
      <c r="CS1636" s="7"/>
      <c r="CT1636" s="7"/>
      <c r="CU1636" s="7"/>
      <c r="CV1636" s="7"/>
      <c r="CW1636" s="7"/>
      <c r="CX1636" s="7"/>
      <c r="CY1636" s="7"/>
      <c r="CZ1636" s="7"/>
      <c r="DA1636" s="7"/>
      <c r="DB1636" s="7"/>
      <c r="DC1636" s="7"/>
      <c r="DD1636" s="7"/>
      <c r="DE1636" s="7"/>
      <c r="DF1636" s="7"/>
      <c r="DG1636" s="7"/>
      <c r="DH1636" s="7"/>
      <c r="DI1636" s="7"/>
      <c r="DJ1636" s="7"/>
      <c r="DK1636" s="7"/>
      <c r="DL1636" s="7"/>
      <c r="DM1636" s="7"/>
      <c r="DN1636" s="7"/>
      <c r="DO1636" s="7"/>
      <c r="DP1636" s="7"/>
      <c r="DQ1636" s="7"/>
      <c r="DR1636" s="7"/>
      <c r="DS1636" s="7"/>
      <c r="DT1636" s="7"/>
      <c r="DU1636" s="7"/>
      <c r="DV1636" s="7"/>
      <c r="DW1636" s="7"/>
      <c r="DX1636" s="7"/>
      <c r="DY1636" s="7"/>
      <c r="DZ1636" s="7"/>
      <c r="EA1636" s="7"/>
      <c r="EB1636" s="7"/>
      <c r="EC1636" s="7"/>
      <c r="ED1636" s="7"/>
      <c r="EE1636" s="7"/>
      <c r="EF1636" s="7"/>
      <c r="EG1636" s="7"/>
      <c r="EH1636" s="7"/>
      <c r="EI1636" s="7"/>
      <c r="EJ1636" s="7"/>
      <c r="EK1636" s="7"/>
      <c r="EL1636" s="7"/>
      <c r="EM1636" s="7"/>
      <c r="EN1636" s="7"/>
      <c r="EO1636" s="7"/>
      <c r="EP1636" s="7"/>
      <c r="EQ1636" s="7"/>
      <c r="ER1636" s="7"/>
      <c r="ES1636" s="7"/>
      <c r="ET1636" s="7"/>
      <c r="EU1636" s="7"/>
      <c r="EV1636" s="7"/>
      <c r="EW1636" s="7"/>
      <c r="EX1636" s="7"/>
      <c r="EY1636" s="7"/>
      <c r="EZ1636" s="7"/>
      <c r="FA1636" s="7"/>
      <c r="FB1636" s="7"/>
      <c r="FC1636" s="7"/>
      <c r="FD1636" s="7"/>
      <c r="FE1636" s="7"/>
      <c r="FF1636" s="7"/>
      <c r="FG1636" s="7"/>
      <c r="FH1636" s="7"/>
      <c r="FI1636" s="7"/>
      <c r="FJ1636" s="7"/>
      <c r="FK1636" s="7"/>
      <c r="FL1636" s="34"/>
      <c r="FM1636" s="33"/>
      <c r="FN1636" s="34"/>
      <c r="FO1636" s="33"/>
      <c r="FP1636" s="33"/>
      <c r="FQ1636" s="33"/>
      <c r="FR1636" s="33"/>
      <c r="FS1636" s="33"/>
      <c r="FT1636" s="33"/>
      <c r="FU1636" s="33"/>
      <c r="FV1636" s="33"/>
      <c r="FW1636" s="33"/>
      <c r="FX1636" s="33"/>
      <c r="FY1636" s="33"/>
      <c r="FZ1636" s="33"/>
      <c r="GA1636" s="33"/>
      <c r="GB1636" s="33"/>
      <c r="GC1636" s="33"/>
      <c r="GD1636" s="33"/>
      <c r="GE1636" s="33"/>
      <c r="GF1636" s="33"/>
      <c r="GG1636" s="7"/>
      <c r="GH1636" s="7"/>
      <c r="GI1636" s="7"/>
      <c r="GJ1636" s="7"/>
      <c r="GK1636" s="7"/>
      <c r="GL1636" s="7"/>
      <c r="GM1636" s="7"/>
      <c r="GN1636" s="7"/>
      <c r="GO1636" s="7"/>
      <c r="GP1636" s="7"/>
      <c r="GQ1636" s="7"/>
      <c r="GR1636" s="7"/>
      <c r="GS1636" s="7"/>
      <c r="GT1636" s="7"/>
      <c r="GU1636" s="7"/>
      <c r="GV1636" s="7"/>
      <c r="GW1636" s="7"/>
      <c r="GX1636" s="7"/>
      <c r="GY1636" s="7"/>
    </row>
    <row r="1637" spans="1:207" ht="13.8">
      <c r="A1637" s="7"/>
      <c r="B1637" s="7"/>
      <c r="C1637" s="7"/>
      <c r="D1637" s="7"/>
      <c r="E1637" s="7"/>
      <c r="F1637" s="7"/>
      <c r="G1637" s="7"/>
      <c r="H1637" s="7"/>
      <c r="I1637" s="7"/>
      <c r="J1637" s="7"/>
      <c r="K1637" s="7"/>
      <c r="L1637" s="7"/>
      <c r="M1637" s="7"/>
      <c r="N1637" s="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c r="CG1637" s="7"/>
      <c r="CH1637" s="7"/>
      <c r="CI1637" s="7"/>
      <c r="CJ1637" s="7"/>
      <c r="CK1637" s="7"/>
      <c r="CL1637" s="7"/>
      <c r="CM1637" s="7"/>
      <c r="CN1637" s="7"/>
      <c r="CO1637" s="7"/>
      <c r="CP1637" s="7"/>
      <c r="CQ1637" s="7"/>
      <c r="CR1637" s="7"/>
      <c r="CS1637" s="7"/>
      <c r="CT1637" s="7"/>
      <c r="CU1637" s="7"/>
      <c r="CV1637" s="7"/>
      <c r="CW1637" s="7"/>
      <c r="CX1637" s="7"/>
      <c r="CY1637" s="7"/>
      <c r="CZ1637" s="7"/>
      <c r="DA1637" s="7"/>
      <c r="DB1637" s="7"/>
      <c r="DC1637" s="7"/>
      <c r="DD1637" s="7"/>
      <c r="DE1637" s="7"/>
      <c r="DF1637" s="7"/>
      <c r="DG1637" s="7"/>
      <c r="DH1637" s="7"/>
      <c r="DI1637" s="7"/>
      <c r="DJ1637" s="7"/>
      <c r="DK1637" s="7"/>
      <c r="DL1637" s="7"/>
      <c r="DM1637" s="7"/>
      <c r="DN1637" s="7"/>
      <c r="DO1637" s="7"/>
      <c r="DP1637" s="7"/>
      <c r="DQ1637" s="7"/>
      <c r="DR1637" s="7"/>
      <c r="DS1637" s="7"/>
      <c r="DT1637" s="7"/>
      <c r="DU1637" s="7"/>
      <c r="DV1637" s="7"/>
      <c r="DW1637" s="7"/>
      <c r="DX1637" s="7"/>
      <c r="DY1637" s="7"/>
      <c r="DZ1637" s="7"/>
      <c r="EA1637" s="7"/>
      <c r="EB1637" s="7"/>
      <c r="EC1637" s="7"/>
      <c r="ED1637" s="7"/>
      <c r="EE1637" s="7"/>
      <c r="EF1637" s="7"/>
      <c r="EG1637" s="7"/>
      <c r="EH1637" s="7"/>
      <c r="EI1637" s="7"/>
      <c r="EJ1637" s="7"/>
      <c r="EK1637" s="7"/>
      <c r="EL1637" s="7"/>
      <c r="EM1637" s="7"/>
      <c r="EN1637" s="7"/>
      <c r="EO1637" s="7"/>
      <c r="EP1637" s="7"/>
      <c r="EQ1637" s="7"/>
      <c r="ER1637" s="7"/>
      <c r="ES1637" s="7"/>
      <c r="ET1637" s="7"/>
      <c r="EU1637" s="7"/>
      <c r="EV1637" s="7"/>
      <c r="EW1637" s="7"/>
      <c r="EX1637" s="7"/>
      <c r="EY1637" s="7"/>
      <c r="EZ1637" s="7"/>
      <c r="FA1637" s="7"/>
      <c r="FB1637" s="7"/>
      <c r="FC1637" s="7"/>
      <c r="FD1637" s="7"/>
      <c r="FE1637" s="7"/>
      <c r="FF1637" s="7"/>
      <c r="FG1637" s="7"/>
      <c r="FH1637" s="7"/>
      <c r="FI1637" s="7"/>
      <c r="FJ1637" s="7"/>
      <c r="FK1637" s="7"/>
      <c r="FL1637" s="34"/>
      <c r="FM1637" s="33"/>
      <c r="FN1637" s="34"/>
      <c r="FO1637" s="33"/>
      <c r="FP1637" s="33"/>
      <c r="FQ1637" s="33"/>
      <c r="FR1637" s="33"/>
      <c r="FS1637" s="33"/>
      <c r="FT1637" s="33"/>
      <c r="FU1637" s="33"/>
      <c r="FV1637" s="33"/>
      <c r="FW1637" s="33"/>
      <c r="FX1637" s="33"/>
      <c r="FY1637" s="33"/>
      <c r="FZ1637" s="33"/>
      <c r="GA1637" s="33"/>
      <c r="GB1637" s="33"/>
      <c r="GC1637" s="33"/>
      <c r="GD1637" s="33"/>
      <c r="GE1637" s="33"/>
      <c r="GF1637" s="33"/>
      <c r="GG1637" s="7"/>
      <c r="GH1637" s="7"/>
      <c r="GI1637" s="7"/>
      <c r="GJ1637" s="7"/>
      <c r="GK1637" s="7"/>
      <c r="GL1637" s="7"/>
      <c r="GM1637" s="7"/>
      <c r="GN1637" s="7"/>
      <c r="GO1637" s="7"/>
      <c r="GP1637" s="7"/>
      <c r="GQ1637" s="7"/>
      <c r="GR1637" s="7"/>
      <c r="GS1637" s="7"/>
      <c r="GT1637" s="7"/>
      <c r="GU1637" s="7"/>
      <c r="GV1637" s="7"/>
      <c r="GW1637" s="7"/>
      <c r="GX1637" s="7"/>
      <c r="GY1637" s="7"/>
    </row>
    <row r="1638" spans="1:207" ht="13.8">
      <c r="A1638" s="7"/>
      <c r="B1638" s="7"/>
      <c r="C1638" s="7"/>
      <c r="D1638" s="7"/>
      <c r="E1638" s="7"/>
      <c r="F1638" s="7"/>
      <c r="G1638" s="7"/>
      <c r="H1638" s="7"/>
      <c r="I1638" s="7"/>
      <c r="J1638" s="7"/>
      <c r="K1638" s="7"/>
      <c r="L1638" s="7"/>
      <c r="M1638" s="7"/>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c r="CG1638" s="7"/>
      <c r="CH1638" s="7"/>
      <c r="CI1638" s="7"/>
      <c r="CJ1638" s="7"/>
      <c r="CK1638" s="7"/>
      <c r="CL1638" s="7"/>
      <c r="CM1638" s="7"/>
      <c r="CN1638" s="7"/>
      <c r="CO1638" s="7"/>
      <c r="CP1638" s="7"/>
      <c r="CQ1638" s="7"/>
      <c r="CR1638" s="7"/>
      <c r="CS1638" s="7"/>
      <c r="CT1638" s="7"/>
      <c r="CU1638" s="7"/>
      <c r="CV1638" s="7"/>
      <c r="CW1638" s="7"/>
      <c r="CX1638" s="7"/>
      <c r="CY1638" s="7"/>
      <c r="CZ1638" s="7"/>
      <c r="DA1638" s="7"/>
      <c r="DB1638" s="7"/>
      <c r="DC1638" s="7"/>
      <c r="DD1638" s="7"/>
      <c r="DE1638" s="7"/>
      <c r="DF1638" s="7"/>
      <c r="DG1638" s="7"/>
      <c r="DH1638" s="7"/>
      <c r="DI1638" s="7"/>
      <c r="DJ1638" s="7"/>
      <c r="DK1638" s="7"/>
      <c r="DL1638" s="7"/>
      <c r="DM1638" s="7"/>
      <c r="DN1638" s="7"/>
      <c r="DO1638" s="7"/>
      <c r="DP1638" s="7"/>
      <c r="DQ1638" s="7"/>
      <c r="DR1638" s="7"/>
      <c r="DS1638" s="7"/>
      <c r="DT1638" s="7"/>
      <c r="DU1638" s="7"/>
      <c r="DV1638" s="7"/>
      <c r="DW1638" s="7"/>
      <c r="DX1638" s="7"/>
      <c r="DY1638" s="7"/>
      <c r="DZ1638" s="7"/>
      <c r="EA1638" s="7"/>
      <c r="EB1638" s="7"/>
      <c r="EC1638" s="7"/>
      <c r="ED1638" s="7"/>
      <c r="EE1638" s="7"/>
      <c r="EF1638" s="7"/>
      <c r="EG1638" s="7"/>
      <c r="EH1638" s="7"/>
      <c r="EI1638" s="7"/>
      <c r="EJ1638" s="7"/>
      <c r="EK1638" s="7"/>
      <c r="EL1638" s="7"/>
      <c r="EM1638" s="7"/>
      <c r="EN1638" s="7"/>
      <c r="EO1638" s="7"/>
      <c r="EP1638" s="7"/>
      <c r="EQ1638" s="7"/>
      <c r="ER1638" s="7"/>
      <c r="ES1638" s="7"/>
      <c r="ET1638" s="7"/>
      <c r="EU1638" s="7"/>
      <c r="EV1638" s="7"/>
      <c r="EW1638" s="7"/>
      <c r="EX1638" s="7"/>
      <c r="EY1638" s="7"/>
      <c r="EZ1638" s="7"/>
      <c r="FA1638" s="7"/>
      <c r="FB1638" s="7"/>
      <c r="FC1638" s="7"/>
      <c r="FD1638" s="7"/>
      <c r="FE1638" s="7"/>
      <c r="FF1638" s="7"/>
      <c r="FG1638" s="7"/>
      <c r="FH1638" s="7"/>
      <c r="FI1638" s="7"/>
      <c r="FJ1638" s="7"/>
      <c r="FK1638" s="7"/>
      <c r="FL1638" s="34"/>
      <c r="FM1638" s="33"/>
      <c r="FN1638" s="34"/>
      <c r="FO1638" s="33"/>
      <c r="FP1638" s="33"/>
      <c r="FQ1638" s="33"/>
      <c r="FR1638" s="33"/>
      <c r="FS1638" s="33"/>
      <c r="FT1638" s="33"/>
      <c r="FU1638" s="33"/>
      <c r="FV1638" s="33"/>
      <c r="FW1638" s="33"/>
      <c r="FX1638" s="33"/>
      <c r="FY1638" s="33"/>
      <c r="FZ1638" s="33"/>
      <c r="GA1638" s="33"/>
      <c r="GB1638" s="33"/>
      <c r="GC1638" s="33"/>
      <c r="GD1638" s="33"/>
      <c r="GE1638" s="33"/>
      <c r="GF1638" s="33"/>
      <c r="GG1638" s="7"/>
      <c r="GH1638" s="7"/>
      <c r="GI1638" s="7"/>
      <c r="GJ1638" s="7"/>
      <c r="GK1638" s="7"/>
      <c r="GL1638" s="7"/>
      <c r="GM1638" s="7"/>
      <c r="GN1638" s="7"/>
      <c r="GO1638" s="7"/>
      <c r="GP1638" s="7"/>
      <c r="GQ1638" s="7"/>
      <c r="GR1638" s="7"/>
      <c r="GS1638" s="7"/>
      <c r="GT1638" s="7"/>
      <c r="GU1638" s="7"/>
      <c r="GV1638" s="7"/>
      <c r="GW1638" s="7"/>
      <c r="GX1638" s="7"/>
      <c r="GY1638" s="7"/>
    </row>
    <row r="1639" spans="1:207" ht="13.8">
      <c r="A1639" s="7"/>
      <c r="B1639" s="7"/>
      <c r="C1639" s="7"/>
      <c r="D1639" s="7"/>
      <c r="E1639" s="7"/>
      <c r="F1639" s="7"/>
      <c r="G1639" s="7"/>
      <c r="H1639" s="7"/>
      <c r="I1639" s="7"/>
      <c r="J1639" s="7"/>
      <c r="K1639" s="7"/>
      <c r="L1639" s="7"/>
      <c r="M1639" s="7"/>
      <c r="N1639" s="7"/>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c r="CG1639" s="7"/>
      <c r="CH1639" s="7"/>
      <c r="CI1639" s="7"/>
      <c r="CJ1639" s="7"/>
      <c r="CK1639" s="7"/>
      <c r="CL1639" s="7"/>
      <c r="CM1639" s="7"/>
      <c r="CN1639" s="7"/>
      <c r="CO1639" s="7"/>
      <c r="CP1639" s="7"/>
      <c r="CQ1639" s="7"/>
      <c r="CR1639" s="7"/>
      <c r="CS1639" s="7"/>
      <c r="CT1639" s="7"/>
      <c r="CU1639" s="7"/>
      <c r="CV1639" s="7"/>
      <c r="CW1639" s="7"/>
      <c r="CX1639" s="7"/>
      <c r="CY1639" s="7"/>
      <c r="CZ1639" s="7"/>
      <c r="DA1639" s="7"/>
      <c r="DB1639" s="7"/>
      <c r="DC1639" s="7"/>
      <c r="DD1639" s="7"/>
      <c r="DE1639" s="7"/>
      <c r="DF1639" s="7"/>
      <c r="DG1639" s="7"/>
      <c r="DH1639" s="7"/>
      <c r="DI1639" s="7"/>
      <c r="DJ1639" s="7"/>
      <c r="DK1639" s="7"/>
      <c r="DL1639" s="7"/>
      <c r="DM1639" s="7"/>
      <c r="DN1639" s="7"/>
      <c r="DO1639" s="7"/>
      <c r="DP1639" s="7"/>
      <c r="DQ1639" s="7"/>
      <c r="DR1639" s="7"/>
      <c r="DS1639" s="7"/>
      <c r="DT1639" s="7"/>
      <c r="DU1639" s="7"/>
      <c r="DV1639" s="7"/>
      <c r="DW1639" s="7"/>
      <c r="DX1639" s="7"/>
      <c r="DY1639" s="7"/>
      <c r="DZ1639" s="7"/>
      <c r="EA1639" s="7"/>
      <c r="EB1639" s="7"/>
      <c r="EC1639" s="7"/>
      <c r="ED1639" s="7"/>
      <c r="EE1639" s="7"/>
      <c r="EF1639" s="7"/>
      <c r="EG1639" s="7"/>
      <c r="EH1639" s="7"/>
      <c r="EI1639" s="7"/>
      <c r="EJ1639" s="7"/>
      <c r="EK1639" s="7"/>
      <c r="EL1639" s="7"/>
      <c r="EM1639" s="7"/>
      <c r="EN1639" s="7"/>
      <c r="EO1639" s="7"/>
      <c r="EP1639" s="7"/>
      <c r="EQ1639" s="7"/>
      <c r="ER1639" s="7"/>
      <c r="ES1639" s="7"/>
      <c r="ET1639" s="7"/>
      <c r="EU1639" s="7"/>
      <c r="EV1639" s="7"/>
      <c r="EW1639" s="7"/>
      <c r="EX1639" s="7"/>
      <c r="EY1639" s="7"/>
      <c r="EZ1639" s="7"/>
      <c r="FA1639" s="7"/>
      <c r="FB1639" s="7"/>
      <c r="FC1639" s="7"/>
      <c r="FD1639" s="7"/>
      <c r="FE1639" s="7"/>
      <c r="FF1639" s="7"/>
      <c r="FG1639" s="7"/>
      <c r="FH1639" s="7"/>
      <c r="FI1639" s="7"/>
      <c r="FJ1639" s="7"/>
      <c r="FK1639" s="7"/>
      <c r="FL1639" s="34"/>
      <c r="FM1639" s="33"/>
      <c r="FN1639" s="34"/>
      <c r="FO1639" s="33"/>
      <c r="FP1639" s="33"/>
      <c r="FQ1639" s="33"/>
      <c r="FR1639" s="33"/>
      <c r="FS1639" s="33"/>
      <c r="FT1639" s="33"/>
      <c r="FU1639" s="33"/>
      <c r="FV1639" s="33"/>
      <c r="FW1639" s="33"/>
      <c r="FX1639" s="33"/>
      <c r="FY1639" s="33"/>
      <c r="FZ1639" s="33"/>
      <c r="GA1639" s="33"/>
      <c r="GB1639" s="33"/>
      <c r="GC1639" s="33"/>
      <c r="GD1639" s="33"/>
      <c r="GE1639" s="33"/>
      <c r="GF1639" s="33"/>
      <c r="GG1639" s="7"/>
      <c r="GH1639" s="7"/>
      <c r="GI1639" s="7"/>
      <c r="GJ1639" s="7"/>
      <c r="GK1639" s="7"/>
      <c r="GL1639" s="7"/>
      <c r="GM1639" s="7"/>
      <c r="GN1639" s="7"/>
      <c r="GO1639" s="7"/>
      <c r="GP1639" s="7"/>
      <c r="GQ1639" s="7"/>
      <c r="GR1639" s="7"/>
      <c r="GS1639" s="7"/>
      <c r="GT1639" s="7"/>
      <c r="GU1639" s="7"/>
      <c r="GV1639" s="7"/>
      <c r="GW1639" s="7"/>
      <c r="GX1639" s="7"/>
      <c r="GY1639" s="7"/>
    </row>
    <row r="1640" spans="1:207" ht="13.8">
      <c r="A1640" s="7"/>
      <c r="B1640" s="7"/>
      <c r="C1640" s="7"/>
      <c r="D1640" s="7"/>
      <c r="E1640" s="7"/>
      <c r="F1640" s="7"/>
      <c r="G1640" s="7"/>
      <c r="H1640" s="7"/>
      <c r="I1640" s="7"/>
      <c r="J1640" s="7"/>
      <c r="K1640" s="7"/>
      <c r="L1640" s="7"/>
      <c r="M1640" s="7"/>
      <c r="N1640" s="7"/>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c r="CG1640" s="7"/>
      <c r="CH1640" s="7"/>
      <c r="CI1640" s="7"/>
      <c r="CJ1640" s="7"/>
      <c r="CK1640" s="7"/>
      <c r="CL1640" s="7"/>
      <c r="CM1640" s="7"/>
      <c r="CN1640" s="7"/>
      <c r="CO1640" s="7"/>
      <c r="CP1640" s="7"/>
      <c r="CQ1640" s="7"/>
      <c r="CR1640" s="7"/>
      <c r="CS1640" s="7"/>
      <c r="CT1640" s="7"/>
      <c r="CU1640" s="7"/>
      <c r="CV1640" s="7"/>
      <c r="CW1640" s="7"/>
      <c r="CX1640" s="7"/>
      <c r="CY1640" s="7"/>
      <c r="CZ1640" s="7"/>
      <c r="DA1640" s="7"/>
      <c r="DB1640" s="7"/>
      <c r="DC1640" s="7"/>
      <c r="DD1640" s="7"/>
      <c r="DE1640" s="7"/>
      <c r="DF1640" s="7"/>
      <c r="DG1640" s="7"/>
      <c r="DH1640" s="7"/>
      <c r="DI1640" s="7"/>
      <c r="DJ1640" s="7"/>
      <c r="DK1640" s="7"/>
      <c r="DL1640" s="7"/>
      <c r="DM1640" s="7"/>
      <c r="DN1640" s="7"/>
      <c r="DO1640" s="7"/>
      <c r="DP1640" s="7"/>
      <c r="DQ1640" s="7"/>
      <c r="DR1640" s="7"/>
      <c r="DS1640" s="7"/>
      <c r="DT1640" s="7"/>
      <c r="DU1640" s="7"/>
      <c r="DV1640" s="7"/>
      <c r="DW1640" s="7"/>
      <c r="DX1640" s="7"/>
      <c r="DY1640" s="7"/>
      <c r="DZ1640" s="7"/>
      <c r="EA1640" s="7"/>
      <c r="EB1640" s="7"/>
      <c r="EC1640" s="7"/>
      <c r="ED1640" s="7"/>
      <c r="EE1640" s="7"/>
      <c r="EF1640" s="7"/>
      <c r="EG1640" s="7"/>
      <c r="EH1640" s="7"/>
      <c r="EI1640" s="7"/>
      <c r="EJ1640" s="7"/>
      <c r="EK1640" s="7"/>
      <c r="EL1640" s="7"/>
      <c r="EM1640" s="7"/>
      <c r="EN1640" s="7"/>
      <c r="EO1640" s="7"/>
      <c r="EP1640" s="7"/>
      <c r="EQ1640" s="7"/>
      <c r="ER1640" s="7"/>
      <c r="ES1640" s="7"/>
      <c r="ET1640" s="7"/>
      <c r="EU1640" s="7"/>
      <c r="EV1640" s="7"/>
      <c r="EW1640" s="7"/>
      <c r="EX1640" s="7"/>
      <c r="EY1640" s="7"/>
      <c r="EZ1640" s="7"/>
      <c r="FA1640" s="7"/>
      <c r="FB1640" s="7"/>
      <c r="FC1640" s="7"/>
      <c r="FD1640" s="7"/>
      <c r="FE1640" s="7"/>
      <c r="FF1640" s="7"/>
      <c r="FG1640" s="7"/>
      <c r="FH1640" s="7"/>
      <c r="FI1640" s="7"/>
      <c r="FJ1640" s="7"/>
      <c r="FK1640" s="7"/>
      <c r="FL1640" s="34"/>
      <c r="FM1640" s="33"/>
      <c r="FN1640" s="34"/>
      <c r="FO1640" s="33"/>
      <c r="FP1640" s="33"/>
      <c r="FQ1640" s="33"/>
      <c r="FR1640" s="33"/>
      <c r="FS1640" s="33"/>
      <c r="FT1640" s="33"/>
      <c r="FU1640" s="33"/>
      <c r="FV1640" s="33"/>
      <c r="FW1640" s="33"/>
      <c r="FX1640" s="33"/>
      <c r="FY1640" s="33"/>
      <c r="FZ1640" s="33"/>
      <c r="GA1640" s="33"/>
      <c r="GB1640" s="33"/>
      <c r="GC1640" s="33"/>
      <c r="GD1640" s="33"/>
      <c r="GE1640" s="33"/>
      <c r="GF1640" s="33"/>
      <c r="GG1640" s="7"/>
      <c r="GH1640" s="7"/>
      <c r="GI1640" s="7"/>
      <c r="GJ1640" s="7"/>
      <c r="GK1640" s="7"/>
      <c r="GL1640" s="7"/>
      <c r="GM1640" s="7"/>
      <c r="GN1640" s="7"/>
      <c r="GO1640" s="7"/>
      <c r="GP1640" s="7"/>
      <c r="GQ1640" s="7"/>
      <c r="GR1640" s="7"/>
      <c r="GS1640" s="7"/>
      <c r="GT1640" s="7"/>
      <c r="GU1640" s="7"/>
      <c r="GV1640" s="7"/>
      <c r="GW1640" s="7"/>
      <c r="GX1640" s="7"/>
      <c r="GY1640" s="7"/>
    </row>
    <row r="1641" spans="1:207" ht="13.8">
      <c r="A1641" s="7"/>
      <c r="B1641" s="7"/>
      <c r="C1641" s="7"/>
      <c r="D1641" s="7"/>
      <c r="E1641" s="7"/>
      <c r="F1641" s="7"/>
      <c r="G1641" s="7"/>
      <c r="H1641" s="7"/>
      <c r="I1641" s="7"/>
      <c r="J1641" s="7"/>
      <c r="K1641" s="7"/>
      <c r="L1641" s="7"/>
      <c r="M1641" s="7"/>
      <c r="N1641" s="7"/>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c r="CG1641" s="7"/>
      <c r="CH1641" s="7"/>
      <c r="CI1641" s="7"/>
      <c r="CJ1641" s="7"/>
      <c r="CK1641" s="7"/>
      <c r="CL1641" s="7"/>
      <c r="CM1641" s="7"/>
      <c r="CN1641" s="7"/>
      <c r="CO1641" s="7"/>
      <c r="CP1641" s="7"/>
      <c r="CQ1641" s="7"/>
      <c r="CR1641" s="7"/>
      <c r="CS1641" s="7"/>
      <c r="CT1641" s="7"/>
      <c r="CU1641" s="7"/>
      <c r="CV1641" s="7"/>
      <c r="CW1641" s="7"/>
      <c r="CX1641" s="7"/>
      <c r="CY1641" s="7"/>
      <c r="CZ1641" s="7"/>
      <c r="DA1641" s="7"/>
      <c r="DB1641" s="7"/>
      <c r="DC1641" s="7"/>
      <c r="DD1641" s="7"/>
      <c r="DE1641" s="7"/>
      <c r="DF1641" s="7"/>
      <c r="DG1641" s="7"/>
      <c r="DH1641" s="7"/>
      <c r="DI1641" s="7"/>
      <c r="DJ1641" s="7"/>
      <c r="DK1641" s="7"/>
      <c r="DL1641" s="7"/>
      <c r="DM1641" s="7"/>
      <c r="DN1641" s="7"/>
      <c r="DO1641" s="7"/>
      <c r="DP1641" s="7"/>
      <c r="DQ1641" s="7"/>
      <c r="DR1641" s="7"/>
      <c r="DS1641" s="7"/>
      <c r="DT1641" s="7"/>
      <c r="DU1641" s="7"/>
      <c r="DV1641" s="7"/>
      <c r="DW1641" s="7"/>
      <c r="DX1641" s="7"/>
      <c r="DY1641" s="7"/>
      <c r="DZ1641" s="7"/>
      <c r="EA1641" s="7"/>
      <c r="EB1641" s="7"/>
      <c r="EC1641" s="7"/>
      <c r="ED1641" s="7"/>
      <c r="EE1641" s="7"/>
      <c r="EF1641" s="7"/>
      <c r="EG1641" s="7"/>
      <c r="EH1641" s="7"/>
      <c r="EI1641" s="7"/>
      <c r="EJ1641" s="7"/>
      <c r="EK1641" s="7"/>
      <c r="EL1641" s="7"/>
      <c r="EM1641" s="7"/>
      <c r="EN1641" s="7"/>
      <c r="EO1641" s="7"/>
      <c r="EP1641" s="7"/>
      <c r="EQ1641" s="7"/>
      <c r="ER1641" s="7"/>
      <c r="ES1641" s="7"/>
      <c r="ET1641" s="7"/>
      <c r="EU1641" s="7"/>
      <c r="EV1641" s="7"/>
      <c r="EW1641" s="7"/>
      <c r="EX1641" s="7"/>
      <c r="EY1641" s="7"/>
      <c r="EZ1641" s="7"/>
      <c r="FA1641" s="7"/>
      <c r="FB1641" s="7"/>
      <c r="FC1641" s="7"/>
      <c r="FD1641" s="7"/>
      <c r="FE1641" s="7"/>
      <c r="FF1641" s="7"/>
      <c r="FG1641" s="7"/>
      <c r="FH1641" s="7"/>
      <c r="FI1641" s="7"/>
      <c r="FJ1641" s="7"/>
      <c r="FK1641" s="7"/>
      <c r="FL1641" s="34"/>
      <c r="FM1641" s="33"/>
      <c r="FN1641" s="34"/>
      <c r="FO1641" s="33"/>
      <c r="FP1641" s="33"/>
      <c r="FQ1641" s="33"/>
      <c r="FR1641" s="33"/>
      <c r="FS1641" s="33"/>
      <c r="FT1641" s="33"/>
      <c r="FU1641" s="33"/>
      <c r="FV1641" s="33"/>
      <c r="FW1641" s="33"/>
      <c r="FX1641" s="33"/>
      <c r="FY1641" s="33"/>
      <c r="FZ1641" s="33"/>
      <c r="GA1641" s="33"/>
      <c r="GB1641" s="33"/>
      <c r="GC1641" s="33"/>
      <c r="GD1641" s="33"/>
      <c r="GE1641" s="33"/>
      <c r="GF1641" s="33"/>
      <c r="GG1641" s="7"/>
      <c r="GH1641" s="7"/>
      <c r="GI1641" s="7"/>
      <c r="GJ1641" s="7"/>
      <c r="GK1641" s="7"/>
      <c r="GL1641" s="7"/>
      <c r="GM1641" s="7"/>
      <c r="GN1641" s="7"/>
      <c r="GO1641" s="7"/>
      <c r="GP1641" s="7"/>
      <c r="GQ1641" s="7"/>
      <c r="GR1641" s="7"/>
      <c r="GS1641" s="7"/>
      <c r="GT1641" s="7"/>
      <c r="GU1641" s="7"/>
      <c r="GV1641" s="7"/>
      <c r="GW1641" s="7"/>
      <c r="GX1641" s="7"/>
      <c r="GY1641" s="7"/>
    </row>
    <row r="1642" spans="1:207" ht="13.8">
      <c r="A1642" s="7"/>
      <c r="B1642" s="7"/>
      <c r="C1642" s="7"/>
      <c r="D1642" s="7"/>
      <c r="E1642" s="7"/>
      <c r="F1642" s="7"/>
      <c r="G1642" s="7"/>
      <c r="H1642" s="7"/>
      <c r="I1642" s="7"/>
      <c r="J1642" s="7"/>
      <c r="K1642" s="7"/>
      <c r="L1642" s="7"/>
      <c r="M1642" s="7"/>
      <c r="N1642" s="7"/>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c r="CG1642" s="7"/>
      <c r="CH1642" s="7"/>
      <c r="CI1642" s="7"/>
      <c r="CJ1642" s="7"/>
      <c r="CK1642" s="7"/>
      <c r="CL1642" s="7"/>
      <c r="CM1642" s="7"/>
      <c r="CN1642" s="7"/>
      <c r="CO1642" s="7"/>
      <c r="CP1642" s="7"/>
      <c r="CQ1642" s="7"/>
      <c r="CR1642" s="7"/>
      <c r="CS1642" s="7"/>
      <c r="CT1642" s="7"/>
      <c r="CU1642" s="7"/>
      <c r="CV1642" s="7"/>
      <c r="CW1642" s="7"/>
      <c r="CX1642" s="7"/>
      <c r="CY1642" s="7"/>
      <c r="CZ1642" s="7"/>
      <c r="DA1642" s="7"/>
      <c r="DB1642" s="7"/>
      <c r="DC1642" s="7"/>
      <c r="DD1642" s="7"/>
      <c r="DE1642" s="7"/>
      <c r="DF1642" s="7"/>
      <c r="DG1642" s="7"/>
      <c r="DH1642" s="7"/>
      <c r="DI1642" s="7"/>
      <c r="DJ1642" s="7"/>
      <c r="DK1642" s="7"/>
      <c r="DL1642" s="7"/>
      <c r="DM1642" s="7"/>
      <c r="DN1642" s="7"/>
      <c r="DO1642" s="7"/>
      <c r="DP1642" s="7"/>
      <c r="DQ1642" s="7"/>
      <c r="DR1642" s="7"/>
      <c r="DS1642" s="7"/>
      <c r="DT1642" s="7"/>
      <c r="DU1642" s="7"/>
      <c r="DV1642" s="7"/>
      <c r="DW1642" s="7"/>
      <c r="DX1642" s="7"/>
      <c r="DY1642" s="7"/>
      <c r="DZ1642" s="7"/>
      <c r="EA1642" s="7"/>
      <c r="EB1642" s="7"/>
      <c r="EC1642" s="7"/>
      <c r="ED1642" s="7"/>
      <c r="EE1642" s="7"/>
      <c r="EF1642" s="7"/>
      <c r="EG1642" s="7"/>
      <c r="EH1642" s="7"/>
      <c r="EI1642" s="7"/>
      <c r="EJ1642" s="7"/>
      <c r="EK1642" s="7"/>
      <c r="EL1642" s="7"/>
      <c r="EM1642" s="7"/>
      <c r="EN1642" s="7"/>
      <c r="EO1642" s="7"/>
      <c r="EP1642" s="7"/>
      <c r="EQ1642" s="7"/>
      <c r="ER1642" s="7"/>
      <c r="ES1642" s="7"/>
      <c r="ET1642" s="7"/>
      <c r="EU1642" s="7"/>
      <c r="EV1642" s="7"/>
      <c r="EW1642" s="7"/>
      <c r="EX1642" s="7"/>
      <c r="EY1642" s="7"/>
      <c r="EZ1642" s="7"/>
      <c r="FA1642" s="7"/>
      <c r="FB1642" s="7"/>
      <c r="FC1642" s="7"/>
      <c r="FD1642" s="7"/>
      <c r="FE1642" s="7"/>
      <c r="FF1642" s="7"/>
      <c r="FG1642" s="7"/>
      <c r="FH1642" s="7"/>
      <c r="FI1642" s="7"/>
      <c r="FJ1642" s="7"/>
      <c r="FK1642" s="7"/>
      <c r="FL1642" s="34"/>
      <c r="FM1642" s="33"/>
      <c r="FN1642" s="34"/>
      <c r="FO1642" s="33"/>
      <c r="FP1642" s="33"/>
      <c r="FQ1642" s="33"/>
      <c r="FR1642" s="33"/>
      <c r="FS1642" s="33"/>
      <c r="FT1642" s="33"/>
      <c r="FU1642" s="33"/>
      <c r="FV1642" s="33"/>
      <c r="FW1642" s="33"/>
      <c r="FX1642" s="33"/>
      <c r="FY1642" s="33"/>
      <c r="FZ1642" s="33"/>
      <c r="GA1642" s="33"/>
      <c r="GB1642" s="33"/>
      <c r="GC1642" s="33"/>
      <c r="GD1642" s="33"/>
      <c r="GE1642" s="33"/>
      <c r="GF1642" s="33"/>
      <c r="GG1642" s="7"/>
      <c r="GH1642" s="7"/>
      <c r="GI1642" s="7"/>
      <c r="GJ1642" s="7"/>
      <c r="GK1642" s="7"/>
      <c r="GL1642" s="7"/>
      <c r="GM1642" s="7"/>
      <c r="GN1642" s="7"/>
      <c r="GO1642" s="7"/>
      <c r="GP1642" s="7"/>
      <c r="GQ1642" s="7"/>
      <c r="GR1642" s="7"/>
      <c r="GS1642" s="7"/>
      <c r="GT1642" s="7"/>
      <c r="GU1642" s="7"/>
      <c r="GV1642" s="7"/>
      <c r="GW1642" s="7"/>
      <c r="GX1642" s="7"/>
      <c r="GY1642" s="7"/>
    </row>
    <row r="1643" spans="1:207" ht="13.8">
      <c r="A1643" s="7"/>
      <c r="B1643" s="7"/>
      <c r="C1643" s="7"/>
      <c r="D1643" s="7"/>
      <c r="E1643" s="7"/>
      <c r="F1643" s="7"/>
      <c r="G1643" s="7"/>
      <c r="H1643" s="7"/>
      <c r="I1643" s="7"/>
      <c r="J1643" s="7"/>
      <c r="K1643" s="7"/>
      <c r="L1643" s="7"/>
      <c r="M1643" s="7"/>
      <c r="N1643" s="7"/>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c r="CG1643" s="7"/>
      <c r="CH1643" s="7"/>
      <c r="CI1643" s="7"/>
      <c r="CJ1643" s="7"/>
      <c r="CK1643" s="7"/>
      <c r="CL1643" s="7"/>
      <c r="CM1643" s="7"/>
      <c r="CN1643" s="7"/>
      <c r="CO1643" s="7"/>
      <c r="CP1643" s="7"/>
      <c r="CQ1643" s="7"/>
      <c r="CR1643" s="7"/>
      <c r="CS1643" s="7"/>
      <c r="CT1643" s="7"/>
      <c r="CU1643" s="7"/>
      <c r="CV1643" s="7"/>
      <c r="CW1643" s="7"/>
      <c r="CX1643" s="7"/>
      <c r="CY1643" s="7"/>
      <c r="CZ1643" s="7"/>
      <c r="DA1643" s="7"/>
      <c r="DB1643" s="7"/>
      <c r="DC1643" s="7"/>
      <c r="DD1643" s="7"/>
      <c r="DE1643" s="7"/>
      <c r="DF1643" s="7"/>
      <c r="DG1643" s="7"/>
      <c r="DH1643" s="7"/>
      <c r="DI1643" s="7"/>
      <c r="DJ1643" s="7"/>
      <c r="DK1643" s="7"/>
      <c r="DL1643" s="7"/>
      <c r="DM1643" s="7"/>
      <c r="DN1643" s="7"/>
      <c r="DO1643" s="7"/>
      <c r="DP1643" s="7"/>
      <c r="DQ1643" s="7"/>
      <c r="DR1643" s="7"/>
      <c r="DS1643" s="7"/>
      <c r="DT1643" s="7"/>
      <c r="DU1643" s="7"/>
      <c r="DV1643" s="7"/>
      <c r="DW1643" s="7"/>
      <c r="DX1643" s="7"/>
      <c r="DY1643" s="7"/>
      <c r="DZ1643" s="7"/>
      <c r="EA1643" s="7"/>
      <c r="EB1643" s="7"/>
      <c r="EC1643" s="7"/>
      <c r="ED1643" s="7"/>
      <c r="EE1643" s="7"/>
      <c r="EF1643" s="7"/>
      <c r="EG1643" s="7"/>
      <c r="EH1643" s="7"/>
      <c r="EI1643" s="7"/>
      <c r="EJ1643" s="7"/>
      <c r="EK1643" s="7"/>
      <c r="EL1643" s="7"/>
      <c r="EM1643" s="7"/>
      <c r="EN1643" s="7"/>
      <c r="EO1643" s="7"/>
      <c r="EP1643" s="7"/>
      <c r="EQ1643" s="7"/>
      <c r="ER1643" s="7"/>
      <c r="ES1643" s="7"/>
      <c r="ET1643" s="7"/>
      <c r="EU1643" s="7"/>
      <c r="EV1643" s="7"/>
      <c r="EW1643" s="7"/>
      <c r="EX1643" s="7"/>
      <c r="EY1643" s="7"/>
      <c r="EZ1643" s="7"/>
      <c r="FA1643" s="7"/>
      <c r="FB1643" s="7"/>
      <c r="FC1643" s="7"/>
      <c r="FD1643" s="7"/>
      <c r="FE1643" s="7"/>
      <c r="FF1643" s="7"/>
      <c r="FG1643" s="7"/>
      <c r="FH1643" s="7"/>
      <c r="FI1643" s="7"/>
      <c r="FJ1643" s="7"/>
      <c r="FK1643" s="7"/>
      <c r="FL1643" s="34"/>
      <c r="FM1643" s="33"/>
      <c r="FN1643" s="34"/>
      <c r="FO1643" s="33"/>
      <c r="FP1643" s="33"/>
      <c r="FQ1643" s="33"/>
      <c r="FR1643" s="33"/>
      <c r="FS1643" s="33"/>
      <c r="FT1643" s="33"/>
      <c r="FU1643" s="33"/>
      <c r="FV1643" s="33"/>
      <c r="FW1643" s="33"/>
      <c r="FX1643" s="33"/>
      <c r="FY1643" s="33"/>
      <c r="FZ1643" s="33"/>
      <c r="GA1643" s="33"/>
      <c r="GB1643" s="33"/>
      <c r="GC1643" s="33"/>
      <c r="GD1643" s="33"/>
      <c r="GE1643" s="33"/>
      <c r="GF1643" s="33"/>
      <c r="GG1643" s="7"/>
      <c r="GH1643" s="7"/>
      <c r="GI1643" s="7"/>
      <c r="GJ1643" s="7"/>
      <c r="GK1643" s="7"/>
      <c r="GL1643" s="7"/>
      <c r="GM1643" s="7"/>
      <c r="GN1643" s="7"/>
      <c r="GO1643" s="7"/>
      <c r="GP1643" s="7"/>
      <c r="GQ1643" s="7"/>
      <c r="GR1643" s="7"/>
      <c r="GS1643" s="7"/>
      <c r="GT1643" s="7"/>
      <c r="GU1643" s="7"/>
      <c r="GV1643" s="7"/>
      <c r="GW1643" s="7"/>
      <c r="GX1643" s="7"/>
      <c r="GY1643" s="7"/>
    </row>
    <row r="1644" spans="1:207" ht="13.8">
      <c r="A1644" s="7"/>
      <c r="B1644" s="7"/>
      <c r="C1644" s="7"/>
      <c r="D1644" s="7"/>
      <c r="E1644" s="7"/>
      <c r="F1644" s="7"/>
      <c r="G1644" s="7"/>
      <c r="H1644" s="7"/>
      <c r="I1644" s="7"/>
      <c r="J1644" s="7"/>
      <c r="K1644" s="7"/>
      <c r="L1644" s="7"/>
      <c r="M1644" s="7"/>
      <c r="N1644" s="7"/>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c r="CG1644" s="7"/>
      <c r="CH1644" s="7"/>
      <c r="CI1644" s="7"/>
      <c r="CJ1644" s="7"/>
      <c r="CK1644" s="7"/>
      <c r="CL1644" s="7"/>
      <c r="CM1644" s="7"/>
      <c r="CN1644" s="7"/>
      <c r="CO1644" s="7"/>
      <c r="CP1644" s="7"/>
      <c r="CQ1644" s="7"/>
      <c r="CR1644" s="7"/>
      <c r="CS1644" s="7"/>
      <c r="CT1644" s="7"/>
      <c r="CU1644" s="7"/>
      <c r="CV1644" s="7"/>
      <c r="CW1644" s="7"/>
      <c r="CX1644" s="7"/>
      <c r="CY1644" s="7"/>
      <c r="CZ1644" s="7"/>
      <c r="DA1644" s="7"/>
      <c r="DB1644" s="7"/>
      <c r="DC1644" s="7"/>
      <c r="DD1644" s="7"/>
      <c r="DE1644" s="7"/>
      <c r="DF1644" s="7"/>
      <c r="DG1644" s="7"/>
      <c r="DH1644" s="7"/>
      <c r="DI1644" s="7"/>
      <c r="DJ1644" s="7"/>
      <c r="DK1644" s="7"/>
      <c r="DL1644" s="7"/>
      <c r="DM1644" s="7"/>
      <c r="DN1644" s="7"/>
      <c r="DO1644" s="7"/>
      <c r="DP1644" s="7"/>
      <c r="DQ1644" s="7"/>
      <c r="DR1644" s="7"/>
      <c r="DS1644" s="7"/>
      <c r="DT1644" s="7"/>
      <c r="DU1644" s="7"/>
      <c r="DV1644" s="7"/>
      <c r="DW1644" s="7"/>
      <c r="DX1644" s="7"/>
      <c r="DY1644" s="7"/>
      <c r="DZ1644" s="7"/>
      <c r="EA1644" s="7"/>
      <c r="EB1644" s="7"/>
      <c r="EC1644" s="7"/>
      <c r="ED1644" s="7"/>
      <c r="EE1644" s="7"/>
      <c r="EF1644" s="7"/>
      <c r="EG1644" s="7"/>
      <c r="EH1644" s="7"/>
      <c r="EI1644" s="7"/>
      <c r="EJ1644" s="7"/>
      <c r="EK1644" s="7"/>
      <c r="EL1644" s="7"/>
      <c r="EM1644" s="7"/>
      <c r="EN1644" s="7"/>
      <c r="EO1644" s="7"/>
      <c r="EP1644" s="7"/>
      <c r="EQ1644" s="7"/>
      <c r="ER1644" s="7"/>
      <c r="ES1644" s="7"/>
      <c r="ET1644" s="7"/>
      <c r="EU1644" s="7"/>
      <c r="EV1644" s="7"/>
      <c r="EW1644" s="7"/>
      <c r="EX1644" s="7"/>
      <c r="EY1644" s="7"/>
      <c r="EZ1644" s="7"/>
      <c r="FA1644" s="7"/>
      <c r="FB1644" s="7"/>
      <c r="FC1644" s="7"/>
      <c r="FD1644" s="7"/>
      <c r="FE1644" s="7"/>
      <c r="FF1644" s="7"/>
      <c r="FG1644" s="7"/>
      <c r="FH1644" s="7"/>
      <c r="FI1644" s="7"/>
      <c r="FJ1644" s="7"/>
      <c r="FK1644" s="7"/>
      <c r="FL1644" s="34"/>
      <c r="FM1644" s="33"/>
      <c r="FN1644" s="34"/>
      <c r="FO1644" s="33"/>
      <c r="FP1644" s="33"/>
      <c r="FQ1644" s="33"/>
      <c r="FR1644" s="33"/>
      <c r="FS1644" s="33"/>
      <c r="FT1644" s="33"/>
      <c r="FU1644" s="33"/>
      <c r="FV1644" s="33"/>
      <c r="FW1644" s="33"/>
      <c r="FX1644" s="33"/>
      <c r="FY1644" s="33"/>
      <c r="FZ1644" s="33"/>
      <c r="GA1644" s="33"/>
      <c r="GB1644" s="33"/>
      <c r="GC1644" s="33"/>
      <c r="GD1644" s="33"/>
      <c r="GE1644" s="33"/>
      <c r="GF1644" s="33"/>
      <c r="GG1644" s="7"/>
      <c r="GH1644" s="7"/>
      <c r="GI1644" s="7"/>
      <c r="GJ1644" s="7"/>
      <c r="GK1644" s="7"/>
      <c r="GL1644" s="7"/>
      <c r="GM1644" s="7"/>
      <c r="GN1644" s="7"/>
      <c r="GO1644" s="7"/>
      <c r="GP1644" s="7"/>
      <c r="GQ1644" s="7"/>
      <c r="GR1644" s="7"/>
      <c r="GS1644" s="7"/>
      <c r="GT1644" s="7"/>
      <c r="GU1644" s="7"/>
      <c r="GV1644" s="7"/>
      <c r="GW1644" s="7"/>
      <c r="GX1644" s="7"/>
      <c r="GY1644" s="7"/>
    </row>
    <row r="1645" spans="1:207" ht="13.8">
      <c r="A1645" s="7"/>
      <c r="B1645" s="7"/>
      <c r="C1645" s="7"/>
      <c r="D1645" s="7"/>
      <c r="E1645" s="7"/>
      <c r="F1645" s="7"/>
      <c r="G1645" s="7"/>
      <c r="H1645" s="7"/>
      <c r="I1645" s="7"/>
      <c r="J1645" s="7"/>
      <c r="K1645" s="7"/>
      <c r="L1645" s="7"/>
      <c r="M1645" s="7"/>
      <c r="N1645" s="7"/>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c r="CG1645" s="7"/>
      <c r="CH1645" s="7"/>
      <c r="CI1645" s="7"/>
      <c r="CJ1645" s="7"/>
      <c r="CK1645" s="7"/>
      <c r="CL1645" s="7"/>
      <c r="CM1645" s="7"/>
      <c r="CN1645" s="7"/>
      <c r="CO1645" s="7"/>
      <c r="CP1645" s="7"/>
      <c r="CQ1645" s="7"/>
      <c r="CR1645" s="7"/>
      <c r="CS1645" s="7"/>
      <c r="CT1645" s="7"/>
      <c r="CU1645" s="7"/>
      <c r="CV1645" s="7"/>
      <c r="CW1645" s="7"/>
      <c r="CX1645" s="7"/>
      <c r="CY1645" s="7"/>
      <c r="CZ1645" s="7"/>
      <c r="DA1645" s="7"/>
      <c r="DB1645" s="7"/>
      <c r="DC1645" s="7"/>
      <c r="DD1645" s="7"/>
      <c r="DE1645" s="7"/>
      <c r="DF1645" s="7"/>
      <c r="DG1645" s="7"/>
      <c r="DH1645" s="7"/>
      <c r="DI1645" s="7"/>
      <c r="DJ1645" s="7"/>
      <c r="DK1645" s="7"/>
      <c r="DL1645" s="7"/>
      <c r="DM1645" s="7"/>
      <c r="DN1645" s="7"/>
      <c r="DO1645" s="7"/>
      <c r="DP1645" s="7"/>
      <c r="DQ1645" s="7"/>
      <c r="DR1645" s="7"/>
      <c r="DS1645" s="7"/>
      <c r="DT1645" s="7"/>
      <c r="DU1645" s="7"/>
      <c r="DV1645" s="7"/>
      <c r="DW1645" s="7"/>
      <c r="DX1645" s="7"/>
      <c r="DY1645" s="7"/>
      <c r="DZ1645" s="7"/>
      <c r="EA1645" s="7"/>
      <c r="EB1645" s="7"/>
      <c r="EC1645" s="7"/>
      <c r="ED1645" s="7"/>
      <c r="EE1645" s="7"/>
      <c r="EF1645" s="7"/>
      <c r="EG1645" s="7"/>
      <c r="EH1645" s="7"/>
      <c r="EI1645" s="7"/>
      <c r="EJ1645" s="7"/>
      <c r="EK1645" s="7"/>
      <c r="EL1645" s="7"/>
      <c r="EM1645" s="7"/>
      <c r="EN1645" s="7"/>
      <c r="EO1645" s="7"/>
      <c r="EP1645" s="7"/>
      <c r="EQ1645" s="7"/>
      <c r="ER1645" s="7"/>
      <c r="ES1645" s="7"/>
      <c r="ET1645" s="7"/>
      <c r="EU1645" s="7"/>
      <c r="EV1645" s="7"/>
      <c r="EW1645" s="7"/>
      <c r="EX1645" s="7"/>
      <c r="EY1645" s="7"/>
      <c r="EZ1645" s="7"/>
      <c r="FA1645" s="7"/>
      <c r="FB1645" s="7"/>
      <c r="FC1645" s="7"/>
      <c r="FD1645" s="7"/>
      <c r="FE1645" s="7"/>
      <c r="FF1645" s="7"/>
      <c r="FG1645" s="7"/>
      <c r="FH1645" s="7"/>
      <c r="FI1645" s="7"/>
      <c r="FJ1645" s="7"/>
      <c r="FK1645" s="7"/>
      <c r="FL1645" s="34"/>
      <c r="FM1645" s="33"/>
      <c r="FN1645" s="34"/>
      <c r="FO1645" s="33"/>
      <c r="FP1645" s="33"/>
      <c r="FQ1645" s="33"/>
      <c r="FR1645" s="33"/>
      <c r="FS1645" s="33"/>
      <c r="FT1645" s="33"/>
      <c r="FU1645" s="33"/>
      <c r="FV1645" s="33"/>
      <c r="FW1645" s="33"/>
      <c r="FX1645" s="33"/>
      <c r="FY1645" s="33"/>
      <c r="FZ1645" s="33"/>
      <c r="GA1645" s="33"/>
      <c r="GB1645" s="33"/>
      <c r="GC1645" s="33"/>
      <c r="GD1645" s="33"/>
      <c r="GE1645" s="33"/>
      <c r="GF1645" s="33"/>
      <c r="GG1645" s="7"/>
      <c r="GH1645" s="7"/>
      <c r="GI1645" s="7"/>
      <c r="GJ1645" s="7"/>
      <c r="GK1645" s="7"/>
      <c r="GL1645" s="7"/>
      <c r="GM1645" s="7"/>
      <c r="GN1645" s="7"/>
      <c r="GO1645" s="7"/>
      <c r="GP1645" s="7"/>
      <c r="GQ1645" s="7"/>
      <c r="GR1645" s="7"/>
      <c r="GS1645" s="7"/>
      <c r="GT1645" s="7"/>
      <c r="GU1645" s="7"/>
      <c r="GV1645" s="7"/>
      <c r="GW1645" s="7"/>
      <c r="GX1645" s="7"/>
      <c r="GY1645" s="7"/>
    </row>
    <row r="1646" spans="1:207" ht="13.8">
      <c r="A1646" s="7"/>
      <c r="B1646" s="7"/>
      <c r="C1646" s="7"/>
      <c r="D1646" s="7"/>
      <c r="E1646" s="7"/>
      <c r="F1646" s="7"/>
      <c r="G1646" s="7"/>
      <c r="H1646" s="7"/>
      <c r="I1646" s="7"/>
      <c r="J1646" s="7"/>
      <c r="K1646" s="7"/>
      <c r="L1646" s="7"/>
      <c r="M1646" s="7"/>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c r="CG1646" s="7"/>
      <c r="CH1646" s="7"/>
      <c r="CI1646" s="7"/>
      <c r="CJ1646" s="7"/>
      <c r="CK1646" s="7"/>
      <c r="CL1646" s="7"/>
      <c r="CM1646" s="7"/>
      <c r="CN1646" s="7"/>
      <c r="CO1646" s="7"/>
      <c r="CP1646" s="7"/>
      <c r="CQ1646" s="7"/>
      <c r="CR1646" s="7"/>
      <c r="CS1646" s="7"/>
      <c r="CT1646" s="7"/>
      <c r="CU1646" s="7"/>
      <c r="CV1646" s="7"/>
      <c r="CW1646" s="7"/>
      <c r="CX1646" s="7"/>
      <c r="CY1646" s="7"/>
      <c r="CZ1646" s="7"/>
      <c r="DA1646" s="7"/>
      <c r="DB1646" s="7"/>
      <c r="DC1646" s="7"/>
      <c r="DD1646" s="7"/>
      <c r="DE1646" s="7"/>
      <c r="DF1646" s="7"/>
      <c r="DG1646" s="7"/>
      <c r="DH1646" s="7"/>
      <c r="DI1646" s="7"/>
      <c r="DJ1646" s="7"/>
      <c r="DK1646" s="7"/>
      <c r="DL1646" s="7"/>
      <c r="DM1646" s="7"/>
      <c r="DN1646" s="7"/>
      <c r="DO1646" s="7"/>
      <c r="DP1646" s="7"/>
      <c r="DQ1646" s="7"/>
      <c r="DR1646" s="7"/>
      <c r="DS1646" s="7"/>
      <c r="DT1646" s="7"/>
      <c r="DU1646" s="7"/>
      <c r="DV1646" s="7"/>
      <c r="DW1646" s="7"/>
      <c r="DX1646" s="7"/>
      <c r="DY1646" s="7"/>
      <c r="DZ1646" s="7"/>
      <c r="EA1646" s="7"/>
      <c r="EB1646" s="7"/>
      <c r="EC1646" s="7"/>
      <c r="ED1646" s="7"/>
      <c r="EE1646" s="7"/>
      <c r="EF1646" s="7"/>
      <c r="EG1646" s="7"/>
      <c r="EH1646" s="7"/>
      <c r="EI1646" s="7"/>
      <c r="EJ1646" s="7"/>
      <c r="EK1646" s="7"/>
      <c r="EL1646" s="7"/>
      <c r="EM1646" s="7"/>
      <c r="EN1646" s="7"/>
      <c r="EO1646" s="7"/>
      <c r="EP1646" s="7"/>
      <c r="EQ1646" s="7"/>
      <c r="ER1646" s="7"/>
      <c r="ES1646" s="7"/>
      <c r="ET1646" s="7"/>
      <c r="EU1646" s="7"/>
      <c r="EV1646" s="7"/>
      <c r="EW1646" s="7"/>
      <c r="EX1646" s="7"/>
      <c r="EY1646" s="7"/>
      <c r="EZ1646" s="7"/>
      <c r="FA1646" s="7"/>
      <c r="FB1646" s="7"/>
      <c r="FC1646" s="7"/>
      <c r="FD1646" s="7"/>
      <c r="FE1646" s="7"/>
      <c r="FF1646" s="7"/>
      <c r="FG1646" s="7"/>
      <c r="FH1646" s="7"/>
      <c r="FI1646" s="7"/>
      <c r="FJ1646" s="7"/>
      <c r="FK1646" s="7"/>
      <c r="FL1646" s="34"/>
      <c r="FM1646" s="33"/>
      <c r="FN1646" s="34"/>
      <c r="FO1646" s="33"/>
      <c r="FP1646" s="33"/>
      <c r="FQ1646" s="33"/>
      <c r="FR1646" s="33"/>
      <c r="FS1646" s="33"/>
      <c r="FT1646" s="33"/>
      <c r="FU1646" s="33"/>
      <c r="FV1646" s="33"/>
      <c r="FW1646" s="33"/>
      <c r="FX1646" s="33"/>
      <c r="FY1646" s="33"/>
      <c r="FZ1646" s="33"/>
      <c r="GA1646" s="33"/>
      <c r="GB1646" s="33"/>
      <c r="GC1646" s="33"/>
      <c r="GD1646" s="33"/>
      <c r="GE1646" s="33"/>
      <c r="GF1646" s="33"/>
      <c r="GG1646" s="7"/>
      <c r="GH1646" s="7"/>
      <c r="GI1646" s="7"/>
      <c r="GJ1646" s="7"/>
      <c r="GK1646" s="7"/>
      <c r="GL1646" s="7"/>
      <c r="GM1646" s="7"/>
      <c r="GN1646" s="7"/>
      <c r="GO1646" s="7"/>
      <c r="GP1646" s="7"/>
      <c r="GQ1646" s="7"/>
      <c r="GR1646" s="7"/>
      <c r="GS1646" s="7"/>
      <c r="GT1646" s="7"/>
      <c r="GU1646" s="7"/>
      <c r="GV1646" s="7"/>
      <c r="GW1646" s="7"/>
      <c r="GX1646" s="7"/>
      <c r="GY1646" s="7"/>
    </row>
    <row r="1647" spans="1:207" ht="13.8">
      <c r="A1647" s="7"/>
      <c r="B1647" s="7"/>
      <c r="C1647" s="7"/>
      <c r="D1647" s="7"/>
      <c r="E1647" s="7"/>
      <c r="F1647" s="7"/>
      <c r="G1647" s="7"/>
      <c r="H1647" s="7"/>
      <c r="I1647" s="7"/>
      <c r="J1647" s="7"/>
      <c r="K1647" s="7"/>
      <c r="L1647" s="7"/>
      <c r="M1647" s="7"/>
      <c r="N1647" s="7"/>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c r="CG1647" s="7"/>
      <c r="CH1647" s="7"/>
      <c r="CI1647" s="7"/>
      <c r="CJ1647" s="7"/>
      <c r="CK1647" s="7"/>
      <c r="CL1647" s="7"/>
      <c r="CM1647" s="7"/>
      <c r="CN1647" s="7"/>
      <c r="CO1647" s="7"/>
      <c r="CP1647" s="7"/>
      <c r="CQ1647" s="7"/>
      <c r="CR1647" s="7"/>
      <c r="CS1647" s="7"/>
      <c r="CT1647" s="7"/>
      <c r="CU1647" s="7"/>
      <c r="CV1647" s="7"/>
      <c r="CW1647" s="7"/>
      <c r="CX1647" s="7"/>
      <c r="CY1647" s="7"/>
      <c r="CZ1647" s="7"/>
      <c r="DA1647" s="7"/>
      <c r="DB1647" s="7"/>
      <c r="DC1647" s="7"/>
      <c r="DD1647" s="7"/>
      <c r="DE1647" s="7"/>
      <c r="DF1647" s="7"/>
      <c r="DG1647" s="7"/>
      <c r="DH1647" s="7"/>
      <c r="DI1647" s="7"/>
      <c r="DJ1647" s="7"/>
      <c r="DK1647" s="7"/>
      <c r="DL1647" s="7"/>
      <c r="DM1647" s="7"/>
      <c r="DN1647" s="7"/>
      <c r="DO1647" s="7"/>
      <c r="DP1647" s="7"/>
      <c r="DQ1647" s="7"/>
      <c r="DR1647" s="7"/>
      <c r="DS1647" s="7"/>
      <c r="DT1647" s="7"/>
      <c r="DU1647" s="7"/>
      <c r="DV1647" s="7"/>
      <c r="DW1647" s="7"/>
      <c r="DX1647" s="7"/>
      <c r="DY1647" s="7"/>
      <c r="DZ1647" s="7"/>
      <c r="EA1647" s="7"/>
      <c r="EB1647" s="7"/>
      <c r="EC1647" s="7"/>
      <c r="ED1647" s="7"/>
      <c r="EE1647" s="7"/>
      <c r="EF1647" s="7"/>
      <c r="EG1647" s="7"/>
      <c r="EH1647" s="7"/>
      <c r="EI1647" s="7"/>
      <c r="EJ1647" s="7"/>
      <c r="EK1647" s="7"/>
      <c r="EL1647" s="7"/>
      <c r="EM1647" s="7"/>
      <c r="EN1647" s="7"/>
      <c r="EO1647" s="7"/>
      <c r="EP1647" s="7"/>
      <c r="EQ1647" s="7"/>
      <c r="ER1647" s="7"/>
      <c r="ES1647" s="7"/>
      <c r="ET1647" s="7"/>
      <c r="EU1647" s="7"/>
      <c r="EV1647" s="7"/>
      <c r="EW1647" s="7"/>
      <c r="EX1647" s="7"/>
      <c r="EY1647" s="7"/>
      <c r="EZ1647" s="7"/>
      <c r="FA1647" s="7"/>
      <c r="FB1647" s="7"/>
      <c r="FC1647" s="7"/>
      <c r="FD1647" s="7"/>
      <c r="FE1647" s="7"/>
      <c r="FF1647" s="7"/>
      <c r="FG1647" s="7"/>
      <c r="FH1647" s="7"/>
      <c r="FI1647" s="7"/>
      <c r="FJ1647" s="7"/>
      <c r="FK1647" s="7"/>
      <c r="FL1647" s="34"/>
      <c r="FM1647" s="33"/>
      <c r="FN1647" s="34"/>
      <c r="FO1647" s="33"/>
      <c r="FP1647" s="33"/>
      <c r="FQ1647" s="33"/>
      <c r="FR1647" s="33"/>
      <c r="FS1647" s="33"/>
      <c r="FT1647" s="33"/>
      <c r="FU1647" s="33"/>
      <c r="FV1647" s="33"/>
      <c r="FW1647" s="33"/>
      <c r="FX1647" s="33"/>
      <c r="FY1647" s="33"/>
      <c r="FZ1647" s="33"/>
      <c r="GA1647" s="33"/>
      <c r="GB1647" s="33"/>
      <c r="GC1647" s="33"/>
      <c r="GD1647" s="33"/>
      <c r="GE1647" s="33"/>
      <c r="GF1647" s="33"/>
      <c r="GG1647" s="7"/>
      <c r="GH1647" s="7"/>
      <c r="GI1647" s="7"/>
      <c r="GJ1647" s="7"/>
      <c r="GK1647" s="7"/>
      <c r="GL1647" s="7"/>
      <c r="GM1647" s="7"/>
      <c r="GN1647" s="7"/>
      <c r="GO1647" s="7"/>
      <c r="GP1647" s="7"/>
      <c r="GQ1647" s="7"/>
      <c r="GR1647" s="7"/>
      <c r="GS1647" s="7"/>
      <c r="GT1647" s="7"/>
      <c r="GU1647" s="7"/>
      <c r="GV1647" s="7"/>
      <c r="GW1647" s="7"/>
      <c r="GX1647" s="7"/>
      <c r="GY1647" s="7"/>
    </row>
    <row r="1648" spans="1:207" ht="13.8">
      <c r="A1648" s="7"/>
      <c r="B1648" s="7"/>
      <c r="C1648" s="7"/>
      <c r="D1648" s="7"/>
      <c r="E1648" s="7"/>
      <c r="F1648" s="7"/>
      <c r="G1648" s="7"/>
      <c r="H1648" s="7"/>
      <c r="I1648" s="7"/>
      <c r="J1648" s="7"/>
      <c r="K1648" s="7"/>
      <c r="L1648" s="7"/>
      <c r="M1648" s="7"/>
      <c r="N1648" s="7"/>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c r="CG1648" s="7"/>
      <c r="CH1648" s="7"/>
      <c r="CI1648" s="7"/>
      <c r="CJ1648" s="7"/>
      <c r="CK1648" s="7"/>
      <c r="CL1648" s="7"/>
      <c r="CM1648" s="7"/>
      <c r="CN1648" s="7"/>
      <c r="CO1648" s="7"/>
      <c r="CP1648" s="7"/>
      <c r="CQ1648" s="7"/>
      <c r="CR1648" s="7"/>
      <c r="CS1648" s="7"/>
      <c r="CT1648" s="7"/>
      <c r="CU1648" s="7"/>
      <c r="CV1648" s="7"/>
      <c r="CW1648" s="7"/>
      <c r="CX1648" s="7"/>
      <c r="CY1648" s="7"/>
      <c r="CZ1648" s="7"/>
      <c r="DA1648" s="7"/>
      <c r="DB1648" s="7"/>
      <c r="DC1648" s="7"/>
      <c r="DD1648" s="7"/>
      <c r="DE1648" s="7"/>
      <c r="DF1648" s="7"/>
      <c r="DG1648" s="7"/>
      <c r="DH1648" s="7"/>
      <c r="DI1648" s="7"/>
      <c r="DJ1648" s="7"/>
      <c r="DK1648" s="7"/>
      <c r="DL1648" s="7"/>
      <c r="DM1648" s="7"/>
      <c r="DN1648" s="7"/>
      <c r="DO1648" s="7"/>
      <c r="DP1648" s="7"/>
      <c r="DQ1648" s="7"/>
      <c r="DR1648" s="7"/>
      <c r="DS1648" s="7"/>
      <c r="DT1648" s="7"/>
      <c r="DU1648" s="7"/>
      <c r="DV1648" s="7"/>
      <c r="DW1648" s="7"/>
      <c r="DX1648" s="7"/>
      <c r="DY1648" s="7"/>
      <c r="DZ1648" s="7"/>
      <c r="EA1648" s="7"/>
      <c r="EB1648" s="7"/>
      <c r="EC1648" s="7"/>
      <c r="ED1648" s="7"/>
      <c r="EE1648" s="7"/>
      <c r="EF1648" s="7"/>
      <c r="EG1648" s="7"/>
      <c r="EH1648" s="7"/>
      <c r="EI1648" s="7"/>
      <c r="EJ1648" s="7"/>
      <c r="EK1648" s="7"/>
      <c r="EL1648" s="7"/>
      <c r="EM1648" s="7"/>
      <c r="EN1648" s="7"/>
      <c r="EO1648" s="7"/>
      <c r="EP1648" s="7"/>
      <c r="EQ1648" s="7"/>
      <c r="ER1648" s="7"/>
      <c r="ES1648" s="7"/>
      <c r="ET1648" s="7"/>
      <c r="EU1648" s="7"/>
      <c r="EV1648" s="7"/>
      <c r="EW1648" s="7"/>
      <c r="EX1648" s="7"/>
      <c r="EY1648" s="7"/>
      <c r="EZ1648" s="7"/>
      <c r="FA1648" s="7"/>
      <c r="FB1648" s="7"/>
      <c r="FC1648" s="7"/>
      <c r="FD1648" s="7"/>
      <c r="FE1648" s="7"/>
      <c r="FF1648" s="7"/>
      <c r="FG1648" s="7"/>
      <c r="FH1648" s="7"/>
      <c r="FI1648" s="7"/>
      <c r="FJ1648" s="7"/>
      <c r="FK1648" s="7"/>
      <c r="FL1648" s="34"/>
      <c r="FM1648" s="33"/>
      <c r="FN1648" s="34"/>
      <c r="FO1648" s="33"/>
      <c r="FP1648" s="33"/>
      <c r="FQ1648" s="33"/>
      <c r="FR1648" s="33"/>
      <c r="FS1648" s="33"/>
      <c r="FT1648" s="33"/>
      <c r="FU1648" s="33"/>
      <c r="FV1648" s="33"/>
      <c r="FW1648" s="33"/>
      <c r="FX1648" s="33"/>
      <c r="FY1648" s="33"/>
      <c r="FZ1648" s="33"/>
      <c r="GA1648" s="33"/>
      <c r="GB1648" s="33"/>
      <c r="GC1648" s="33"/>
      <c r="GD1648" s="33"/>
      <c r="GE1648" s="33"/>
      <c r="GF1648" s="33"/>
      <c r="GG1648" s="7"/>
      <c r="GH1648" s="7"/>
      <c r="GI1648" s="7"/>
      <c r="GJ1648" s="7"/>
      <c r="GK1648" s="7"/>
      <c r="GL1648" s="7"/>
      <c r="GM1648" s="7"/>
      <c r="GN1648" s="7"/>
      <c r="GO1648" s="7"/>
      <c r="GP1648" s="7"/>
      <c r="GQ1648" s="7"/>
      <c r="GR1648" s="7"/>
      <c r="GS1648" s="7"/>
      <c r="GT1648" s="7"/>
      <c r="GU1648" s="7"/>
      <c r="GV1648" s="7"/>
      <c r="GW1648" s="7"/>
      <c r="GX1648" s="7"/>
      <c r="GY1648" s="7"/>
    </row>
    <row r="1649" spans="1:207" ht="13.8">
      <c r="A1649" s="7"/>
      <c r="B1649" s="7"/>
      <c r="C1649" s="7"/>
      <c r="D1649" s="7"/>
      <c r="E1649" s="7"/>
      <c r="F1649" s="7"/>
      <c r="G1649" s="7"/>
      <c r="H1649" s="7"/>
      <c r="I1649" s="7"/>
      <c r="J1649" s="7"/>
      <c r="K1649" s="7"/>
      <c r="L1649" s="7"/>
      <c r="M1649" s="7"/>
      <c r="N1649" s="7"/>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c r="CG1649" s="7"/>
      <c r="CH1649" s="7"/>
      <c r="CI1649" s="7"/>
      <c r="CJ1649" s="7"/>
      <c r="CK1649" s="7"/>
      <c r="CL1649" s="7"/>
      <c r="CM1649" s="7"/>
      <c r="CN1649" s="7"/>
      <c r="CO1649" s="7"/>
      <c r="CP1649" s="7"/>
      <c r="CQ1649" s="7"/>
      <c r="CR1649" s="7"/>
      <c r="CS1649" s="7"/>
      <c r="CT1649" s="7"/>
      <c r="CU1649" s="7"/>
      <c r="CV1649" s="7"/>
      <c r="CW1649" s="7"/>
      <c r="CX1649" s="7"/>
      <c r="CY1649" s="7"/>
      <c r="CZ1649" s="7"/>
      <c r="DA1649" s="7"/>
      <c r="DB1649" s="7"/>
      <c r="DC1649" s="7"/>
      <c r="DD1649" s="7"/>
      <c r="DE1649" s="7"/>
      <c r="DF1649" s="7"/>
      <c r="DG1649" s="7"/>
      <c r="DH1649" s="7"/>
      <c r="DI1649" s="7"/>
      <c r="DJ1649" s="7"/>
      <c r="DK1649" s="7"/>
      <c r="DL1649" s="7"/>
      <c r="DM1649" s="7"/>
      <c r="DN1649" s="7"/>
      <c r="DO1649" s="7"/>
      <c r="DP1649" s="7"/>
      <c r="DQ1649" s="7"/>
      <c r="DR1649" s="7"/>
      <c r="DS1649" s="7"/>
      <c r="DT1649" s="7"/>
      <c r="DU1649" s="7"/>
      <c r="DV1649" s="7"/>
      <c r="DW1649" s="7"/>
      <c r="DX1649" s="7"/>
      <c r="DY1649" s="7"/>
      <c r="DZ1649" s="7"/>
      <c r="EA1649" s="7"/>
      <c r="EB1649" s="7"/>
      <c r="EC1649" s="7"/>
      <c r="ED1649" s="7"/>
      <c r="EE1649" s="7"/>
      <c r="EF1649" s="7"/>
      <c r="EG1649" s="7"/>
      <c r="EH1649" s="7"/>
      <c r="EI1649" s="7"/>
      <c r="EJ1649" s="7"/>
      <c r="EK1649" s="7"/>
      <c r="EL1649" s="7"/>
      <c r="EM1649" s="7"/>
      <c r="EN1649" s="7"/>
      <c r="EO1649" s="7"/>
      <c r="EP1649" s="7"/>
      <c r="EQ1649" s="7"/>
      <c r="ER1649" s="7"/>
      <c r="ES1649" s="7"/>
      <c r="ET1649" s="7"/>
      <c r="EU1649" s="7"/>
      <c r="EV1649" s="7"/>
      <c r="EW1649" s="7"/>
      <c r="EX1649" s="7"/>
      <c r="EY1649" s="7"/>
      <c r="EZ1649" s="7"/>
      <c r="FA1649" s="7"/>
      <c r="FB1649" s="7"/>
      <c r="FC1649" s="7"/>
      <c r="FD1649" s="7"/>
      <c r="FE1649" s="7"/>
      <c r="FF1649" s="7"/>
      <c r="FG1649" s="7"/>
      <c r="FH1649" s="7"/>
      <c r="FI1649" s="7"/>
      <c r="FJ1649" s="7"/>
      <c r="FK1649" s="7"/>
      <c r="FL1649" s="34"/>
      <c r="FM1649" s="33"/>
      <c r="FN1649" s="34"/>
      <c r="FO1649" s="33"/>
      <c r="FP1649" s="33"/>
      <c r="FQ1649" s="33"/>
      <c r="FR1649" s="33"/>
      <c r="FS1649" s="33"/>
      <c r="FT1649" s="33"/>
      <c r="FU1649" s="33"/>
      <c r="FV1649" s="33"/>
      <c r="FW1649" s="33"/>
      <c r="FX1649" s="33"/>
      <c r="FY1649" s="33"/>
      <c r="FZ1649" s="33"/>
      <c r="GA1649" s="33"/>
      <c r="GB1649" s="33"/>
      <c r="GC1649" s="33"/>
      <c r="GD1649" s="33"/>
      <c r="GE1649" s="33"/>
      <c r="GF1649" s="33"/>
      <c r="GG1649" s="7"/>
      <c r="GH1649" s="7"/>
      <c r="GI1649" s="7"/>
      <c r="GJ1649" s="7"/>
      <c r="GK1649" s="7"/>
      <c r="GL1649" s="7"/>
      <c r="GM1649" s="7"/>
      <c r="GN1649" s="7"/>
      <c r="GO1649" s="7"/>
      <c r="GP1649" s="7"/>
      <c r="GQ1649" s="7"/>
      <c r="GR1649" s="7"/>
      <c r="GS1649" s="7"/>
      <c r="GT1649" s="7"/>
      <c r="GU1649" s="7"/>
      <c r="GV1649" s="7"/>
      <c r="GW1649" s="7"/>
      <c r="GX1649" s="7"/>
      <c r="GY1649" s="7"/>
    </row>
    <row r="1650" spans="1:207" ht="13.8">
      <c r="A1650" s="7"/>
      <c r="B1650" s="7"/>
      <c r="C1650" s="7"/>
      <c r="D1650" s="7"/>
      <c r="E1650" s="7"/>
      <c r="F1650" s="7"/>
      <c r="G1650" s="7"/>
      <c r="H1650" s="7"/>
      <c r="I1650" s="7"/>
      <c r="J1650" s="7"/>
      <c r="K1650" s="7"/>
      <c r="L1650" s="7"/>
      <c r="M1650" s="7"/>
      <c r="N1650" s="7"/>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c r="CG1650" s="7"/>
      <c r="CH1650" s="7"/>
      <c r="CI1650" s="7"/>
      <c r="CJ1650" s="7"/>
      <c r="CK1650" s="7"/>
      <c r="CL1650" s="7"/>
      <c r="CM1650" s="7"/>
      <c r="CN1650" s="7"/>
      <c r="CO1650" s="7"/>
      <c r="CP1650" s="7"/>
      <c r="CQ1650" s="7"/>
      <c r="CR1650" s="7"/>
      <c r="CS1650" s="7"/>
      <c r="CT1650" s="7"/>
      <c r="CU1650" s="7"/>
      <c r="CV1650" s="7"/>
      <c r="CW1650" s="7"/>
      <c r="CX1650" s="7"/>
      <c r="CY1650" s="7"/>
      <c r="CZ1650" s="7"/>
      <c r="DA1650" s="7"/>
      <c r="DB1650" s="7"/>
      <c r="DC1650" s="7"/>
      <c r="DD1650" s="7"/>
      <c r="DE1650" s="7"/>
      <c r="DF1650" s="7"/>
      <c r="DG1650" s="7"/>
      <c r="DH1650" s="7"/>
      <c r="DI1650" s="7"/>
      <c r="DJ1650" s="7"/>
      <c r="DK1650" s="7"/>
      <c r="DL1650" s="7"/>
      <c r="DM1650" s="7"/>
      <c r="DN1650" s="7"/>
      <c r="DO1650" s="7"/>
      <c r="DP1650" s="7"/>
      <c r="DQ1650" s="7"/>
      <c r="DR1650" s="7"/>
      <c r="DS1650" s="7"/>
      <c r="DT1650" s="7"/>
      <c r="DU1650" s="7"/>
      <c r="DV1650" s="7"/>
      <c r="DW1650" s="7"/>
      <c r="DX1650" s="7"/>
      <c r="DY1650" s="7"/>
      <c r="DZ1650" s="7"/>
      <c r="EA1650" s="7"/>
      <c r="EB1650" s="7"/>
      <c r="EC1650" s="7"/>
      <c r="ED1650" s="7"/>
      <c r="EE1650" s="7"/>
      <c r="EF1650" s="7"/>
      <c r="EG1650" s="7"/>
      <c r="EH1650" s="7"/>
      <c r="EI1650" s="7"/>
      <c r="EJ1650" s="7"/>
      <c r="EK1650" s="7"/>
      <c r="EL1650" s="7"/>
      <c r="EM1650" s="7"/>
      <c r="EN1650" s="7"/>
      <c r="EO1650" s="7"/>
      <c r="EP1650" s="7"/>
      <c r="EQ1650" s="7"/>
      <c r="ER1650" s="7"/>
      <c r="ES1650" s="7"/>
      <c r="ET1650" s="7"/>
      <c r="EU1650" s="7"/>
      <c r="EV1650" s="7"/>
      <c r="EW1650" s="7"/>
      <c r="EX1650" s="7"/>
      <c r="EY1650" s="7"/>
      <c r="EZ1650" s="7"/>
      <c r="FA1650" s="7"/>
      <c r="FB1650" s="7"/>
      <c r="FC1650" s="7"/>
      <c r="FD1650" s="7"/>
      <c r="FE1650" s="7"/>
      <c r="FF1650" s="7"/>
      <c r="FG1650" s="7"/>
      <c r="FH1650" s="7"/>
      <c r="FI1650" s="7"/>
      <c r="FJ1650" s="7"/>
      <c r="FK1650" s="7"/>
      <c r="FL1650" s="34"/>
      <c r="FM1650" s="33"/>
      <c r="FN1650" s="34"/>
      <c r="FO1650" s="33"/>
      <c r="FP1650" s="33"/>
      <c r="FQ1650" s="33"/>
      <c r="FR1650" s="33"/>
      <c r="FS1650" s="33"/>
      <c r="FT1650" s="33"/>
      <c r="FU1650" s="33"/>
      <c r="FV1650" s="33"/>
      <c r="FW1650" s="33"/>
      <c r="FX1650" s="33"/>
      <c r="FY1650" s="33"/>
      <c r="FZ1650" s="33"/>
      <c r="GA1650" s="33"/>
      <c r="GB1650" s="33"/>
      <c r="GC1650" s="33"/>
      <c r="GD1650" s="33"/>
      <c r="GE1650" s="33"/>
      <c r="GF1650" s="33"/>
      <c r="GG1650" s="7"/>
      <c r="GH1650" s="7"/>
      <c r="GI1650" s="7"/>
      <c r="GJ1650" s="7"/>
      <c r="GK1650" s="7"/>
      <c r="GL1650" s="7"/>
      <c r="GM1650" s="7"/>
      <c r="GN1650" s="7"/>
      <c r="GO1650" s="7"/>
      <c r="GP1650" s="7"/>
      <c r="GQ1650" s="7"/>
      <c r="GR1650" s="7"/>
      <c r="GS1650" s="7"/>
      <c r="GT1650" s="7"/>
      <c r="GU1650" s="7"/>
      <c r="GV1650" s="7"/>
      <c r="GW1650" s="7"/>
      <c r="GX1650" s="7"/>
      <c r="GY1650" s="7"/>
    </row>
    <row r="1651" spans="1:207" ht="13.8">
      <c r="A1651" s="7"/>
      <c r="B1651" s="7"/>
      <c r="C1651" s="7"/>
      <c r="D1651" s="7"/>
      <c r="E1651" s="7"/>
      <c r="F1651" s="7"/>
      <c r="G1651" s="7"/>
      <c r="H1651" s="7"/>
      <c r="I1651" s="7"/>
      <c r="J1651" s="7"/>
      <c r="K1651" s="7"/>
      <c r="L1651" s="7"/>
      <c r="M1651" s="7"/>
      <c r="N1651" s="7"/>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c r="CG1651" s="7"/>
      <c r="CH1651" s="7"/>
      <c r="CI1651" s="7"/>
      <c r="CJ1651" s="7"/>
      <c r="CK1651" s="7"/>
      <c r="CL1651" s="7"/>
      <c r="CM1651" s="7"/>
      <c r="CN1651" s="7"/>
      <c r="CO1651" s="7"/>
      <c r="CP1651" s="7"/>
      <c r="CQ1651" s="7"/>
      <c r="CR1651" s="7"/>
      <c r="CS1651" s="7"/>
      <c r="CT1651" s="7"/>
      <c r="CU1651" s="7"/>
      <c r="CV1651" s="7"/>
      <c r="CW1651" s="7"/>
      <c r="CX1651" s="7"/>
      <c r="CY1651" s="7"/>
      <c r="CZ1651" s="7"/>
      <c r="DA1651" s="7"/>
      <c r="DB1651" s="7"/>
      <c r="DC1651" s="7"/>
      <c r="DD1651" s="7"/>
      <c r="DE1651" s="7"/>
      <c r="DF1651" s="7"/>
      <c r="DG1651" s="7"/>
      <c r="DH1651" s="7"/>
      <c r="DI1651" s="7"/>
      <c r="DJ1651" s="7"/>
      <c r="DK1651" s="7"/>
      <c r="DL1651" s="7"/>
      <c r="DM1651" s="7"/>
      <c r="DN1651" s="7"/>
      <c r="DO1651" s="7"/>
      <c r="DP1651" s="7"/>
      <c r="DQ1651" s="7"/>
      <c r="DR1651" s="7"/>
      <c r="DS1651" s="7"/>
      <c r="DT1651" s="7"/>
      <c r="DU1651" s="7"/>
      <c r="DV1651" s="7"/>
      <c r="DW1651" s="7"/>
      <c r="DX1651" s="7"/>
      <c r="DY1651" s="7"/>
      <c r="DZ1651" s="7"/>
      <c r="EA1651" s="7"/>
      <c r="EB1651" s="7"/>
      <c r="EC1651" s="7"/>
      <c r="ED1651" s="7"/>
      <c r="EE1651" s="7"/>
      <c r="EF1651" s="7"/>
      <c r="EG1651" s="7"/>
      <c r="EH1651" s="7"/>
      <c r="EI1651" s="7"/>
      <c r="EJ1651" s="7"/>
      <c r="EK1651" s="7"/>
      <c r="EL1651" s="7"/>
      <c r="EM1651" s="7"/>
      <c r="EN1651" s="7"/>
      <c r="EO1651" s="7"/>
      <c r="EP1651" s="7"/>
      <c r="EQ1651" s="7"/>
      <c r="ER1651" s="7"/>
      <c r="ES1651" s="7"/>
      <c r="ET1651" s="7"/>
      <c r="EU1651" s="7"/>
      <c r="EV1651" s="7"/>
      <c r="EW1651" s="7"/>
      <c r="EX1651" s="7"/>
      <c r="EY1651" s="7"/>
      <c r="EZ1651" s="7"/>
      <c r="FA1651" s="7"/>
      <c r="FB1651" s="7"/>
      <c r="FC1651" s="7"/>
      <c r="FD1651" s="7"/>
      <c r="FE1651" s="7"/>
      <c r="FF1651" s="7"/>
      <c r="FG1651" s="7"/>
      <c r="FH1651" s="7"/>
      <c r="FI1651" s="7"/>
      <c r="FJ1651" s="7"/>
      <c r="FK1651" s="7"/>
      <c r="FL1651" s="34"/>
      <c r="FM1651" s="33"/>
      <c r="FN1651" s="34"/>
      <c r="FO1651" s="33"/>
      <c r="FP1651" s="33"/>
      <c r="FQ1651" s="33"/>
      <c r="FR1651" s="33"/>
      <c r="FS1651" s="33"/>
      <c r="FT1651" s="33"/>
      <c r="FU1651" s="33"/>
      <c r="FV1651" s="33"/>
      <c r="FW1651" s="33"/>
      <c r="FX1651" s="33"/>
      <c r="FY1651" s="33"/>
      <c r="FZ1651" s="33"/>
      <c r="GA1651" s="33"/>
      <c r="GB1651" s="33"/>
      <c r="GC1651" s="33"/>
      <c r="GD1651" s="33"/>
      <c r="GE1651" s="33"/>
      <c r="GF1651" s="33"/>
      <c r="GG1651" s="7"/>
      <c r="GH1651" s="7"/>
      <c r="GI1651" s="7"/>
      <c r="GJ1651" s="7"/>
      <c r="GK1651" s="7"/>
      <c r="GL1651" s="7"/>
      <c r="GM1651" s="7"/>
      <c r="GN1651" s="7"/>
      <c r="GO1651" s="7"/>
      <c r="GP1651" s="7"/>
      <c r="GQ1651" s="7"/>
      <c r="GR1651" s="7"/>
      <c r="GS1651" s="7"/>
      <c r="GT1651" s="7"/>
      <c r="GU1651" s="7"/>
      <c r="GV1651" s="7"/>
      <c r="GW1651" s="7"/>
      <c r="GX1651" s="7"/>
      <c r="GY1651" s="7"/>
    </row>
    <row r="1652" spans="1:207" ht="13.8">
      <c r="A1652" s="7"/>
      <c r="B1652" s="7"/>
      <c r="C1652" s="7"/>
      <c r="D1652" s="7"/>
      <c r="E1652" s="7"/>
      <c r="F1652" s="7"/>
      <c r="G1652" s="7"/>
      <c r="H1652" s="7"/>
      <c r="I1652" s="7"/>
      <c r="J1652" s="7"/>
      <c r="K1652" s="7"/>
      <c r="L1652" s="7"/>
      <c r="M1652" s="7"/>
      <c r="N1652" s="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c r="CG1652" s="7"/>
      <c r="CH1652" s="7"/>
      <c r="CI1652" s="7"/>
      <c r="CJ1652" s="7"/>
      <c r="CK1652" s="7"/>
      <c r="CL1652" s="7"/>
      <c r="CM1652" s="7"/>
      <c r="CN1652" s="7"/>
      <c r="CO1652" s="7"/>
      <c r="CP1652" s="7"/>
      <c r="CQ1652" s="7"/>
      <c r="CR1652" s="7"/>
      <c r="CS1652" s="7"/>
      <c r="CT1652" s="7"/>
      <c r="CU1652" s="7"/>
      <c r="CV1652" s="7"/>
      <c r="CW1652" s="7"/>
      <c r="CX1652" s="7"/>
      <c r="CY1652" s="7"/>
      <c r="CZ1652" s="7"/>
      <c r="DA1652" s="7"/>
      <c r="DB1652" s="7"/>
      <c r="DC1652" s="7"/>
      <c r="DD1652" s="7"/>
      <c r="DE1652" s="7"/>
      <c r="DF1652" s="7"/>
      <c r="DG1652" s="7"/>
      <c r="DH1652" s="7"/>
      <c r="DI1652" s="7"/>
      <c r="DJ1652" s="7"/>
      <c r="DK1652" s="7"/>
      <c r="DL1652" s="7"/>
      <c r="DM1652" s="7"/>
      <c r="DN1652" s="7"/>
      <c r="DO1652" s="7"/>
      <c r="DP1652" s="7"/>
      <c r="DQ1652" s="7"/>
      <c r="DR1652" s="7"/>
      <c r="DS1652" s="7"/>
      <c r="DT1652" s="7"/>
      <c r="DU1652" s="7"/>
      <c r="DV1652" s="7"/>
      <c r="DW1652" s="7"/>
      <c r="DX1652" s="7"/>
      <c r="DY1652" s="7"/>
      <c r="DZ1652" s="7"/>
      <c r="EA1652" s="7"/>
      <c r="EB1652" s="7"/>
      <c r="EC1652" s="7"/>
      <c r="ED1652" s="7"/>
      <c r="EE1652" s="7"/>
      <c r="EF1652" s="7"/>
      <c r="EG1652" s="7"/>
      <c r="EH1652" s="7"/>
      <c r="EI1652" s="7"/>
      <c r="EJ1652" s="7"/>
      <c r="EK1652" s="7"/>
      <c r="EL1652" s="7"/>
      <c r="EM1652" s="7"/>
      <c r="EN1652" s="7"/>
      <c r="EO1652" s="7"/>
      <c r="EP1652" s="7"/>
      <c r="EQ1652" s="7"/>
      <c r="ER1652" s="7"/>
      <c r="ES1652" s="7"/>
      <c r="ET1652" s="7"/>
      <c r="EU1652" s="7"/>
      <c r="EV1652" s="7"/>
      <c r="EW1652" s="7"/>
      <c r="EX1652" s="7"/>
      <c r="EY1652" s="7"/>
      <c r="EZ1652" s="7"/>
      <c r="FA1652" s="7"/>
      <c r="FB1652" s="7"/>
      <c r="FC1652" s="7"/>
      <c r="FD1652" s="7"/>
      <c r="FE1652" s="7"/>
      <c r="FF1652" s="7"/>
      <c r="FG1652" s="7"/>
      <c r="FH1652" s="7"/>
      <c r="FI1652" s="7"/>
      <c r="FJ1652" s="7"/>
      <c r="FK1652" s="7"/>
      <c r="FL1652" s="34"/>
      <c r="FM1652" s="33"/>
      <c r="FN1652" s="34"/>
      <c r="FO1652" s="33"/>
      <c r="FP1652" s="33"/>
      <c r="FQ1652" s="33"/>
      <c r="FR1652" s="33"/>
      <c r="FS1652" s="33"/>
      <c r="FT1652" s="33"/>
      <c r="FU1652" s="33"/>
      <c r="FV1652" s="33"/>
      <c r="FW1652" s="33"/>
      <c r="FX1652" s="33"/>
      <c r="FY1652" s="33"/>
      <c r="FZ1652" s="33"/>
      <c r="GA1652" s="33"/>
      <c r="GB1652" s="33"/>
      <c r="GC1652" s="33"/>
      <c r="GD1652" s="33"/>
      <c r="GE1652" s="33"/>
      <c r="GF1652" s="33"/>
      <c r="GG1652" s="7"/>
      <c r="GH1652" s="7"/>
      <c r="GI1652" s="7"/>
      <c r="GJ1652" s="7"/>
      <c r="GK1652" s="7"/>
      <c r="GL1652" s="7"/>
      <c r="GM1652" s="7"/>
      <c r="GN1652" s="7"/>
      <c r="GO1652" s="7"/>
      <c r="GP1652" s="7"/>
      <c r="GQ1652" s="7"/>
      <c r="GR1652" s="7"/>
      <c r="GS1652" s="7"/>
      <c r="GT1652" s="7"/>
      <c r="GU1652" s="7"/>
      <c r="GV1652" s="7"/>
      <c r="GW1652" s="7"/>
      <c r="GX1652" s="7"/>
      <c r="GY1652" s="7"/>
    </row>
    <row r="1653" spans="1:207" ht="13.8">
      <c r="A1653" s="7"/>
      <c r="B1653" s="7"/>
      <c r="C1653" s="7"/>
      <c r="D1653" s="7"/>
      <c r="E1653" s="7"/>
      <c r="F1653" s="7"/>
      <c r="G1653" s="7"/>
      <c r="H1653" s="7"/>
      <c r="I1653" s="7"/>
      <c r="J1653" s="7"/>
      <c r="K1653" s="7"/>
      <c r="L1653" s="7"/>
      <c r="M1653" s="7"/>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c r="CG1653" s="7"/>
      <c r="CH1653" s="7"/>
      <c r="CI1653" s="7"/>
      <c r="CJ1653" s="7"/>
      <c r="CK1653" s="7"/>
      <c r="CL1653" s="7"/>
      <c r="CM1653" s="7"/>
      <c r="CN1653" s="7"/>
      <c r="CO1653" s="7"/>
      <c r="CP1653" s="7"/>
      <c r="CQ1653" s="7"/>
      <c r="CR1653" s="7"/>
      <c r="CS1653" s="7"/>
      <c r="CT1653" s="7"/>
      <c r="CU1653" s="7"/>
      <c r="CV1653" s="7"/>
      <c r="CW1653" s="7"/>
      <c r="CX1653" s="7"/>
      <c r="CY1653" s="7"/>
      <c r="CZ1653" s="7"/>
      <c r="DA1653" s="7"/>
      <c r="DB1653" s="7"/>
      <c r="DC1653" s="7"/>
      <c r="DD1653" s="7"/>
      <c r="DE1653" s="7"/>
      <c r="DF1653" s="7"/>
      <c r="DG1653" s="7"/>
      <c r="DH1653" s="7"/>
      <c r="DI1653" s="7"/>
      <c r="DJ1653" s="7"/>
      <c r="DK1653" s="7"/>
      <c r="DL1653" s="7"/>
      <c r="DM1653" s="7"/>
      <c r="DN1653" s="7"/>
      <c r="DO1653" s="7"/>
      <c r="DP1653" s="7"/>
      <c r="DQ1653" s="7"/>
      <c r="DR1653" s="7"/>
      <c r="DS1653" s="7"/>
      <c r="DT1653" s="7"/>
      <c r="DU1653" s="7"/>
      <c r="DV1653" s="7"/>
      <c r="DW1653" s="7"/>
      <c r="DX1653" s="7"/>
      <c r="DY1653" s="7"/>
      <c r="DZ1653" s="7"/>
      <c r="EA1653" s="7"/>
      <c r="EB1653" s="7"/>
      <c r="EC1653" s="7"/>
      <c r="ED1653" s="7"/>
      <c r="EE1653" s="7"/>
      <c r="EF1653" s="7"/>
      <c r="EG1653" s="7"/>
      <c r="EH1653" s="7"/>
      <c r="EI1653" s="7"/>
      <c r="EJ1653" s="7"/>
      <c r="EK1653" s="7"/>
      <c r="EL1653" s="7"/>
      <c r="EM1653" s="7"/>
      <c r="EN1653" s="7"/>
      <c r="EO1653" s="7"/>
      <c r="EP1653" s="7"/>
      <c r="EQ1653" s="7"/>
      <c r="ER1653" s="7"/>
      <c r="ES1653" s="7"/>
      <c r="ET1653" s="7"/>
      <c r="EU1653" s="7"/>
      <c r="EV1653" s="7"/>
      <c r="EW1653" s="7"/>
      <c r="EX1653" s="7"/>
      <c r="EY1653" s="7"/>
      <c r="EZ1653" s="7"/>
      <c r="FA1653" s="7"/>
      <c r="FB1653" s="7"/>
      <c r="FC1653" s="7"/>
      <c r="FD1653" s="7"/>
      <c r="FE1653" s="7"/>
      <c r="FF1653" s="7"/>
      <c r="FG1653" s="7"/>
      <c r="FH1653" s="7"/>
      <c r="FI1653" s="7"/>
      <c r="FJ1653" s="7"/>
      <c r="FK1653" s="7"/>
      <c r="FL1653" s="34"/>
      <c r="FM1653" s="33"/>
      <c r="FN1653" s="34"/>
      <c r="FO1653" s="33"/>
      <c r="FP1653" s="33"/>
      <c r="FQ1653" s="33"/>
      <c r="FR1653" s="33"/>
      <c r="FS1653" s="33"/>
      <c r="FT1653" s="33"/>
      <c r="FU1653" s="33"/>
      <c r="FV1653" s="33"/>
      <c r="FW1653" s="33"/>
      <c r="FX1653" s="33"/>
      <c r="FY1653" s="33"/>
      <c r="FZ1653" s="33"/>
      <c r="GA1653" s="33"/>
      <c r="GB1653" s="33"/>
      <c r="GC1653" s="33"/>
      <c r="GD1653" s="33"/>
      <c r="GE1653" s="33"/>
      <c r="GF1653" s="33"/>
      <c r="GG1653" s="7"/>
      <c r="GH1653" s="7"/>
      <c r="GI1653" s="7"/>
      <c r="GJ1653" s="7"/>
      <c r="GK1653" s="7"/>
      <c r="GL1653" s="7"/>
      <c r="GM1653" s="7"/>
      <c r="GN1653" s="7"/>
      <c r="GO1653" s="7"/>
      <c r="GP1653" s="7"/>
      <c r="GQ1653" s="7"/>
      <c r="GR1653" s="7"/>
      <c r="GS1653" s="7"/>
      <c r="GT1653" s="7"/>
      <c r="GU1653" s="7"/>
      <c r="GV1653" s="7"/>
      <c r="GW1653" s="7"/>
      <c r="GX1653" s="7"/>
      <c r="GY1653" s="7"/>
    </row>
    <row r="1654" spans="1:207" ht="13.8">
      <c r="A1654" s="7"/>
      <c r="B1654" s="7"/>
      <c r="C1654" s="7"/>
      <c r="D1654" s="7"/>
      <c r="E1654" s="7"/>
      <c r="F1654" s="7"/>
      <c r="G1654" s="7"/>
      <c r="H1654" s="7"/>
      <c r="I1654" s="7"/>
      <c r="J1654" s="7"/>
      <c r="K1654" s="7"/>
      <c r="L1654" s="7"/>
      <c r="M1654" s="7"/>
      <c r="N1654" s="7"/>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c r="CG1654" s="7"/>
      <c r="CH1654" s="7"/>
      <c r="CI1654" s="7"/>
      <c r="CJ1654" s="7"/>
      <c r="CK1654" s="7"/>
      <c r="CL1654" s="7"/>
      <c r="CM1654" s="7"/>
      <c r="CN1654" s="7"/>
      <c r="CO1654" s="7"/>
      <c r="CP1654" s="7"/>
      <c r="CQ1654" s="7"/>
      <c r="CR1654" s="7"/>
      <c r="CS1654" s="7"/>
      <c r="CT1654" s="7"/>
      <c r="CU1654" s="7"/>
      <c r="CV1654" s="7"/>
      <c r="CW1654" s="7"/>
      <c r="CX1654" s="7"/>
      <c r="CY1654" s="7"/>
      <c r="CZ1654" s="7"/>
      <c r="DA1654" s="7"/>
      <c r="DB1654" s="7"/>
      <c r="DC1654" s="7"/>
      <c r="DD1654" s="7"/>
      <c r="DE1654" s="7"/>
      <c r="DF1654" s="7"/>
      <c r="DG1654" s="7"/>
      <c r="DH1654" s="7"/>
      <c r="DI1654" s="7"/>
      <c r="DJ1654" s="7"/>
      <c r="DK1654" s="7"/>
      <c r="DL1654" s="7"/>
      <c r="DM1654" s="7"/>
      <c r="DN1654" s="7"/>
      <c r="DO1654" s="7"/>
      <c r="DP1654" s="7"/>
      <c r="DQ1654" s="7"/>
      <c r="DR1654" s="7"/>
      <c r="DS1654" s="7"/>
      <c r="DT1654" s="7"/>
      <c r="DU1654" s="7"/>
      <c r="DV1654" s="7"/>
      <c r="DW1654" s="7"/>
      <c r="DX1654" s="7"/>
      <c r="DY1654" s="7"/>
      <c r="DZ1654" s="7"/>
      <c r="EA1654" s="7"/>
      <c r="EB1654" s="7"/>
      <c r="EC1654" s="7"/>
      <c r="ED1654" s="7"/>
      <c r="EE1654" s="7"/>
      <c r="EF1654" s="7"/>
      <c r="EG1654" s="7"/>
      <c r="EH1654" s="7"/>
      <c r="EI1654" s="7"/>
      <c r="EJ1654" s="7"/>
      <c r="EK1654" s="7"/>
      <c r="EL1654" s="7"/>
      <c r="EM1654" s="7"/>
      <c r="EN1654" s="7"/>
      <c r="EO1654" s="7"/>
      <c r="EP1654" s="7"/>
      <c r="EQ1654" s="7"/>
      <c r="ER1654" s="7"/>
      <c r="ES1654" s="7"/>
      <c r="ET1654" s="7"/>
      <c r="EU1654" s="7"/>
      <c r="EV1654" s="7"/>
      <c r="EW1654" s="7"/>
      <c r="EX1654" s="7"/>
      <c r="EY1654" s="7"/>
      <c r="EZ1654" s="7"/>
      <c r="FA1654" s="7"/>
      <c r="FB1654" s="7"/>
      <c r="FC1654" s="7"/>
      <c r="FD1654" s="7"/>
      <c r="FE1654" s="7"/>
      <c r="FF1654" s="7"/>
      <c r="FG1654" s="7"/>
      <c r="FH1654" s="7"/>
      <c r="FI1654" s="7"/>
      <c r="FJ1654" s="7"/>
      <c r="FK1654" s="7"/>
      <c r="FL1654" s="34"/>
      <c r="FM1654" s="33"/>
      <c r="FN1654" s="34"/>
      <c r="FO1654" s="33"/>
      <c r="FP1654" s="33"/>
      <c r="FQ1654" s="33"/>
      <c r="FR1654" s="33"/>
      <c r="FS1654" s="33"/>
      <c r="FT1654" s="33"/>
      <c r="FU1654" s="33"/>
      <c r="FV1654" s="33"/>
      <c r="FW1654" s="33"/>
      <c r="FX1654" s="33"/>
      <c r="FY1654" s="33"/>
      <c r="FZ1654" s="33"/>
      <c r="GA1654" s="33"/>
      <c r="GB1654" s="33"/>
      <c r="GC1654" s="33"/>
      <c r="GD1654" s="33"/>
      <c r="GE1654" s="33"/>
      <c r="GF1654" s="33"/>
      <c r="GG1654" s="7"/>
      <c r="GH1654" s="7"/>
      <c r="GI1654" s="7"/>
      <c r="GJ1654" s="7"/>
      <c r="GK1654" s="7"/>
      <c r="GL1654" s="7"/>
      <c r="GM1654" s="7"/>
      <c r="GN1654" s="7"/>
      <c r="GO1654" s="7"/>
      <c r="GP1654" s="7"/>
      <c r="GQ1654" s="7"/>
      <c r="GR1654" s="7"/>
      <c r="GS1654" s="7"/>
      <c r="GT1654" s="7"/>
      <c r="GU1654" s="7"/>
      <c r="GV1654" s="7"/>
      <c r="GW1654" s="7"/>
      <c r="GX1654" s="7"/>
      <c r="GY1654" s="7"/>
    </row>
    <row r="1655" spans="1:207" ht="13.8">
      <c r="A1655" s="7"/>
      <c r="B1655" s="7"/>
      <c r="C1655" s="7"/>
      <c r="D1655" s="7"/>
      <c r="E1655" s="7"/>
      <c r="F1655" s="7"/>
      <c r="G1655" s="7"/>
      <c r="H1655" s="7"/>
      <c r="I1655" s="7"/>
      <c r="J1655" s="7"/>
      <c r="K1655" s="7"/>
      <c r="L1655" s="7"/>
      <c r="M1655" s="7"/>
      <c r="N1655" s="7"/>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c r="CG1655" s="7"/>
      <c r="CH1655" s="7"/>
      <c r="CI1655" s="7"/>
      <c r="CJ1655" s="7"/>
      <c r="CK1655" s="7"/>
      <c r="CL1655" s="7"/>
      <c r="CM1655" s="7"/>
      <c r="CN1655" s="7"/>
      <c r="CO1655" s="7"/>
      <c r="CP1655" s="7"/>
      <c r="CQ1655" s="7"/>
      <c r="CR1655" s="7"/>
      <c r="CS1655" s="7"/>
      <c r="CT1655" s="7"/>
      <c r="CU1655" s="7"/>
      <c r="CV1655" s="7"/>
      <c r="CW1655" s="7"/>
      <c r="CX1655" s="7"/>
      <c r="CY1655" s="7"/>
      <c r="CZ1655" s="7"/>
      <c r="DA1655" s="7"/>
      <c r="DB1655" s="7"/>
      <c r="DC1655" s="7"/>
      <c r="DD1655" s="7"/>
      <c r="DE1655" s="7"/>
      <c r="DF1655" s="7"/>
      <c r="DG1655" s="7"/>
      <c r="DH1655" s="7"/>
      <c r="DI1655" s="7"/>
      <c r="DJ1655" s="7"/>
      <c r="DK1655" s="7"/>
      <c r="DL1655" s="7"/>
      <c r="DM1655" s="7"/>
      <c r="DN1655" s="7"/>
      <c r="DO1655" s="7"/>
      <c r="DP1655" s="7"/>
      <c r="DQ1655" s="7"/>
      <c r="DR1655" s="7"/>
      <c r="DS1655" s="7"/>
      <c r="DT1655" s="7"/>
      <c r="DU1655" s="7"/>
      <c r="DV1655" s="7"/>
      <c r="DW1655" s="7"/>
      <c r="DX1655" s="7"/>
      <c r="DY1655" s="7"/>
      <c r="DZ1655" s="7"/>
      <c r="EA1655" s="7"/>
      <c r="EB1655" s="7"/>
      <c r="EC1655" s="7"/>
      <c r="ED1655" s="7"/>
      <c r="EE1655" s="7"/>
      <c r="EF1655" s="7"/>
      <c r="EG1655" s="7"/>
      <c r="EH1655" s="7"/>
      <c r="EI1655" s="7"/>
      <c r="EJ1655" s="7"/>
      <c r="EK1655" s="7"/>
      <c r="EL1655" s="7"/>
      <c r="EM1655" s="7"/>
      <c r="EN1655" s="7"/>
      <c r="EO1655" s="7"/>
      <c r="EP1655" s="7"/>
      <c r="EQ1655" s="7"/>
      <c r="ER1655" s="7"/>
      <c r="ES1655" s="7"/>
      <c r="ET1655" s="7"/>
      <c r="EU1655" s="7"/>
      <c r="EV1655" s="7"/>
      <c r="EW1655" s="7"/>
      <c r="EX1655" s="7"/>
      <c r="EY1655" s="7"/>
      <c r="EZ1655" s="7"/>
      <c r="FA1655" s="7"/>
      <c r="FB1655" s="7"/>
      <c r="FC1655" s="7"/>
      <c r="FD1655" s="7"/>
      <c r="FE1655" s="7"/>
      <c r="FF1655" s="7"/>
      <c r="FG1655" s="7"/>
      <c r="FH1655" s="7"/>
      <c r="FI1655" s="7"/>
      <c r="FJ1655" s="7"/>
      <c r="FK1655" s="7"/>
      <c r="FL1655" s="34"/>
      <c r="FM1655" s="33"/>
      <c r="FN1655" s="34"/>
      <c r="FO1655" s="33"/>
      <c r="FP1655" s="33"/>
      <c r="FQ1655" s="33"/>
      <c r="FR1655" s="33"/>
      <c r="FS1655" s="33"/>
      <c r="FT1655" s="33"/>
      <c r="FU1655" s="33"/>
      <c r="FV1655" s="33"/>
      <c r="FW1655" s="33"/>
      <c r="FX1655" s="33"/>
      <c r="FY1655" s="33"/>
      <c r="FZ1655" s="33"/>
      <c r="GA1655" s="33"/>
      <c r="GB1655" s="33"/>
      <c r="GC1655" s="33"/>
      <c r="GD1655" s="33"/>
      <c r="GE1655" s="33"/>
      <c r="GF1655" s="33"/>
      <c r="GG1655" s="7"/>
      <c r="GH1655" s="7"/>
      <c r="GI1655" s="7"/>
      <c r="GJ1655" s="7"/>
      <c r="GK1655" s="7"/>
      <c r="GL1655" s="7"/>
      <c r="GM1655" s="7"/>
      <c r="GN1655" s="7"/>
      <c r="GO1655" s="7"/>
      <c r="GP1655" s="7"/>
      <c r="GQ1655" s="7"/>
      <c r="GR1655" s="7"/>
      <c r="GS1655" s="7"/>
      <c r="GT1655" s="7"/>
      <c r="GU1655" s="7"/>
      <c r="GV1655" s="7"/>
      <c r="GW1655" s="7"/>
      <c r="GX1655" s="7"/>
      <c r="GY1655" s="7"/>
    </row>
    <row r="1656" spans="1:207" ht="13.8">
      <c r="A1656" s="7"/>
      <c r="B1656" s="7"/>
      <c r="C1656" s="7"/>
      <c r="D1656" s="7"/>
      <c r="E1656" s="7"/>
      <c r="F1656" s="7"/>
      <c r="G1656" s="7"/>
      <c r="H1656" s="7"/>
      <c r="I1656" s="7"/>
      <c r="J1656" s="7"/>
      <c r="K1656" s="7"/>
      <c r="L1656" s="7"/>
      <c r="M1656" s="7"/>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c r="CG1656" s="7"/>
      <c r="CH1656" s="7"/>
      <c r="CI1656" s="7"/>
      <c r="CJ1656" s="7"/>
      <c r="CK1656" s="7"/>
      <c r="CL1656" s="7"/>
      <c r="CM1656" s="7"/>
      <c r="CN1656" s="7"/>
      <c r="CO1656" s="7"/>
      <c r="CP1656" s="7"/>
      <c r="CQ1656" s="7"/>
      <c r="CR1656" s="7"/>
      <c r="CS1656" s="7"/>
      <c r="CT1656" s="7"/>
      <c r="CU1656" s="7"/>
      <c r="CV1656" s="7"/>
      <c r="CW1656" s="7"/>
      <c r="CX1656" s="7"/>
      <c r="CY1656" s="7"/>
      <c r="CZ1656" s="7"/>
      <c r="DA1656" s="7"/>
      <c r="DB1656" s="7"/>
      <c r="DC1656" s="7"/>
      <c r="DD1656" s="7"/>
      <c r="DE1656" s="7"/>
      <c r="DF1656" s="7"/>
      <c r="DG1656" s="7"/>
      <c r="DH1656" s="7"/>
      <c r="DI1656" s="7"/>
      <c r="DJ1656" s="7"/>
      <c r="DK1656" s="7"/>
      <c r="DL1656" s="7"/>
      <c r="DM1656" s="7"/>
      <c r="DN1656" s="7"/>
      <c r="DO1656" s="7"/>
      <c r="DP1656" s="7"/>
      <c r="DQ1656" s="7"/>
      <c r="DR1656" s="7"/>
      <c r="DS1656" s="7"/>
      <c r="DT1656" s="7"/>
      <c r="DU1656" s="7"/>
      <c r="DV1656" s="7"/>
      <c r="DW1656" s="7"/>
      <c r="DX1656" s="7"/>
      <c r="DY1656" s="7"/>
      <c r="DZ1656" s="7"/>
      <c r="EA1656" s="7"/>
      <c r="EB1656" s="7"/>
      <c r="EC1656" s="7"/>
      <c r="ED1656" s="7"/>
      <c r="EE1656" s="7"/>
      <c r="EF1656" s="7"/>
      <c r="EG1656" s="7"/>
      <c r="EH1656" s="7"/>
      <c r="EI1656" s="7"/>
      <c r="EJ1656" s="7"/>
      <c r="EK1656" s="7"/>
      <c r="EL1656" s="7"/>
      <c r="EM1656" s="7"/>
      <c r="EN1656" s="7"/>
      <c r="EO1656" s="7"/>
      <c r="EP1656" s="7"/>
      <c r="EQ1656" s="7"/>
      <c r="ER1656" s="7"/>
      <c r="ES1656" s="7"/>
      <c r="ET1656" s="7"/>
      <c r="EU1656" s="7"/>
      <c r="EV1656" s="7"/>
      <c r="EW1656" s="7"/>
      <c r="EX1656" s="7"/>
      <c r="EY1656" s="7"/>
      <c r="EZ1656" s="7"/>
      <c r="FA1656" s="7"/>
      <c r="FB1656" s="7"/>
      <c r="FC1656" s="7"/>
      <c r="FD1656" s="7"/>
      <c r="FE1656" s="7"/>
      <c r="FF1656" s="7"/>
      <c r="FG1656" s="7"/>
      <c r="FH1656" s="7"/>
      <c r="FI1656" s="7"/>
      <c r="FJ1656" s="7"/>
      <c r="FK1656" s="7"/>
      <c r="FL1656" s="34"/>
      <c r="FM1656" s="33"/>
      <c r="FN1656" s="34"/>
      <c r="FO1656" s="33"/>
      <c r="FP1656" s="33"/>
      <c r="FQ1656" s="33"/>
      <c r="FR1656" s="33"/>
      <c r="FS1656" s="33"/>
      <c r="FT1656" s="33"/>
      <c r="FU1656" s="33"/>
      <c r="FV1656" s="33"/>
      <c r="FW1656" s="33"/>
      <c r="FX1656" s="33"/>
      <c r="FY1656" s="33"/>
      <c r="FZ1656" s="33"/>
      <c r="GA1656" s="33"/>
      <c r="GB1656" s="33"/>
      <c r="GC1656" s="33"/>
      <c r="GD1656" s="33"/>
      <c r="GE1656" s="33"/>
      <c r="GF1656" s="33"/>
      <c r="GG1656" s="7"/>
      <c r="GH1656" s="7"/>
      <c r="GI1656" s="7"/>
      <c r="GJ1656" s="7"/>
      <c r="GK1656" s="7"/>
      <c r="GL1656" s="7"/>
      <c r="GM1656" s="7"/>
      <c r="GN1656" s="7"/>
      <c r="GO1656" s="7"/>
      <c r="GP1656" s="7"/>
      <c r="GQ1656" s="7"/>
      <c r="GR1656" s="7"/>
      <c r="GS1656" s="7"/>
      <c r="GT1656" s="7"/>
      <c r="GU1656" s="7"/>
      <c r="GV1656" s="7"/>
      <c r="GW1656" s="7"/>
      <c r="GX1656" s="7"/>
      <c r="GY1656" s="7"/>
    </row>
    <row r="1657" spans="1:207" ht="13.8">
      <c r="A1657" s="7"/>
      <c r="B1657" s="7"/>
      <c r="C1657" s="7"/>
      <c r="D1657" s="7"/>
      <c r="E1657" s="7"/>
      <c r="F1657" s="7"/>
      <c r="G1657" s="7"/>
      <c r="H1657" s="7"/>
      <c r="I1657" s="7"/>
      <c r="J1657" s="7"/>
      <c r="K1657" s="7"/>
      <c r="L1657" s="7"/>
      <c r="M1657" s="7"/>
      <c r="N1657" s="7"/>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c r="CG1657" s="7"/>
      <c r="CH1657" s="7"/>
      <c r="CI1657" s="7"/>
      <c r="CJ1657" s="7"/>
      <c r="CK1657" s="7"/>
      <c r="CL1657" s="7"/>
      <c r="CM1657" s="7"/>
      <c r="CN1657" s="7"/>
      <c r="CO1657" s="7"/>
      <c r="CP1657" s="7"/>
      <c r="CQ1657" s="7"/>
      <c r="CR1657" s="7"/>
      <c r="CS1657" s="7"/>
      <c r="CT1657" s="7"/>
      <c r="CU1657" s="7"/>
      <c r="CV1657" s="7"/>
      <c r="CW1657" s="7"/>
      <c r="CX1657" s="7"/>
      <c r="CY1657" s="7"/>
      <c r="CZ1657" s="7"/>
      <c r="DA1657" s="7"/>
      <c r="DB1657" s="7"/>
      <c r="DC1657" s="7"/>
      <c r="DD1657" s="7"/>
      <c r="DE1657" s="7"/>
      <c r="DF1657" s="7"/>
      <c r="DG1657" s="7"/>
      <c r="DH1657" s="7"/>
      <c r="DI1657" s="7"/>
      <c r="DJ1657" s="7"/>
      <c r="DK1657" s="7"/>
      <c r="DL1657" s="7"/>
      <c r="DM1657" s="7"/>
      <c r="DN1657" s="7"/>
      <c r="DO1657" s="7"/>
      <c r="DP1657" s="7"/>
      <c r="DQ1657" s="7"/>
      <c r="DR1657" s="7"/>
      <c r="DS1657" s="7"/>
      <c r="DT1657" s="7"/>
      <c r="DU1657" s="7"/>
      <c r="DV1657" s="7"/>
      <c r="DW1657" s="7"/>
      <c r="DX1657" s="7"/>
      <c r="DY1657" s="7"/>
      <c r="DZ1657" s="7"/>
      <c r="EA1657" s="7"/>
      <c r="EB1657" s="7"/>
      <c r="EC1657" s="7"/>
      <c r="ED1657" s="7"/>
      <c r="EE1657" s="7"/>
      <c r="EF1657" s="7"/>
      <c r="EG1657" s="7"/>
      <c r="EH1657" s="7"/>
      <c r="EI1657" s="7"/>
      <c r="EJ1657" s="7"/>
      <c r="EK1657" s="7"/>
      <c r="EL1657" s="7"/>
      <c r="EM1657" s="7"/>
      <c r="EN1657" s="7"/>
      <c r="EO1657" s="7"/>
      <c r="EP1657" s="7"/>
      <c r="EQ1657" s="7"/>
      <c r="ER1657" s="7"/>
      <c r="ES1657" s="7"/>
      <c r="ET1657" s="7"/>
      <c r="EU1657" s="7"/>
      <c r="EV1657" s="7"/>
      <c r="EW1657" s="7"/>
      <c r="EX1657" s="7"/>
      <c r="EY1657" s="7"/>
      <c r="EZ1657" s="7"/>
      <c r="FA1657" s="7"/>
      <c r="FB1657" s="7"/>
      <c r="FC1657" s="7"/>
      <c r="FD1657" s="7"/>
      <c r="FE1657" s="7"/>
      <c r="FF1657" s="7"/>
      <c r="FG1657" s="7"/>
      <c r="FH1657" s="7"/>
      <c r="FI1657" s="7"/>
      <c r="FJ1657" s="7"/>
      <c r="FK1657" s="7"/>
      <c r="FL1657" s="34"/>
      <c r="FM1657" s="33"/>
      <c r="FN1657" s="34"/>
      <c r="FO1657" s="33"/>
      <c r="FP1657" s="33"/>
      <c r="FQ1657" s="33"/>
      <c r="FR1657" s="33"/>
      <c r="FS1657" s="33"/>
      <c r="FT1657" s="33"/>
      <c r="FU1657" s="33"/>
      <c r="FV1657" s="33"/>
      <c r="FW1657" s="33"/>
      <c r="FX1657" s="33"/>
      <c r="FY1657" s="33"/>
      <c r="FZ1657" s="33"/>
      <c r="GA1657" s="33"/>
      <c r="GB1657" s="33"/>
      <c r="GC1657" s="33"/>
      <c r="GD1657" s="33"/>
      <c r="GE1657" s="33"/>
      <c r="GF1657" s="33"/>
      <c r="GG1657" s="7"/>
      <c r="GH1657" s="7"/>
      <c r="GI1657" s="7"/>
      <c r="GJ1657" s="7"/>
      <c r="GK1657" s="7"/>
      <c r="GL1657" s="7"/>
      <c r="GM1657" s="7"/>
      <c r="GN1657" s="7"/>
      <c r="GO1657" s="7"/>
      <c r="GP1657" s="7"/>
      <c r="GQ1657" s="7"/>
      <c r="GR1657" s="7"/>
      <c r="GS1657" s="7"/>
      <c r="GT1657" s="7"/>
      <c r="GU1657" s="7"/>
      <c r="GV1657" s="7"/>
      <c r="GW1657" s="7"/>
      <c r="GX1657" s="7"/>
      <c r="GY1657" s="7"/>
    </row>
    <row r="1658" spans="1:207" ht="13.8">
      <c r="A1658" s="7"/>
      <c r="B1658" s="7"/>
      <c r="C1658" s="7"/>
      <c r="D1658" s="7"/>
      <c r="E1658" s="7"/>
      <c r="F1658" s="7"/>
      <c r="G1658" s="7"/>
      <c r="H1658" s="7"/>
      <c r="I1658" s="7"/>
      <c r="J1658" s="7"/>
      <c r="K1658" s="7"/>
      <c r="L1658" s="7"/>
      <c r="M1658" s="7"/>
      <c r="N1658" s="7"/>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c r="CG1658" s="7"/>
      <c r="CH1658" s="7"/>
      <c r="CI1658" s="7"/>
      <c r="CJ1658" s="7"/>
      <c r="CK1658" s="7"/>
      <c r="CL1658" s="7"/>
      <c r="CM1658" s="7"/>
      <c r="CN1658" s="7"/>
      <c r="CO1658" s="7"/>
      <c r="CP1658" s="7"/>
      <c r="CQ1658" s="7"/>
      <c r="CR1658" s="7"/>
      <c r="CS1658" s="7"/>
      <c r="CT1658" s="7"/>
      <c r="CU1658" s="7"/>
      <c r="CV1658" s="7"/>
      <c r="CW1658" s="7"/>
      <c r="CX1658" s="7"/>
      <c r="CY1658" s="7"/>
      <c r="CZ1658" s="7"/>
      <c r="DA1658" s="7"/>
      <c r="DB1658" s="7"/>
      <c r="DC1658" s="7"/>
      <c r="DD1658" s="7"/>
      <c r="DE1658" s="7"/>
      <c r="DF1658" s="7"/>
      <c r="DG1658" s="7"/>
      <c r="DH1658" s="7"/>
      <c r="DI1658" s="7"/>
      <c r="DJ1658" s="7"/>
      <c r="DK1658" s="7"/>
      <c r="DL1658" s="7"/>
      <c r="DM1658" s="7"/>
      <c r="DN1658" s="7"/>
      <c r="DO1658" s="7"/>
      <c r="DP1658" s="7"/>
      <c r="DQ1658" s="7"/>
      <c r="DR1658" s="7"/>
      <c r="DS1658" s="7"/>
      <c r="DT1658" s="7"/>
      <c r="DU1658" s="7"/>
      <c r="DV1658" s="7"/>
      <c r="DW1658" s="7"/>
      <c r="DX1658" s="7"/>
      <c r="DY1658" s="7"/>
      <c r="DZ1658" s="7"/>
      <c r="EA1658" s="7"/>
      <c r="EB1658" s="7"/>
      <c r="EC1658" s="7"/>
      <c r="ED1658" s="7"/>
      <c r="EE1658" s="7"/>
      <c r="EF1658" s="7"/>
      <c r="EG1658" s="7"/>
      <c r="EH1658" s="7"/>
      <c r="EI1658" s="7"/>
      <c r="EJ1658" s="7"/>
      <c r="EK1658" s="7"/>
      <c r="EL1658" s="7"/>
      <c r="EM1658" s="7"/>
      <c r="EN1658" s="7"/>
      <c r="EO1658" s="7"/>
      <c r="EP1658" s="7"/>
      <c r="EQ1658" s="7"/>
      <c r="ER1658" s="7"/>
      <c r="ES1658" s="7"/>
      <c r="ET1658" s="7"/>
      <c r="EU1658" s="7"/>
      <c r="EV1658" s="7"/>
      <c r="EW1658" s="7"/>
      <c r="EX1658" s="7"/>
      <c r="EY1658" s="7"/>
      <c r="EZ1658" s="7"/>
      <c r="FA1658" s="7"/>
      <c r="FB1658" s="7"/>
      <c r="FC1658" s="7"/>
      <c r="FD1658" s="7"/>
      <c r="FE1658" s="7"/>
      <c r="FF1658" s="7"/>
      <c r="FG1658" s="7"/>
      <c r="FH1658" s="7"/>
      <c r="FI1658" s="7"/>
      <c r="FJ1658" s="7"/>
      <c r="FK1658" s="7"/>
      <c r="FL1658" s="34"/>
      <c r="FM1658" s="33"/>
      <c r="FN1658" s="34"/>
      <c r="FO1658" s="33"/>
      <c r="FP1658" s="33"/>
      <c r="FQ1658" s="33"/>
      <c r="FR1658" s="33"/>
      <c r="FS1658" s="33"/>
      <c r="FT1658" s="33"/>
      <c r="FU1658" s="33"/>
      <c r="FV1658" s="33"/>
      <c r="FW1658" s="33"/>
      <c r="FX1658" s="33"/>
      <c r="FY1658" s="33"/>
      <c r="FZ1658" s="33"/>
      <c r="GA1658" s="33"/>
      <c r="GB1658" s="33"/>
      <c r="GC1658" s="33"/>
      <c r="GD1658" s="33"/>
      <c r="GE1658" s="33"/>
      <c r="GF1658" s="33"/>
      <c r="GG1658" s="7"/>
      <c r="GH1658" s="7"/>
      <c r="GI1658" s="7"/>
      <c r="GJ1658" s="7"/>
      <c r="GK1658" s="7"/>
      <c r="GL1658" s="7"/>
      <c r="GM1658" s="7"/>
      <c r="GN1658" s="7"/>
      <c r="GO1658" s="7"/>
      <c r="GP1658" s="7"/>
      <c r="GQ1658" s="7"/>
      <c r="GR1658" s="7"/>
      <c r="GS1658" s="7"/>
      <c r="GT1658" s="7"/>
      <c r="GU1658" s="7"/>
      <c r="GV1658" s="7"/>
      <c r="GW1658" s="7"/>
      <c r="GX1658" s="7"/>
      <c r="GY1658" s="7"/>
    </row>
    <row r="1659" spans="1:207" ht="13.8">
      <c r="A1659" s="7"/>
      <c r="B1659" s="7"/>
      <c r="C1659" s="7"/>
      <c r="D1659" s="7"/>
      <c r="E1659" s="7"/>
      <c r="F1659" s="7"/>
      <c r="G1659" s="7"/>
      <c r="H1659" s="7"/>
      <c r="I1659" s="7"/>
      <c r="J1659" s="7"/>
      <c r="K1659" s="7"/>
      <c r="L1659" s="7"/>
      <c r="M1659" s="7"/>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c r="CG1659" s="7"/>
      <c r="CH1659" s="7"/>
      <c r="CI1659" s="7"/>
      <c r="CJ1659" s="7"/>
      <c r="CK1659" s="7"/>
      <c r="CL1659" s="7"/>
      <c r="CM1659" s="7"/>
      <c r="CN1659" s="7"/>
      <c r="CO1659" s="7"/>
      <c r="CP1659" s="7"/>
      <c r="CQ1659" s="7"/>
      <c r="CR1659" s="7"/>
      <c r="CS1659" s="7"/>
      <c r="CT1659" s="7"/>
      <c r="CU1659" s="7"/>
      <c r="CV1659" s="7"/>
      <c r="CW1659" s="7"/>
      <c r="CX1659" s="7"/>
      <c r="CY1659" s="7"/>
      <c r="CZ1659" s="7"/>
      <c r="DA1659" s="7"/>
      <c r="DB1659" s="7"/>
      <c r="DC1659" s="7"/>
      <c r="DD1659" s="7"/>
      <c r="DE1659" s="7"/>
      <c r="DF1659" s="7"/>
      <c r="DG1659" s="7"/>
      <c r="DH1659" s="7"/>
      <c r="DI1659" s="7"/>
      <c r="DJ1659" s="7"/>
      <c r="DK1659" s="7"/>
      <c r="DL1659" s="7"/>
      <c r="DM1659" s="7"/>
      <c r="DN1659" s="7"/>
      <c r="DO1659" s="7"/>
      <c r="DP1659" s="7"/>
      <c r="DQ1659" s="7"/>
      <c r="DR1659" s="7"/>
      <c r="DS1659" s="7"/>
      <c r="DT1659" s="7"/>
      <c r="DU1659" s="7"/>
      <c r="DV1659" s="7"/>
      <c r="DW1659" s="7"/>
      <c r="DX1659" s="7"/>
      <c r="DY1659" s="7"/>
      <c r="DZ1659" s="7"/>
      <c r="EA1659" s="7"/>
      <c r="EB1659" s="7"/>
      <c r="EC1659" s="7"/>
      <c r="ED1659" s="7"/>
      <c r="EE1659" s="7"/>
      <c r="EF1659" s="7"/>
      <c r="EG1659" s="7"/>
      <c r="EH1659" s="7"/>
      <c r="EI1659" s="7"/>
      <c r="EJ1659" s="7"/>
      <c r="EK1659" s="7"/>
      <c r="EL1659" s="7"/>
      <c r="EM1659" s="7"/>
      <c r="EN1659" s="7"/>
      <c r="EO1659" s="7"/>
      <c r="EP1659" s="7"/>
      <c r="EQ1659" s="7"/>
      <c r="ER1659" s="7"/>
      <c r="ES1659" s="7"/>
      <c r="ET1659" s="7"/>
      <c r="EU1659" s="7"/>
      <c r="EV1659" s="7"/>
      <c r="EW1659" s="7"/>
      <c r="EX1659" s="7"/>
      <c r="EY1659" s="7"/>
      <c r="EZ1659" s="7"/>
      <c r="FA1659" s="7"/>
      <c r="FB1659" s="7"/>
      <c r="FC1659" s="7"/>
      <c r="FD1659" s="7"/>
      <c r="FE1659" s="7"/>
      <c r="FF1659" s="7"/>
      <c r="FG1659" s="7"/>
      <c r="FH1659" s="7"/>
      <c r="FI1659" s="7"/>
      <c r="FJ1659" s="7"/>
      <c r="FK1659" s="7"/>
      <c r="FL1659" s="34"/>
      <c r="FM1659" s="33"/>
      <c r="FN1659" s="34"/>
      <c r="FO1659" s="33"/>
      <c r="FP1659" s="33"/>
      <c r="FQ1659" s="33"/>
      <c r="FR1659" s="33"/>
      <c r="FS1659" s="33"/>
      <c r="FT1659" s="33"/>
      <c r="FU1659" s="33"/>
      <c r="FV1659" s="33"/>
      <c r="FW1659" s="33"/>
      <c r="FX1659" s="33"/>
      <c r="FY1659" s="33"/>
      <c r="FZ1659" s="33"/>
      <c r="GA1659" s="33"/>
      <c r="GB1659" s="33"/>
      <c r="GC1659" s="33"/>
      <c r="GD1659" s="33"/>
      <c r="GE1659" s="33"/>
      <c r="GF1659" s="33"/>
      <c r="GG1659" s="7"/>
      <c r="GH1659" s="7"/>
      <c r="GI1659" s="7"/>
      <c r="GJ1659" s="7"/>
      <c r="GK1659" s="7"/>
      <c r="GL1659" s="7"/>
      <c r="GM1659" s="7"/>
      <c r="GN1659" s="7"/>
      <c r="GO1659" s="7"/>
      <c r="GP1659" s="7"/>
      <c r="GQ1659" s="7"/>
      <c r="GR1659" s="7"/>
      <c r="GS1659" s="7"/>
      <c r="GT1659" s="7"/>
      <c r="GU1659" s="7"/>
      <c r="GV1659" s="7"/>
      <c r="GW1659" s="7"/>
      <c r="GX1659" s="7"/>
      <c r="GY1659" s="7"/>
    </row>
    <row r="1660" spans="1:207" ht="13.8">
      <c r="A1660" s="7"/>
      <c r="B1660" s="7"/>
      <c r="C1660" s="7"/>
      <c r="D1660" s="7"/>
      <c r="E1660" s="7"/>
      <c r="F1660" s="7"/>
      <c r="G1660" s="7"/>
      <c r="H1660" s="7"/>
      <c r="I1660" s="7"/>
      <c r="J1660" s="7"/>
      <c r="K1660" s="7"/>
      <c r="L1660" s="7"/>
      <c r="M1660" s="7"/>
      <c r="N1660" s="7"/>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c r="CG1660" s="7"/>
      <c r="CH1660" s="7"/>
      <c r="CI1660" s="7"/>
      <c r="CJ1660" s="7"/>
      <c r="CK1660" s="7"/>
      <c r="CL1660" s="7"/>
      <c r="CM1660" s="7"/>
      <c r="CN1660" s="7"/>
      <c r="CO1660" s="7"/>
      <c r="CP1660" s="7"/>
      <c r="CQ1660" s="7"/>
      <c r="CR1660" s="7"/>
      <c r="CS1660" s="7"/>
      <c r="CT1660" s="7"/>
      <c r="CU1660" s="7"/>
      <c r="CV1660" s="7"/>
      <c r="CW1660" s="7"/>
      <c r="CX1660" s="7"/>
      <c r="CY1660" s="7"/>
      <c r="CZ1660" s="7"/>
      <c r="DA1660" s="7"/>
      <c r="DB1660" s="7"/>
      <c r="DC1660" s="7"/>
      <c r="DD1660" s="7"/>
      <c r="DE1660" s="7"/>
      <c r="DF1660" s="7"/>
      <c r="DG1660" s="7"/>
      <c r="DH1660" s="7"/>
      <c r="DI1660" s="7"/>
      <c r="DJ1660" s="7"/>
      <c r="DK1660" s="7"/>
      <c r="DL1660" s="7"/>
      <c r="DM1660" s="7"/>
      <c r="DN1660" s="7"/>
      <c r="DO1660" s="7"/>
      <c r="DP1660" s="7"/>
      <c r="DQ1660" s="7"/>
      <c r="DR1660" s="7"/>
      <c r="DS1660" s="7"/>
      <c r="DT1660" s="7"/>
      <c r="DU1660" s="7"/>
      <c r="DV1660" s="7"/>
      <c r="DW1660" s="7"/>
      <c r="DX1660" s="7"/>
      <c r="DY1660" s="7"/>
      <c r="DZ1660" s="7"/>
      <c r="EA1660" s="7"/>
      <c r="EB1660" s="7"/>
      <c r="EC1660" s="7"/>
      <c r="ED1660" s="7"/>
      <c r="EE1660" s="7"/>
      <c r="EF1660" s="7"/>
      <c r="EG1660" s="7"/>
      <c r="EH1660" s="7"/>
      <c r="EI1660" s="7"/>
      <c r="EJ1660" s="7"/>
      <c r="EK1660" s="7"/>
      <c r="EL1660" s="7"/>
      <c r="EM1660" s="7"/>
      <c r="EN1660" s="7"/>
      <c r="EO1660" s="7"/>
      <c r="EP1660" s="7"/>
      <c r="EQ1660" s="7"/>
      <c r="ER1660" s="7"/>
      <c r="ES1660" s="7"/>
      <c r="ET1660" s="7"/>
      <c r="EU1660" s="7"/>
      <c r="EV1660" s="7"/>
      <c r="EW1660" s="7"/>
      <c r="EX1660" s="7"/>
      <c r="EY1660" s="7"/>
      <c r="EZ1660" s="7"/>
      <c r="FA1660" s="7"/>
      <c r="FB1660" s="7"/>
      <c r="FC1660" s="7"/>
      <c r="FD1660" s="7"/>
      <c r="FE1660" s="7"/>
      <c r="FF1660" s="7"/>
      <c r="FG1660" s="7"/>
      <c r="FH1660" s="7"/>
      <c r="FI1660" s="7"/>
      <c r="FJ1660" s="7"/>
      <c r="FK1660" s="7"/>
      <c r="FL1660" s="34"/>
      <c r="FM1660" s="33"/>
      <c r="FN1660" s="34"/>
      <c r="FO1660" s="33"/>
      <c r="FP1660" s="33"/>
      <c r="FQ1660" s="33"/>
      <c r="FR1660" s="33"/>
      <c r="FS1660" s="33"/>
      <c r="FT1660" s="33"/>
      <c r="FU1660" s="33"/>
      <c r="FV1660" s="33"/>
      <c r="FW1660" s="33"/>
      <c r="FX1660" s="33"/>
      <c r="FY1660" s="33"/>
      <c r="FZ1660" s="33"/>
      <c r="GA1660" s="33"/>
      <c r="GB1660" s="33"/>
      <c r="GC1660" s="33"/>
      <c r="GD1660" s="33"/>
      <c r="GE1660" s="33"/>
      <c r="GF1660" s="33"/>
      <c r="GG1660" s="7"/>
      <c r="GH1660" s="7"/>
      <c r="GI1660" s="7"/>
      <c r="GJ1660" s="7"/>
      <c r="GK1660" s="7"/>
      <c r="GL1660" s="7"/>
      <c r="GM1660" s="7"/>
      <c r="GN1660" s="7"/>
      <c r="GO1660" s="7"/>
      <c r="GP1660" s="7"/>
      <c r="GQ1660" s="7"/>
      <c r="GR1660" s="7"/>
      <c r="GS1660" s="7"/>
      <c r="GT1660" s="7"/>
      <c r="GU1660" s="7"/>
      <c r="GV1660" s="7"/>
      <c r="GW1660" s="7"/>
      <c r="GX1660" s="7"/>
      <c r="GY1660" s="7"/>
    </row>
    <row r="1661" spans="1:207" ht="13.8">
      <c r="A1661" s="7"/>
      <c r="B1661" s="7"/>
      <c r="C1661" s="7"/>
      <c r="D1661" s="7"/>
      <c r="E1661" s="7"/>
      <c r="F1661" s="7"/>
      <c r="G1661" s="7"/>
      <c r="H1661" s="7"/>
      <c r="I1661" s="7"/>
      <c r="J1661" s="7"/>
      <c r="K1661" s="7"/>
      <c r="L1661" s="7"/>
      <c r="M1661" s="7"/>
      <c r="N1661" s="7"/>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c r="CG1661" s="7"/>
      <c r="CH1661" s="7"/>
      <c r="CI1661" s="7"/>
      <c r="CJ1661" s="7"/>
      <c r="CK1661" s="7"/>
      <c r="CL1661" s="7"/>
      <c r="CM1661" s="7"/>
      <c r="CN1661" s="7"/>
      <c r="CO1661" s="7"/>
      <c r="CP1661" s="7"/>
      <c r="CQ1661" s="7"/>
      <c r="CR1661" s="7"/>
      <c r="CS1661" s="7"/>
      <c r="CT1661" s="7"/>
      <c r="CU1661" s="7"/>
      <c r="CV1661" s="7"/>
      <c r="CW1661" s="7"/>
      <c r="CX1661" s="7"/>
      <c r="CY1661" s="7"/>
      <c r="CZ1661" s="7"/>
      <c r="DA1661" s="7"/>
      <c r="DB1661" s="7"/>
      <c r="DC1661" s="7"/>
      <c r="DD1661" s="7"/>
      <c r="DE1661" s="7"/>
      <c r="DF1661" s="7"/>
      <c r="DG1661" s="7"/>
      <c r="DH1661" s="7"/>
      <c r="DI1661" s="7"/>
      <c r="DJ1661" s="7"/>
      <c r="DK1661" s="7"/>
      <c r="DL1661" s="7"/>
      <c r="DM1661" s="7"/>
      <c r="DN1661" s="7"/>
      <c r="DO1661" s="7"/>
      <c r="DP1661" s="7"/>
      <c r="DQ1661" s="7"/>
      <c r="DR1661" s="7"/>
      <c r="DS1661" s="7"/>
      <c r="DT1661" s="7"/>
      <c r="DU1661" s="7"/>
      <c r="DV1661" s="7"/>
      <c r="DW1661" s="7"/>
      <c r="DX1661" s="7"/>
      <c r="DY1661" s="7"/>
      <c r="DZ1661" s="7"/>
      <c r="EA1661" s="7"/>
      <c r="EB1661" s="7"/>
      <c r="EC1661" s="7"/>
      <c r="ED1661" s="7"/>
      <c r="EE1661" s="7"/>
      <c r="EF1661" s="7"/>
      <c r="EG1661" s="7"/>
      <c r="EH1661" s="7"/>
      <c r="EI1661" s="7"/>
      <c r="EJ1661" s="7"/>
      <c r="EK1661" s="7"/>
      <c r="EL1661" s="7"/>
      <c r="EM1661" s="7"/>
      <c r="EN1661" s="7"/>
      <c r="EO1661" s="7"/>
      <c r="EP1661" s="7"/>
      <c r="EQ1661" s="7"/>
      <c r="ER1661" s="7"/>
      <c r="ES1661" s="7"/>
      <c r="ET1661" s="7"/>
      <c r="EU1661" s="7"/>
      <c r="EV1661" s="7"/>
      <c r="EW1661" s="7"/>
      <c r="EX1661" s="7"/>
      <c r="EY1661" s="7"/>
      <c r="EZ1661" s="7"/>
      <c r="FA1661" s="7"/>
      <c r="FB1661" s="7"/>
      <c r="FC1661" s="7"/>
      <c r="FD1661" s="7"/>
      <c r="FE1661" s="7"/>
      <c r="FF1661" s="7"/>
      <c r="FG1661" s="7"/>
      <c r="FH1661" s="7"/>
      <c r="FI1661" s="7"/>
      <c r="FJ1661" s="7"/>
      <c r="FK1661" s="7"/>
      <c r="FL1661" s="34"/>
      <c r="FM1661" s="33"/>
      <c r="FN1661" s="34"/>
      <c r="FO1661" s="33"/>
      <c r="FP1661" s="33"/>
      <c r="FQ1661" s="33"/>
      <c r="FR1661" s="33"/>
      <c r="FS1661" s="33"/>
      <c r="FT1661" s="33"/>
      <c r="FU1661" s="33"/>
      <c r="FV1661" s="33"/>
      <c r="FW1661" s="33"/>
      <c r="FX1661" s="33"/>
      <c r="FY1661" s="33"/>
      <c r="FZ1661" s="33"/>
      <c r="GA1661" s="33"/>
      <c r="GB1661" s="33"/>
      <c r="GC1661" s="33"/>
      <c r="GD1661" s="33"/>
      <c r="GE1661" s="33"/>
      <c r="GF1661" s="33"/>
      <c r="GG1661" s="7"/>
      <c r="GH1661" s="7"/>
      <c r="GI1661" s="7"/>
      <c r="GJ1661" s="7"/>
      <c r="GK1661" s="7"/>
      <c r="GL1661" s="7"/>
      <c r="GM1661" s="7"/>
      <c r="GN1661" s="7"/>
      <c r="GO1661" s="7"/>
      <c r="GP1661" s="7"/>
      <c r="GQ1661" s="7"/>
      <c r="GR1661" s="7"/>
      <c r="GS1661" s="7"/>
      <c r="GT1661" s="7"/>
      <c r="GU1661" s="7"/>
      <c r="GV1661" s="7"/>
      <c r="GW1661" s="7"/>
      <c r="GX1661" s="7"/>
      <c r="GY1661" s="7"/>
    </row>
    <row r="1662" spans="1:207" ht="13.8">
      <c r="A1662" s="7"/>
      <c r="B1662" s="7"/>
      <c r="C1662" s="7"/>
      <c r="D1662" s="7"/>
      <c r="E1662" s="7"/>
      <c r="F1662" s="7"/>
      <c r="G1662" s="7"/>
      <c r="H1662" s="7"/>
      <c r="I1662" s="7"/>
      <c r="J1662" s="7"/>
      <c r="K1662" s="7"/>
      <c r="L1662" s="7"/>
      <c r="M1662" s="7"/>
      <c r="N1662" s="7"/>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c r="CG1662" s="7"/>
      <c r="CH1662" s="7"/>
      <c r="CI1662" s="7"/>
      <c r="CJ1662" s="7"/>
      <c r="CK1662" s="7"/>
      <c r="CL1662" s="7"/>
      <c r="CM1662" s="7"/>
      <c r="CN1662" s="7"/>
      <c r="CO1662" s="7"/>
      <c r="CP1662" s="7"/>
      <c r="CQ1662" s="7"/>
      <c r="CR1662" s="7"/>
      <c r="CS1662" s="7"/>
      <c r="CT1662" s="7"/>
      <c r="CU1662" s="7"/>
      <c r="CV1662" s="7"/>
      <c r="CW1662" s="7"/>
      <c r="CX1662" s="7"/>
      <c r="CY1662" s="7"/>
      <c r="CZ1662" s="7"/>
      <c r="DA1662" s="7"/>
      <c r="DB1662" s="7"/>
      <c r="DC1662" s="7"/>
      <c r="DD1662" s="7"/>
      <c r="DE1662" s="7"/>
      <c r="DF1662" s="7"/>
      <c r="DG1662" s="7"/>
      <c r="DH1662" s="7"/>
      <c r="DI1662" s="7"/>
      <c r="DJ1662" s="7"/>
      <c r="DK1662" s="7"/>
      <c r="DL1662" s="7"/>
      <c r="DM1662" s="7"/>
      <c r="DN1662" s="7"/>
      <c r="DO1662" s="7"/>
      <c r="DP1662" s="7"/>
      <c r="DQ1662" s="7"/>
      <c r="DR1662" s="7"/>
      <c r="DS1662" s="7"/>
      <c r="DT1662" s="7"/>
      <c r="DU1662" s="7"/>
      <c r="DV1662" s="7"/>
      <c r="DW1662" s="7"/>
      <c r="DX1662" s="7"/>
      <c r="DY1662" s="7"/>
      <c r="DZ1662" s="7"/>
      <c r="EA1662" s="7"/>
      <c r="EB1662" s="7"/>
      <c r="EC1662" s="7"/>
      <c r="ED1662" s="7"/>
      <c r="EE1662" s="7"/>
      <c r="EF1662" s="7"/>
      <c r="EG1662" s="7"/>
      <c r="EH1662" s="7"/>
      <c r="EI1662" s="7"/>
      <c r="EJ1662" s="7"/>
      <c r="EK1662" s="7"/>
      <c r="EL1662" s="7"/>
      <c r="EM1662" s="7"/>
      <c r="EN1662" s="7"/>
      <c r="EO1662" s="7"/>
      <c r="EP1662" s="7"/>
      <c r="EQ1662" s="7"/>
      <c r="ER1662" s="7"/>
      <c r="ES1662" s="7"/>
      <c r="ET1662" s="7"/>
      <c r="EU1662" s="7"/>
      <c r="EV1662" s="7"/>
      <c r="EW1662" s="7"/>
      <c r="EX1662" s="7"/>
      <c r="EY1662" s="7"/>
      <c r="EZ1662" s="7"/>
      <c r="FA1662" s="7"/>
      <c r="FB1662" s="7"/>
      <c r="FC1662" s="7"/>
      <c r="FD1662" s="7"/>
      <c r="FE1662" s="7"/>
      <c r="FF1662" s="7"/>
      <c r="FG1662" s="7"/>
      <c r="FH1662" s="7"/>
      <c r="FI1662" s="7"/>
      <c r="FJ1662" s="7"/>
      <c r="FK1662" s="7"/>
      <c r="FL1662" s="34"/>
      <c r="FM1662" s="33"/>
      <c r="FN1662" s="34"/>
      <c r="FO1662" s="33"/>
      <c r="FP1662" s="33"/>
      <c r="FQ1662" s="33"/>
      <c r="FR1662" s="33"/>
      <c r="FS1662" s="33"/>
      <c r="FT1662" s="33"/>
      <c r="FU1662" s="33"/>
      <c r="FV1662" s="33"/>
      <c r="FW1662" s="33"/>
      <c r="FX1662" s="33"/>
      <c r="FY1662" s="33"/>
      <c r="FZ1662" s="33"/>
      <c r="GA1662" s="33"/>
      <c r="GB1662" s="33"/>
      <c r="GC1662" s="33"/>
      <c r="GD1662" s="33"/>
      <c r="GE1662" s="33"/>
      <c r="GF1662" s="33"/>
      <c r="GG1662" s="7"/>
      <c r="GH1662" s="7"/>
      <c r="GI1662" s="7"/>
      <c r="GJ1662" s="7"/>
      <c r="GK1662" s="7"/>
      <c r="GL1662" s="7"/>
      <c r="GM1662" s="7"/>
      <c r="GN1662" s="7"/>
      <c r="GO1662" s="7"/>
      <c r="GP1662" s="7"/>
      <c r="GQ1662" s="7"/>
      <c r="GR1662" s="7"/>
      <c r="GS1662" s="7"/>
      <c r="GT1662" s="7"/>
      <c r="GU1662" s="7"/>
      <c r="GV1662" s="7"/>
      <c r="GW1662" s="7"/>
      <c r="GX1662" s="7"/>
      <c r="GY1662" s="7"/>
    </row>
    <row r="1663" spans="1:207" ht="13.8">
      <c r="A1663" s="7"/>
      <c r="B1663" s="7"/>
      <c r="C1663" s="7"/>
      <c r="D1663" s="7"/>
      <c r="E1663" s="7"/>
      <c r="F1663" s="7"/>
      <c r="G1663" s="7"/>
      <c r="H1663" s="7"/>
      <c r="I1663" s="7"/>
      <c r="J1663" s="7"/>
      <c r="K1663" s="7"/>
      <c r="L1663" s="7"/>
      <c r="M1663" s="7"/>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c r="CG1663" s="7"/>
      <c r="CH1663" s="7"/>
      <c r="CI1663" s="7"/>
      <c r="CJ1663" s="7"/>
      <c r="CK1663" s="7"/>
      <c r="CL1663" s="7"/>
      <c r="CM1663" s="7"/>
      <c r="CN1663" s="7"/>
      <c r="CO1663" s="7"/>
      <c r="CP1663" s="7"/>
      <c r="CQ1663" s="7"/>
      <c r="CR1663" s="7"/>
      <c r="CS1663" s="7"/>
      <c r="CT1663" s="7"/>
      <c r="CU1663" s="7"/>
      <c r="CV1663" s="7"/>
      <c r="CW1663" s="7"/>
      <c r="CX1663" s="7"/>
      <c r="CY1663" s="7"/>
      <c r="CZ1663" s="7"/>
      <c r="DA1663" s="7"/>
      <c r="DB1663" s="7"/>
      <c r="DC1663" s="7"/>
      <c r="DD1663" s="7"/>
      <c r="DE1663" s="7"/>
      <c r="DF1663" s="7"/>
      <c r="DG1663" s="7"/>
      <c r="DH1663" s="7"/>
      <c r="DI1663" s="7"/>
      <c r="DJ1663" s="7"/>
      <c r="DK1663" s="7"/>
      <c r="DL1663" s="7"/>
      <c r="DM1663" s="7"/>
      <c r="DN1663" s="7"/>
      <c r="DO1663" s="7"/>
      <c r="DP1663" s="7"/>
      <c r="DQ1663" s="7"/>
      <c r="DR1663" s="7"/>
      <c r="DS1663" s="7"/>
      <c r="DT1663" s="7"/>
      <c r="DU1663" s="7"/>
      <c r="DV1663" s="7"/>
      <c r="DW1663" s="7"/>
      <c r="DX1663" s="7"/>
      <c r="DY1663" s="7"/>
      <c r="DZ1663" s="7"/>
      <c r="EA1663" s="7"/>
      <c r="EB1663" s="7"/>
      <c r="EC1663" s="7"/>
      <c r="ED1663" s="7"/>
      <c r="EE1663" s="7"/>
      <c r="EF1663" s="7"/>
      <c r="EG1663" s="7"/>
      <c r="EH1663" s="7"/>
      <c r="EI1663" s="7"/>
      <c r="EJ1663" s="7"/>
      <c r="EK1663" s="7"/>
      <c r="EL1663" s="7"/>
      <c r="EM1663" s="7"/>
      <c r="EN1663" s="7"/>
      <c r="EO1663" s="7"/>
      <c r="EP1663" s="7"/>
      <c r="EQ1663" s="7"/>
      <c r="ER1663" s="7"/>
      <c r="ES1663" s="7"/>
      <c r="ET1663" s="7"/>
      <c r="EU1663" s="7"/>
      <c r="EV1663" s="7"/>
      <c r="EW1663" s="7"/>
      <c r="EX1663" s="7"/>
      <c r="EY1663" s="7"/>
      <c r="EZ1663" s="7"/>
      <c r="FA1663" s="7"/>
      <c r="FB1663" s="7"/>
      <c r="FC1663" s="7"/>
      <c r="FD1663" s="7"/>
      <c r="FE1663" s="7"/>
      <c r="FF1663" s="7"/>
      <c r="FG1663" s="7"/>
      <c r="FH1663" s="7"/>
      <c r="FI1663" s="7"/>
      <c r="FJ1663" s="7"/>
      <c r="FK1663" s="7"/>
      <c r="FL1663" s="34"/>
      <c r="FM1663" s="33"/>
      <c r="FN1663" s="34"/>
      <c r="FO1663" s="33"/>
      <c r="FP1663" s="33"/>
      <c r="FQ1663" s="33"/>
      <c r="FR1663" s="33"/>
      <c r="FS1663" s="33"/>
      <c r="FT1663" s="33"/>
      <c r="FU1663" s="33"/>
      <c r="FV1663" s="33"/>
      <c r="FW1663" s="33"/>
      <c r="FX1663" s="33"/>
      <c r="FY1663" s="33"/>
      <c r="FZ1663" s="33"/>
      <c r="GA1663" s="33"/>
      <c r="GB1663" s="33"/>
      <c r="GC1663" s="33"/>
      <c r="GD1663" s="33"/>
      <c r="GE1663" s="33"/>
      <c r="GF1663" s="33"/>
      <c r="GG1663" s="7"/>
      <c r="GH1663" s="7"/>
      <c r="GI1663" s="7"/>
      <c r="GJ1663" s="7"/>
      <c r="GK1663" s="7"/>
      <c r="GL1663" s="7"/>
      <c r="GM1663" s="7"/>
      <c r="GN1663" s="7"/>
      <c r="GO1663" s="7"/>
      <c r="GP1663" s="7"/>
      <c r="GQ1663" s="7"/>
      <c r="GR1663" s="7"/>
      <c r="GS1663" s="7"/>
      <c r="GT1663" s="7"/>
      <c r="GU1663" s="7"/>
      <c r="GV1663" s="7"/>
      <c r="GW1663" s="7"/>
      <c r="GX1663" s="7"/>
      <c r="GY1663" s="7"/>
    </row>
    <row r="1664" spans="1:207" ht="13.8">
      <c r="A1664" s="7"/>
      <c r="B1664" s="7"/>
      <c r="C1664" s="7"/>
      <c r="D1664" s="7"/>
      <c r="E1664" s="7"/>
      <c r="F1664" s="7"/>
      <c r="G1664" s="7"/>
      <c r="H1664" s="7"/>
      <c r="I1664" s="7"/>
      <c r="J1664" s="7"/>
      <c r="K1664" s="7"/>
      <c r="L1664" s="7"/>
      <c r="M1664" s="7"/>
      <c r="N1664" s="7"/>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c r="CG1664" s="7"/>
      <c r="CH1664" s="7"/>
      <c r="CI1664" s="7"/>
      <c r="CJ1664" s="7"/>
      <c r="CK1664" s="7"/>
      <c r="CL1664" s="7"/>
      <c r="CM1664" s="7"/>
      <c r="CN1664" s="7"/>
      <c r="CO1664" s="7"/>
      <c r="CP1664" s="7"/>
      <c r="CQ1664" s="7"/>
      <c r="CR1664" s="7"/>
      <c r="CS1664" s="7"/>
      <c r="CT1664" s="7"/>
      <c r="CU1664" s="7"/>
      <c r="CV1664" s="7"/>
      <c r="CW1664" s="7"/>
      <c r="CX1664" s="7"/>
      <c r="CY1664" s="7"/>
      <c r="CZ1664" s="7"/>
      <c r="DA1664" s="7"/>
      <c r="DB1664" s="7"/>
      <c r="DC1664" s="7"/>
      <c r="DD1664" s="7"/>
      <c r="DE1664" s="7"/>
      <c r="DF1664" s="7"/>
      <c r="DG1664" s="7"/>
      <c r="DH1664" s="7"/>
      <c r="DI1664" s="7"/>
      <c r="DJ1664" s="7"/>
      <c r="DK1664" s="7"/>
      <c r="DL1664" s="7"/>
      <c r="DM1664" s="7"/>
      <c r="DN1664" s="7"/>
      <c r="DO1664" s="7"/>
      <c r="DP1664" s="7"/>
      <c r="DQ1664" s="7"/>
      <c r="DR1664" s="7"/>
      <c r="DS1664" s="7"/>
      <c r="DT1664" s="7"/>
      <c r="DU1664" s="7"/>
      <c r="DV1664" s="7"/>
      <c r="DW1664" s="7"/>
      <c r="DX1664" s="7"/>
      <c r="DY1664" s="7"/>
      <c r="DZ1664" s="7"/>
      <c r="EA1664" s="7"/>
      <c r="EB1664" s="7"/>
      <c r="EC1664" s="7"/>
      <c r="ED1664" s="7"/>
      <c r="EE1664" s="7"/>
      <c r="EF1664" s="7"/>
      <c r="EG1664" s="7"/>
      <c r="EH1664" s="7"/>
      <c r="EI1664" s="7"/>
      <c r="EJ1664" s="7"/>
      <c r="EK1664" s="7"/>
      <c r="EL1664" s="7"/>
      <c r="EM1664" s="7"/>
      <c r="EN1664" s="7"/>
      <c r="EO1664" s="7"/>
      <c r="EP1664" s="7"/>
      <c r="EQ1664" s="7"/>
      <c r="ER1664" s="7"/>
      <c r="ES1664" s="7"/>
      <c r="ET1664" s="7"/>
      <c r="EU1664" s="7"/>
      <c r="EV1664" s="7"/>
      <c r="EW1664" s="7"/>
      <c r="EX1664" s="7"/>
      <c r="EY1664" s="7"/>
      <c r="EZ1664" s="7"/>
      <c r="FA1664" s="7"/>
      <c r="FB1664" s="7"/>
      <c r="FC1664" s="7"/>
      <c r="FD1664" s="7"/>
      <c r="FE1664" s="7"/>
      <c r="FF1664" s="7"/>
      <c r="FG1664" s="7"/>
      <c r="FH1664" s="7"/>
      <c r="FI1664" s="7"/>
      <c r="FJ1664" s="7"/>
      <c r="FK1664" s="7"/>
      <c r="FL1664" s="34"/>
      <c r="FM1664" s="33"/>
      <c r="FN1664" s="34"/>
      <c r="FO1664" s="33"/>
      <c r="FP1664" s="33"/>
      <c r="FQ1664" s="33"/>
      <c r="FR1664" s="33"/>
      <c r="FS1664" s="33"/>
      <c r="FT1664" s="33"/>
      <c r="FU1664" s="33"/>
      <c r="FV1664" s="33"/>
      <c r="FW1664" s="33"/>
      <c r="FX1664" s="33"/>
      <c r="FY1664" s="33"/>
      <c r="FZ1664" s="33"/>
      <c r="GA1664" s="33"/>
      <c r="GB1664" s="33"/>
      <c r="GC1664" s="33"/>
      <c r="GD1664" s="33"/>
      <c r="GE1664" s="33"/>
      <c r="GF1664" s="33"/>
      <c r="GG1664" s="7"/>
      <c r="GH1664" s="7"/>
      <c r="GI1664" s="7"/>
      <c r="GJ1664" s="7"/>
      <c r="GK1664" s="7"/>
      <c r="GL1664" s="7"/>
      <c r="GM1664" s="7"/>
      <c r="GN1664" s="7"/>
      <c r="GO1664" s="7"/>
      <c r="GP1664" s="7"/>
      <c r="GQ1664" s="7"/>
      <c r="GR1664" s="7"/>
      <c r="GS1664" s="7"/>
      <c r="GT1664" s="7"/>
      <c r="GU1664" s="7"/>
      <c r="GV1664" s="7"/>
      <c r="GW1664" s="7"/>
      <c r="GX1664" s="7"/>
      <c r="GY1664" s="7"/>
    </row>
    <row r="1665" spans="1:207" ht="13.8">
      <c r="A1665" s="7"/>
      <c r="B1665" s="7"/>
      <c r="C1665" s="7"/>
      <c r="D1665" s="7"/>
      <c r="E1665" s="7"/>
      <c r="F1665" s="7"/>
      <c r="G1665" s="7"/>
      <c r="H1665" s="7"/>
      <c r="I1665" s="7"/>
      <c r="J1665" s="7"/>
      <c r="K1665" s="7"/>
      <c r="L1665" s="7"/>
      <c r="M1665" s="7"/>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c r="CG1665" s="7"/>
      <c r="CH1665" s="7"/>
      <c r="CI1665" s="7"/>
      <c r="CJ1665" s="7"/>
      <c r="CK1665" s="7"/>
      <c r="CL1665" s="7"/>
      <c r="CM1665" s="7"/>
      <c r="CN1665" s="7"/>
      <c r="CO1665" s="7"/>
      <c r="CP1665" s="7"/>
      <c r="CQ1665" s="7"/>
      <c r="CR1665" s="7"/>
      <c r="CS1665" s="7"/>
      <c r="CT1665" s="7"/>
      <c r="CU1665" s="7"/>
      <c r="CV1665" s="7"/>
      <c r="CW1665" s="7"/>
      <c r="CX1665" s="7"/>
      <c r="CY1665" s="7"/>
      <c r="CZ1665" s="7"/>
      <c r="DA1665" s="7"/>
      <c r="DB1665" s="7"/>
      <c r="DC1665" s="7"/>
      <c r="DD1665" s="7"/>
      <c r="DE1665" s="7"/>
      <c r="DF1665" s="7"/>
      <c r="DG1665" s="7"/>
      <c r="DH1665" s="7"/>
      <c r="DI1665" s="7"/>
      <c r="DJ1665" s="7"/>
      <c r="DK1665" s="7"/>
      <c r="DL1665" s="7"/>
      <c r="DM1665" s="7"/>
      <c r="DN1665" s="7"/>
      <c r="DO1665" s="7"/>
      <c r="DP1665" s="7"/>
      <c r="DQ1665" s="7"/>
      <c r="DR1665" s="7"/>
      <c r="DS1665" s="7"/>
      <c r="DT1665" s="7"/>
      <c r="DU1665" s="7"/>
      <c r="DV1665" s="7"/>
      <c r="DW1665" s="7"/>
      <c r="DX1665" s="7"/>
      <c r="DY1665" s="7"/>
      <c r="DZ1665" s="7"/>
      <c r="EA1665" s="7"/>
      <c r="EB1665" s="7"/>
      <c r="EC1665" s="7"/>
      <c r="ED1665" s="7"/>
      <c r="EE1665" s="7"/>
      <c r="EF1665" s="7"/>
      <c r="EG1665" s="7"/>
      <c r="EH1665" s="7"/>
      <c r="EI1665" s="7"/>
      <c r="EJ1665" s="7"/>
      <c r="EK1665" s="7"/>
      <c r="EL1665" s="7"/>
      <c r="EM1665" s="7"/>
      <c r="EN1665" s="7"/>
      <c r="EO1665" s="7"/>
      <c r="EP1665" s="7"/>
      <c r="EQ1665" s="7"/>
      <c r="ER1665" s="7"/>
      <c r="ES1665" s="7"/>
      <c r="ET1665" s="7"/>
      <c r="EU1665" s="7"/>
      <c r="EV1665" s="7"/>
      <c r="EW1665" s="7"/>
      <c r="EX1665" s="7"/>
      <c r="EY1665" s="7"/>
      <c r="EZ1665" s="7"/>
      <c r="FA1665" s="7"/>
      <c r="FB1665" s="7"/>
      <c r="FC1665" s="7"/>
      <c r="FD1665" s="7"/>
      <c r="FE1665" s="7"/>
      <c r="FF1665" s="7"/>
      <c r="FG1665" s="7"/>
      <c r="FH1665" s="7"/>
      <c r="FI1665" s="7"/>
      <c r="FJ1665" s="7"/>
      <c r="FK1665" s="7"/>
      <c r="FL1665" s="34"/>
      <c r="FM1665" s="33"/>
      <c r="FN1665" s="34"/>
      <c r="FO1665" s="33"/>
      <c r="FP1665" s="33"/>
      <c r="FQ1665" s="33"/>
      <c r="FR1665" s="33"/>
      <c r="FS1665" s="33"/>
      <c r="FT1665" s="33"/>
      <c r="FU1665" s="33"/>
      <c r="FV1665" s="33"/>
      <c r="FW1665" s="33"/>
      <c r="FX1665" s="33"/>
      <c r="FY1665" s="33"/>
      <c r="FZ1665" s="33"/>
      <c r="GA1665" s="33"/>
      <c r="GB1665" s="33"/>
      <c r="GC1665" s="33"/>
      <c r="GD1665" s="33"/>
      <c r="GE1665" s="33"/>
      <c r="GF1665" s="33"/>
      <c r="GG1665" s="7"/>
      <c r="GH1665" s="7"/>
      <c r="GI1665" s="7"/>
      <c r="GJ1665" s="7"/>
      <c r="GK1665" s="7"/>
      <c r="GL1665" s="7"/>
      <c r="GM1665" s="7"/>
      <c r="GN1665" s="7"/>
      <c r="GO1665" s="7"/>
      <c r="GP1665" s="7"/>
      <c r="GQ1665" s="7"/>
      <c r="GR1665" s="7"/>
      <c r="GS1665" s="7"/>
      <c r="GT1665" s="7"/>
      <c r="GU1665" s="7"/>
      <c r="GV1665" s="7"/>
      <c r="GW1665" s="7"/>
      <c r="GX1665" s="7"/>
      <c r="GY1665" s="7"/>
    </row>
    <row r="1666" spans="1:207" ht="13.8">
      <c r="A1666" s="7"/>
      <c r="B1666" s="7"/>
      <c r="C1666" s="7"/>
      <c r="D1666" s="7"/>
      <c r="E1666" s="7"/>
      <c r="F1666" s="7"/>
      <c r="G1666" s="7"/>
      <c r="H1666" s="7"/>
      <c r="I1666" s="7"/>
      <c r="J1666" s="7"/>
      <c r="K1666" s="7"/>
      <c r="L1666" s="7"/>
      <c r="M1666" s="7"/>
      <c r="N1666" s="7"/>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c r="CG1666" s="7"/>
      <c r="CH1666" s="7"/>
      <c r="CI1666" s="7"/>
      <c r="CJ1666" s="7"/>
      <c r="CK1666" s="7"/>
      <c r="CL1666" s="7"/>
      <c r="CM1666" s="7"/>
      <c r="CN1666" s="7"/>
      <c r="CO1666" s="7"/>
      <c r="CP1666" s="7"/>
      <c r="CQ1666" s="7"/>
      <c r="CR1666" s="7"/>
      <c r="CS1666" s="7"/>
      <c r="CT1666" s="7"/>
      <c r="CU1666" s="7"/>
      <c r="CV1666" s="7"/>
      <c r="CW1666" s="7"/>
      <c r="CX1666" s="7"/>
      <c r="CY1666" s="7"/>
      <c r="CZ1666" s="7"/>
      <c r="DA1666" s="7"/>
      <c r="DB1666" s="7"/>
      <c r="DC1666" s="7"/>
      <c r="DD1666" s="7"/>
      <c r="DE1666" s="7"/>
      <c r="DF1666" s="7"/>
      <c r="DG1666" s="7"/>
      <c r="DH1666" s="7"/>
      <c r="DI1666" s="7"/>
      <c r="DJ1666" s="7"/>
      <c r="DK1666" s="7"/>
      <c r="DL1666" s="7"/>
      <c r="DM1666" s="7"/>
      <c r="DN1666" s="7"/>
      <c r="DO1666" s="7"/>
      <c r="DP1666" s="7"/>
      <c r="DQ1666" s="7"/>
      <c r="DR1666" s="7"/>
      <c r="DS1666" s="7"/>
      <c r="DT1666" s="7"/>
      <c r="DU1666" s="7"/>
      <c r="DV1666" s="7"/>
      <c r="DW1666" s="7"/>
      <c r="DX1666" s="7"/>
      <c r="DY1666" s="7"/>
      <c r="DZ1666" s="7"/>
      <c r="EA1666" s="7"/>
      <c r="EB1666" s="7"/>
      <c r="EC1666" s="7"/>
      <c r="ED1666" s="7"/>
      <c r="EE1666" s="7"/>
      <c r="EF1666" s="7"/>
      <c r="EG1666" s="7"/>
      <c r="EH1666" s="7"/>
      <c r="EI1666" s="7"/>
      <c r="EJ1666" s="7"/>
      <c r="EK1666" s="7"/>
      <c r="EL1666" s="7"/>
      <c r="EM1666" s="7"/>
      <c r="EN1666" s="7"/>
      <c r="EO1666" s="7"/>
      <c r="EP1666" s="7"/>
      <c r="EQ1666" s="7"/>
      <c r="ER1666" s="7"/>
      <c r="ES1666" s="7"/>
      <c r="ET1666" s="7"/>
      <c r="EU1666" s="7"/>
      <c r="EV1666" s="7"/>
      <c r="EW1666" s="7"/>
      <c r="EX1666" s="7"/>
      <c r="EY1666" s="7"/>
      <c r="EZ1666" s="7"/>
      <c r="FA1666" s="7"/>
      <c r="FB1666" s="7"/>
      <c r="FC1666" s="7"/>
      <c r="FD1666" s="7"/>
      <c r="FE1666" s="7"/>
      <c r="FF1666" s="7"/>
      <c r="FG1666" s="7"/>
      <c r="FH1666" s="7"/>
      <c r="FI1666" s="7"/>
      <c r="FJ1666" s="7"/>
      <c r="FK1666" s="7"/>
      <c r="FL1666" s="34"/>
      <c r="FM1666" s="33"/>
      <c r="FN1666" s="34"/>
      <c r="FO1666" s="33"/>
      <c r="FP1666" s="33"/>
      <c r="FQ1666" s="33"/>
      <c r="FR1666" s="33"/>
      <c r="FS1666" s="33"/>
      <c r="FT1666" s="33"/>
      <c r="FU1666" s="33"/>
      <c r="FV1666" s="33"/>
      <c r="FW1666" s="33"/>
      <c r="FX1666" s="33"/>
      <c r="FY1666" s="33"/>
      <c r="FZ1666" s="33"/>
      <c r="GA1666" s="33"/>
      <c r="GB1666" s="33"/>
      <c r="GC1666" s="33"/>
      <c r="GD1666" s="33"/>
      <c r="GE1666" s="33"/>
      <c r="GF1666" s="33"/>
      <c r="GG1666" s="7"/>
      <c r="GH1666" s="7"/>
      <c r="GI1666" s="7"/>
      <c r="GJ1666" s="7"/>
      <c r="GK1666" s="7"/>
      <c r="GL1666" s="7"/>
      <c r="GM1666" s="7"/>
      <c r="GN1666" s="7"/>
      <c r="GO1666" s="7"/>
      <c r="GP1666" s="7"/>
      <c r="GQ1666" s="7"/>
      <c r="GR1666" s="7"/>
      <c r="GS1666" s="7"/>
      <c r="GT1666" s="7"/>
      <c r="GU1666" s="7"/>
      <c r="GV1666" s="7"/>
      <c r="GW1666" s="7"/>
      <c r="GX1666" s="7"/>
      <c r="GY1666" s="7"/>
    </row>
    <row r="1667" spans="1:207" ht="13.8">
      <c r="A1667" s="7"/>
      <c r="B1667" s="7"/>
      <c r="C1667" s="7"/>
      <c r="D1667" s="7"/>
      <c r="E1667" s="7"/>
      <c r="F1667" s="7"/>
      <c r="G1667" s="7"/>
      <c r="H1667" s="7"/>
      <c r="I1667" s="7"/>
      <c r="J1667" s="7"/>
      <c r="K1667" s="7"/>
      <c r="L1667" s="7"/>
      <c r="M1667" s="7"/>
      <c r="N1667" s="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c r="CG1667" s="7"/>
      <c r="CH1667" s="7"/>
      <c r="CI1667" s="7"/>
      <c r="CJ1667" s="7"/>
      <c r="CK1667" s="7"/>
      <c r="CL1667" s="7"/>
      <c r="CM1667" s="7"/>
      <c r="CN1667" s="7"/>
      <c r="CO1667" s="7"/>
      <c r="CP1667" s="7"/>
      <c r="CQ1667" s="7"/>
      <c r="CR1667" s="7"/>
      <c r="CS1667" s="7"/>
      <c r="CT1667" s="7"/>
      <c r="CU1667" s="7"/>
      <c r="CV1667" s="7"/>
      <c r="CW1667" s="7"/>
      <c r="CX1667" s="7"/>
      <c r="CY1667" s="7"/>
      <c r="CZ1667" s="7"/>
      <c r="DA1667" s="7"/>
      <c r="DB1667" s="7"/>
      <c r="DC1667" s="7"/>
      <c r="DD1667" s="7"/>
      <c r="DE1667" s="7"/>
      <c r="DF1667" s="7"/>
      <c r="DG1667" s="7"/>
      <c r="DH1667" s="7"/>
      <c r="DI1667" s="7"/>
      <c r="DJ1667" s="7"/>
      <c r="DK1667" s="7"/>
      <c r="DL1667" s="7"/>
      <c r="DM1667" s="7"/>
      <c r="DN1667" s="7"/>
      <c r="DO1667" s="7"/>
      <c r="DP1667" s="7"/>
      <c r="DQ1667" s="7"/>
      <c r="DR1667" s="7"/>
      <c r="DS1667" s="7"/>
      <c r="DT1667" s="7"/>
      <c r="DU1667" s="7"/>
      <c r="DV1667" s="7"/>
      <c r="DW1667" s="7"/>
      <c r="DX1667" s="7"/>
      <c r="DY1667" s="7"/>
      <c r="DZ1667" s="7"/>
      <c r="EA1667" s="7"/>
      <c r="EB1667" s="7"/>
      <c r="EC1667" s="7"/>
      <c r="ED1667" s="7"/>
      <c r="EE1667" s="7"/>
      <c r="EF1667" s="7"/>
      <c r="EG1667" s="7"/>
      <c r="EH1667" s="7"/>
      <c r="EI1667" s="7"/>
      <c r="EJ1667" s="7"/>
      <c r="EK1667" s="7"/>
      <c r="EL1667" s="7"/>
      <c r="EM1667" s="7"/>
      <c r="EN1667" s="7"/>
      <c r="EO1667" s="7"/>
      <c r="EP1667" s="7"/>
      <c r="EQ1667" s="7"/>
      <c r="ER1667" s="7"/>
      <c r="ES1667" s="7"/>
      <c r="ET1667" s="7"/>
      <c r="EU1667" s="7"/>
      <c r="EV1667" s="7"/>
      <c r="EW1667" s="7"/>
      <c r="EX1667" s="7"/>
      <c r="EY1667" s="7"/>
      <c r="EZ1667" s="7"/>
      <c r="FA1667" s="7"/>
      <c r="FB1667" s="7"/>
      <c r="FC1667" s="7"/>
      <c r="FD1667" s="7"/>
      <c r="FE1667" s="7"/>
      <c r="FF1667" s="7"/>
      <c r="FG1667" s="7"/>
      <c r="FH1667" s="7"/>
      <c r="FI1667" s="7"/>
      <c r="FJ1667" s="7"/>
      <c r="FK1667" s="7"/>
      <c r="FL1667" s="34"/>
      <c r="FM1667" s="33"/>
      <c r="FN1667" s="34"/>
      <c r="FO1667" s="33"/>
      <c r="FP1667" s="33"/>
      <c r="FQ1667" s="33"/>
      <c r="FR1667" s="33"/>
      <c r="FS1667" s="33"/>
      <c r="FT1667" s="33"/>
      <c r="FU1667" s="33"/>
      <c r="FV1667" s="33"/>
      <c r="FW1667" s="33"/>
      <c r="FX1667" s="33"/>
      <c r="FY1667" s="33"/>
      <c r="FZ1667" s="33"/>
      <c r="GA1667" s="33"/>
      <c r="GB1667" s="33"/>
      <c r="GC1667" s="33"/>
      <c r="GD1667" s="33"/>
      <c r="GE1667" s="33"/>
      <c r="GF1667" s="33"/>
      <c r="GG1667" s="7"/>
      <c r="GH1667" s="7"/>
      <c r="GI1667" s="7"/>
      <c r="GJ1667" s="7"/>
      <c r="GK1667" s="7"/>
      <c r="GL1667" s="7"/>
      <c r="GM1667" s="7"/>
      <c r="GN1667" s="7"/>
      <c r="GO1667" s="7"/>
      <c r="GP1667" s="7"/>
      <c r="GQ1667" s="7"/>
      <c r="GR1667" s="7"/>
      <c r="GS1667" s="7"/>
      <c r="GT1667" s="7"/>
      <c r="GU1667" s="7"/>
      <c r="GV1667" s="7"/>
      <c r="GW1667" s="7"/>
      <c r="GX1667" s="7"/>
      <c r="GY1667" s="7"/>
    </row>
    <row r="1668" spans="1:207" ht="13.8">
      <c r="A1668" s="7"/>
      <c r="B1668" s="7"/>
      <c r="C1668" s="7"/>
      <c r="D1668" s="7"/>
      <c r="E1668" s="7"/>
      <c r="F1668" s="7"/>
      <c r="G1668" s="7"/>
      <c r="H1668" s="7"/>
      <c r="I1668" s="7"/>
      <c r="J1668" s="7"/>
      <c r="K1668" s="7"/>
      <c r="L1668" s="7"/>
      <c r="M1668" s="7"/>
      <c r="N1668" s="7"/>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c r="CG1668" s="7"/>
      <c r="CH1668" s="7"/>
      <c r="CI1668" s="7"/>
      <c r="CJ1668" s="7"/>
      <c r="CK1668" s="7"/>
      <c r="CL1668" s="7"/>
      <c r="CM1668" s="7"/>
      <c r="CN1668" s="7"/>
      <c r="CO1668" s="7"/>
      <c r="CP1668" s="7"/>
      <c r="CQ1668" s="7"/>
      <c r="CR1668" s="7"/>
      <c r="CS1668" s="7"/>
      <c r="CT1668" s="7"/>
      <c r="CU1668" s="7"/>
      <c r="CV1668" s="7"/>
      <c r="CW1668" s="7"/>
      <c r="CX1668" s="7"/>
      <c r="CY1668" s="7"/>
      <c r="CZ1668" s="7"/>
      <c r="DA1668" s="7"/>
      <c r="DB1668" s="7"/>
      <c r="DC1668" s="7"/>
      <c r="DD1668" s="7"/>
      <c r="DE1668" s="7"/>
      <c r="DF1668" s="7"/>
      <c r="DG1668" s="7"/>
      <c r="DH1668" s="7"/>
      <c r="DI1668" s="7"/>
      <c r="DJ1668" s="7"/>
      <c r="DK1668" s="7"/>
      <c r="DL1668" s="7"/>
      <c r="DM1668" s="7"/>
      <c r="DN1668" s="7"/>
      <c r="DO1668" s="7"/>
      <c r="DP1668" s="7"/>
      <c r="DQ1668" s="7"/>
      <c r="DR1668" s="7"/>
      <c r="DS1668" s="7"/>
      <c r="DT1668" s="7"/>
      <c r="DU1668" s="7"/>
      <c r="DV1668" s="7"/>
      <c r="DW1668" s="7"/>
      <c r="DX1668" s="7"/>
      <c r="DY1668" s="7"/>
      <c r="DZ1668" s="7"/>
      <c r="EA1668" s="7"/>
      <c r="EB1668" s="7"/>
      <c r="EC1668" s="7"/>
      <c r="ED1668" s="7"/>
      <c r="EE1668" s="7"/>
      <c r="EF1668" s="7"/>
      <c r="EG1668" s="7"/>
      <c r="EH1668" s="7"/>
      <c r="EI1668" s="7"/>
      <c r="EJ1668" s="7"/>
      <c r="EK1668" s="7"/>
      <c r="EL1668" s="7"/>
      <c r="EM1668" s="7"/>
      <c r="EN1668" s="7"/>
      <c r="EO1668" s="7"/>
      <c r="EP1668" s="7"/>
      <c r="EQ1668" s="7"/>
      <c r="ER1668" s="7"/>
      <c r="ES1668" s="7"/>
      <c r="ET1668" s="7"/>
      <c r="EU1668" s="7"/>
      <c r="EV1668" s="7"/>
      <c r="EW1668" s="7"/>
      <c r="EX1668" s="7"/>
      <c r="EY1668" s="7"/>
      <c r="EZ1668" s="7"/>
      <c r="FA1668" s="7"/>
      <c r="FB1668" s="7"/>
      <c r="FC1668" s="7"/>
      <c r="FD1668" s="7"/>
      <c r="FE1668" s="7"/>
      <c r="FF1668" s="7"/>
      <c r="FG1668" s="7"/>
      <c r="FH1668" s="7"/>
      <c r="FI1668" s="7"/>
      <c r="FJ1668" s="7"/>
      <c r="FK1668" s="7"/>
      <c r="FL1668" s="34"/>
      <c r="FM1668" s="33"/>
      <c r="FN1668" s="34"/>
      <c r="FO1668" s="33"/>
      <c r="FP1668" s="33"/>
      <c r="FQ1668" s="33"/>
      <c r="FR1668" s="33"/>
      <c r="FS1668" s="33"/>
      <c r="FT1668" s="33"/>
      <c r="FU1668" s="33"/>
      <c r="FV1668" s="33"/>
      <c r="FW1668" s="33"/>
      <c r="FX1668" s="33"/>
      <c r="FY1668" s="33"/>
      <c r="FZ1668" s="33"/>
      <c r="GA1668" s="33"/>
      <c r="GB1668" s="33"/>
      <c r="GC1668" s="33"/>
      <c r="GD1668" s="33"/>
      <c r="GE1668" s="33"/>
      <c r="GF1668" s="33"/>
      <c r="GG1668" s="7"/>
      <c r="GH1668" s="7"/>
      <c r="GI1668" s="7"/>
      <c r="GJ1668" s="7"/>
      <c r="GK1668" s="7"/>
      <c r="GL1668" s="7"/>
      <c r="GM1668" s="7"/>
      <c r="GN1668" s="7"/>
      <c r="GO1668" s="7"/>
      <c r="GP1668" s="7"/>
      <c r="GQ1668" s="7"/>
      <c r="GR1668" s="7"/>
      <c r="GS1668" s="7"/>
      <c r="GT1668" s="7"/>
      <c r="GU1668" s="7"/>
      <c r="GV1668" s="7"/>
      <c r="GW1668" s="7"/>
      <c r="GX1668" s="7"/>
      <c r="GY1668" s="7"/>
    </row>
    <row r="1669" spans="1:207" ht="13.8">
      <c r="A1669" s="7"/>
      <c r="B1669" s="7"/>
      <c r="C1669" s="7"/>
      <c r="D1669" s="7"/>
      <c r="E1669" s="7"/>
      <c r="F1669" s="7"/>
      <c r="G1669" s="7"/>
      <c r="H1669" s="7"/>
      <c r="I1669" s="7"/>
      <c r="J1669" s="7"/>
      <c r="K1669" s="7"/>
      <c r="L1669" s="7"/>
      <c r="M1669" s="7"/>
      <c r="N1669" s="7"/>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c r="CG1669" s="7"/>
      <c r="CH1669" s="7"/>
      <c r="CI1669" s="7"/>
      <c r="CJ1669" s="7"/>
      <c r="CK1669" s="7"/>
      <c r="CL1669" s="7"/>
      <c r="CM1669" s="7"/>
      <c r="CN1669" s="7"/>
      <c r="CO1669" s="7"/>
      <c r="CP1669" s="7"/>
      <c r="CQ1669" s="7"/>
      <c r="CR1669" s="7"/>
      <c r="CS1669" s="7"/>
      <c r="CT1669" s="7"/>
      <c r="CU1669" s="7"/>
      <c r="CV1669" s="7"/>
      <c r="CW1669" s="7"/>
      <c r="CX1669" s="7"/>
      <c r="CY1669" s="7"/>
      <c r="CZ1669" s="7"/>
      <c r="DA1669" s="7"/>
      <c r="DB1669" s="7"/>
      <c r="DC1669" s="7"/>
      <c r="DD1669" s="7"/>
      <c r="DE1669" s="7"/>
      <c r="DF1669" s="7"/>
      <c r="DG1669" s="7"/>
      <c r="DH1669" s="7"/>
      <c r="DI1669" s="7"/>
      <c r="DJ1669" s="7"/>
      <c r="DK1669" s="7"/>
      <c r="DL1669" s="7"/>
      <c r="DM1669" s="7"/>
      <c r="DN1669" s="7"/>
      <c r="DO1669" s="7"/>
      <c r="DP1669" s="7"/>
      <c r="DQ1669" s="7"/>
      <c r="DR1669" s="7"/>
      <c r="DS1669" s="7"/>
      <c r="DT1669" s="7"/>
      <c r="DU1669" s="7"/>
      <c r="DV1669" s="7"/>
      <c r="DW1669" s="7"/>
      <c r="DX1669" s="7"/>
      <c r="DY1669" s="7"/>
      <c r="DZ1669" s="7"/>
      <c r="EA1669" s="7"/>
      <c r="EB1669" s="7"/>
      <c r="EC1669" s="7"/>
      <c r="ED1669" s="7"/>
      <c r="EE1669" s="7"/>
      <c r="EF1669" s="7"/>
      <c r="EG1669" s="7"/>
      <c r="EH1669" s="7"/>
      <c r="EI1669" s="7"/>
      <c r="EJ1669" s="7"/>
      <c r="EK1669" s="7"/>
      <c r="EL1669" s="7"/>
      <c r="EM1669" s="7"/>
      <c r="EN1669" s="7"/>
      <c r="EO1669" s="7"/>
      <c r="EP1669" s="7"/>
      <c r="EQ1669" s="7"/>
      <c r="ER1669" s="7"/>
      <c r="ES1669" s="7"/>
      <c r="ET1669" s="7"/>
      <c r="EU1669" s="7"/>
      <c r="EV1669" s="7"/>
      <c r="EW1669" s="7"/>
      <c r="EX1669" s="7"/>
      <c r="EY1669" s="7"/>
      <c r="EZ1669" s="7"/>
      <c r="FA1669" s="7"/>
      <c r="FB1669" s="7"/>
      <c r="FC1669" s="7"/>
      <c r="FD1669" s="7"/>
      <c r="FE1669" s="7"/>
      <c r="FF1669" s="7"/>
      <c r="FG1669" s="7"/>
      <c r="FH1669" s="7"/>
      <c r="FI1669" s="7"/>
      <c r="FJ1669" s="7"/>
      <c r="FK1669" s="7"/>
      <c r="FL1669" s="34"/>
      <c r="FM1669" s="33"/>
      <c r="FN1669" s="34"/>
      <c r="FO1669" s="33"/>
      <c r="FP1669" s="33"/>
      <c r="FQ1669" s="33"/>
      <c r="FR1669" s="33"/>
      <c r="FS1669" s="33"/>
      <c r="FT1669" s="33"/>
      <c r="FU1669" s="33"/>
      <c r="FV1669" s="33"/>
      <c r="FW1669" s="33"/>
      <c r="FX1669" s="33"/>
      <c r="FY1669" s="33"/>
      <c r="FZ1669" s="33"/>
      <c r="GA1669" s="33"/>
      <c r="GB1669" s="33"/>
      <c r="GC1669" s="33"/>
      <c r="GD1669" s="33"/>
      <c r="GE1669" s="33"/>
      <c r="GF1669" s="33"/>
      <c r="GG1669" s="7"/>
      <c r="GH1669" s="7"/>
      <c r="GI1669" s="7"/>
      <c r="GJ1669" s="7"/>
      <c r="GK1669" s="7"/>
      <c r="GL1669" s="7"/>
      <c r="GM1669" s="7"/>
      <c r="GN1669" s="7"/>
      <c r="GO1669" s="7"/>
      <c r="GP1669" s="7"/>
      <c r="GQ1669" s="7"/>
      <c r="GR1669" s="7"/>
      <c r="GS1669" s="7"/>
      <c r="GT1669" s="7"/>
      <c r="GU1669" s="7"/>
      <c r="GV1669" s="7"/>
      <c r="GW1669" s="7"/>
      <c r="GX1669" s="7"/>
      <c r="GY1669" s="7"/>
    </row>
    <row r="1670" spans="1:207" ht="13.8">
      <c r="A1670" s="7"/>
      <c r="B1670" s="7"/>
      <c r="C1670" s="7"/>
      <c r="D1670" s="7"/>
      <c r="E1670" s="7"/>
      <c r="F1670" s="7"/>
      <c r="G1670" s="7"/>
      <c r="H1670" s="7"/>
      <c r="I1670" s="7"/>
      <c r="J1670" s="7"/>
      <c r="K1670" s="7"/>
      <c r="L1670" s="7"/>
      <c r="M1670" s="7"/>
      <c r="N1670" s="7"/>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c r="CG1670" s="7"/>
      <c r="CH1670" s="7"/>
      <c r="CI1670" s="7"/>
      <c r="CJ1670" s="7"/>
      <c r="CK1670" s="7"/>
      <c r="CL1670" s="7"/>
      <c r="CM1670" s="7"/>
      <c r="CN1670" s="7"/>
      <c r="CO1670" s="7"/>
      <c r="CP1670" s="7"/>
      <c r="CQ1670" s="7"/>
      <c r="CR1670" s="7"/>
      <c r="CS1670" s="7"/>
      <c r="CT1670" s="7"/>
      <c r="CU1670" s="7"/>
      <c r="CV1670" s="7"/>
      <c r="CW1670" s="7"/>
      <c r="CX1670" s="7"/>
      <c r="CY1670" s="7"/>
      <c r="CZ1670" s="7"/>
      <c r="DA1670" s="7"/>
      <c r="DB1670" s="7"/>
      <c r="DC1670" s="7"/>
      <c r="DD1670" s="7"/>
      <c r="DE1670" s="7"/>
      <c r="DF1670" s="7"/>
      <c r="DG1670" s="7"/>
      <c r="DH1670" s="7"/>
      <c r="DI1670" s="7"/>
      <c r="DJ1670" s="7"/>
      <c r="DK1670" s="7"/>
      <c r="DL1670" s="7"/>
      <c r="DM1670" s="7"/>
      <c r="DN1670" s="7"/>
      <c r="DO1670" s="7"/>
      <c r="DP1670" s="7"/>
      <c r="DQ1670" s="7"/>
      <c r="DR1670" s="7"/>
      <c r="DS1670" s="7"/>
      <c r="DT1670" s="7"/>
      <c r="DU1670" s="7"/>
      <c r="DV1670" s="7"/>
      <c r="DW1670" s="7"/>
      <c r="DX1670" s="7"/>
      <c r="DY1670" s="7"/>
      <c r="DZ1670" s="7"/>
      <c r="EA1670" s="7"/>
      <c r="EB1670" s="7"/>
      <c r="EC1670" s="7"/>
      <c r="ED1670" s="7"/>
      <c r="EE1670" s="7"/>
      <c r="EF1670" s="7"/>
      <c r="EG1670" s="7"/>
      <c r="EH1670" s="7"/>
      <c r="EI1670" s="7"/>
      <c r="EJ1670" s="7"/>
      <c r="EK1670" s="7"/>
      <c r="EL1670" s="7"/>
      <c r="EM1670" s="7"/>
      <c r="EN1670" s="7"/>
      <c r="EO1670" s="7"/>
      <c r="EP1670" s="7"/>
      <c r="EQ1670" s="7"/>
      <c r="ER1670" s="7"/>
      <c r="ES1670" s="7"/>
      <c r="ET1670" s="7"/>
      <c r="EU1670" s="7"/>
      <c r="EV1670" s="7"/>
      <c r="EW1670" s="7"/>
      <c r="EX1670" s="7"/>
      <c r="EY1670" s="7"/>
      <c r="EZ1670" s="7"/>
      <c r="FA1670" s="7"/>
      <c r="FB1670" s="7"/>
      <c r="FC1670" s="7"/>
      <c r="FD1670" s="7"/>
      <c r="FE1670" s="7"/>
      <c r="FF1670" s="7"/>
      <c r="FG1670" s="7"/>
      <c r="FH1670" s="7"/>
      <c r="FI1670" s="7"/>
      <c r="FJ1670" s="7"/>
      <c r="FK1670" s="7"/>
      <c r="FL1670" s="34"/>
      <c r="FM1670" s="33"/>
      <c r="FN1670" s="34"/>
      <c r="FO1670" s="33"/>
      <c r="FP1670" s="33"/>
      <c r="FQ1670" s="33"/>
      <c r="FR1670" s="33"/>
      <c r="FS1670" s="33"/>
      <c r="FT1670" s="33"/>
      <c r="FU1670" s="33"/>
      <c r="FV1670" s="33"/>
      <c r="FW1670" s="33"/>
      <c r="FX1670" s="33"/>
      <c r="FY1670" s="33"/>
      <c r="FZ1670" s="33"/>
      <c r="GA1670" s="33"/>
      <c r="GB1670" s="33"/>
      <c r="GC1670" s="33"/>
      <c r="GD1670" s="33"/>
      <c r="GE1670" s="33"/>
      <c r="GF1670" s="33"/>
      <c r="GG1670" s="7"/>
      <c r="GH1670" s="7"/>
      <c r="GI1670" s="7"/>
      <c r="GJ1670" s="7"/>
      <c r="GK1670" s="7"/>
      <c r="GL1670" s="7"/>
      <c r="GM1670" s="7"/>
      <c r="GN1670" s="7"/>
      <c r="GO1670" s="7"/>
      <c r="GP1670" s="7"/>
      <c r="GQ1670" s="7"/>
      <c r="GR1670" s="7"/>
      <c r="GS1670" s="7"/>
      <c r="GT1670" s="7"/>
      <c r="GU1670" s="7"/>
      <c r="GV1670" s="7"/>
      <c r="GW1670" s="7"/>
      <c r="GX1670" s="7"/>
      <c r="GY1670" s="7"/>
    </row>
    <row r="1671" spans="1:207" ht="13.8">
      <c r="A1671" s="7"/>
      <c r="B1671" s="7"/>
      <c r="C1671" s="7"/>
      <c r="D1671" s="7"/>
      <c r="E1671" s="7"/>
      <c r="F1671" s="7"/>
      <c r="G1671" s="7"/>
      <c r="H1671" s="7"/>
      <c r="I1671" s="7"/>
      <c r="J1671" s="7"/>
      <c r="K1671" s="7"/>
      <c r="L1671" s="7"/>
      <c r="M1671" s="7"/>
      <c r="N1671" s="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c r="CG1671" s="7"/>
      <c r="CH1671" s="7"/>
      <c r="CI1671" s="7"/>
      <c r="CJ1671" s="7"/>
      <c r="CK1671" s="7"/>
      <c r="CL1671" s="7"/>
      <c r="CM1671" s="7"/>
      <c r="CN1671" s="7"/>
      <c r="CO1671" s="7"/>
      <c r="CP1671" s="7"/>
      <c r="CQ1671" s="7"/>
      <c r="CR1671" s="7"/>
      <c r="CS1671" s="7"/>
      <c r="CT1671" s="7"/>
      <c r="CU1671" s="7"/>
      <c r="CV1671" s="7"/>
      <c r="CW1671" s="7"/>
      <c r="CX1671" s="7"/>
      <c r="CY1671" s="7"/>
      <c r="CZ1671" s="7"/>
      <c r="DA1671" s="7"/>
      <c r="DB1671" s="7"/>
      <c r="DC1671" s="7"/>
      <c r="DD1671" s="7"/>
      <c r="DE1671" s="7"/>
      <c r="DF1671" s="7"/>
      <c r="DG1671" s="7"/>
      <c r="DH1671" s="7"/>
      <c r="DI1671" s="7"/>
      <c r="DJ1671" s="7"/>
      <c r="DK1671" s="7"/>
      <c r="DL1671" s="7"/>
      <c r="DM1671" s="7"/>
      <c r="DN1671" s="7"/>
      <c r="DO1671" s="7"/>
      <c r="DP1671" s="7"/>
      <c r="DQ1671" s="7"/>
      <c r="DR1671" s="7"/>
      <c r="DS1671" s="7"/>
      <c r="DT1671" s="7"/>
      <c r="DU1671" s="7"/>
      <c r="DV1671" s="7"/>
      <c r="DW1671" s="7"/>
      <c r="DX1671" s="7"/>
      <c r="DY1671" s="7"/>
      <c r="DZ1671" s="7"/>
      <c r="EA1671" s="7"/>
      <c r="EB1671" s="7"/>
      <c r="EC1671" s="7"/>
      <c r="ED1671" s="7"/>
      <c r="EE1671" s="7"/>
      <c r="EF1671" s="7"/>
      <c r="EG1671" s="7"/>
      <c r="EH1671" s="7"/>
      <c r="EI1671" s="7"/>
      <c r="EJ1671" s="7"/>
      <c r="EK1671" s="7"/>
      <c r="EL1671" s="7"/>
      <c r="EM1671" s="7"/>
      <c r="EN1671" s="7"/>
      <c r="EO1671" s="7"/>
      <c r="EP1671" s="7"/>
      <c r="EQ1671" s="7"/>
      <c r="ER1671" s="7"/>
      <c r="ES1671" s="7"/>
      <c r="ET1671" s="7"/>
      <c r="EU1671" s="7"/>
      <c r="EV1671" s="7"/>
      <c r="EW1671" s="7"/>
      <c r="EX1671" s="7"/>
      <c r="EY1671" s="7"/>
      <c r="EZ1671" s="7"/>
      <c r="FA1671" s="7"/>
      <c r="FB1671" s="7"/>
      <c r="FC1671" s="7"/>
      <c r="FD1671" s="7"/>
      <c r="FE1671" s="7"/>
      <c r="FF1671" s="7"/>
      <c r="FG1671" s="7"/>
      <c r="FH1671" s="7"/>
      <c r="FI1671" s="7"/>
      <c r="FJ1671" s="7"/>
      <c r="FK1671" s="7"/>
      <c r="FL1671" s="34"/>
      <c r="FM1671" s="33"/>
      <c r="FN1671" s="34"/>
      <c r="FO1671" s="33"/>
      <c r="FP1671" s="33"/>
      <c r="FQ1671" s="33"/>
      <c r="FR1671" s="33"/>
      <c r="FS1671" s="33"/>
      <c r="FT1671" s="33"/>
      <c r="FU1671" s="33"/>
      <c r="FV1671" s="33"/>
      <c r="FW1671" s="33"/>
      <c r="FX1671" s="33"/>
      <c r="FY1671" s="33"/>
      <c r="FZ1671" s="33"/>
      <c r="GA1671" s="33"/>
      <c r="GB1671" s="33"/>
      <c r="GC1671" s="33"/>
      <c r="GD1671" s="33"/>
      <c r="GE1671" s="33"/>
      <c r="GF1671" s="33"/>
      <c r="GG1671" s="7"/>
      <c r="GH1671" s="7"/>
      <c r="GI1671" s="7"/>
      <c r="GJ1671" s="7"/>
      <c r="GK1671" s="7"/>
      <c r="GL1671" s="7"/>
      <c r="GM1671" s="7"/>
      <c r="GN1671" s="7"/>
      <c r="GO1671" s="7"/>
      <c r="GP1671" s="7"/>
      <c r="GQ1671" s="7"/>
      <c r="GR1671" s="7"/>
      <c r="GS1671" s="7"/>
      <c r="GT1671" s="7"/>
      <c r="GU1671" s="7"/>
      <c r="GV1671" s="7"/>
      <c r="GW1671" s="7"/>
      <c r="GX1671" s="7"/>
      <c r="GY1671" s="7"/>
    </row>
    <row r="1672" spans="1:207" ht="13.8">
      <c r="A1672" s="7"/>
      <c r="B1672" s="7"/>
      <c r="C1672" s="7"/>
      <c r="D1672" s="7"/>
      <c r="E1672" s="7"/>
      <c r="F1672" s="7"/>
      <c r="G1672" s="7"/>
      <c r="H1672" s="7"/>
      <c r="I1672" s="7"/>
      <c r="J1672" s="7"/>
      <c r="K1672" s="7"/>
      <c r="L1672" s="7"/>
      <c r="M1672" s="7"/>
      <c r="N1672" s="7"/>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c r="CG1672" s="7"/>
      <c r="CH1672" s="7"/>
      <c r="CI1672" s="7"/>
      <c r="CJ1672" s="7"/>
      <c r="CK1672" s="7"/>
      <c r="CL1672" s="7"/>
      <c r="CM1672" s="7"/>
      <c r="CN1672" s="7"/>
      <c r="CO1672" s="7"/>
      <c r="CP1672" s="7"/>
      <c r="CQ1672" s="7"/>
      <c r="CR1672" s="7"/>
      <c r="CS1672" s="7"/>
      <c r="CT1672" s="7"/>
      <c r="CU1672" s="7"/>
      <c r="CV1672" s="7"/>
      <c r="CW1672" s="7"/>
      <c r="CX1672" s="7"/>
      <c r="CY1672" s="7"/>
      <c r="CZ1672" s="7"/>
      <c r="DA1672" s="7"/>
      <c r="DB1672" s="7"/>
      <c r="DC1672" s="7"/>
      <c r="DD1672" s="7"/>
      <c r="DE1672" s="7"/>
      <c r="DF1672" s="7"/>
      <c r="DG1672" s="7"/>
      <c r="DH1672" s="7"/>
      <c r="DI1672" s="7"/>
      <c r="DJ1672" s="7"/>
      <c r="DK1672" s="7"/>
      <c r="DL1672" s="7"/>
      <c r="DM1672" s="7"/>
      <c r="DN1672" s="7"/>
      <c r="DO1672" s="7"/>
      <c r="DP1672" s="7"/>
      <c r="DQ1672" s="7"/>
      <c r="DR1672" s="7"/>
      <c r="DS1672" s="7"/>
      <c r="DT1672" s="7"/>
      <c r="DU1672" s="7"/>
      <c r="DV1672" s="7"/>
      <c r="DW1672" s="7"/>
      <c r="DX1672" s="7"/>
      <c r="DY1672" s="7"/>
      <c r="DZ1672" s="7"/>
      <c r="EA1672" s="7"/>
      <c r="EB1672" s="7"/>
      <c r="EC1672" s="7"/>
      <c r="ED1672" s="7"/>
      <c r="EE1672" s="7"/>
      <c r="EF1672" s="7"/>
      <c r="EG1672" s="7"/>
      <c r="EH1672" s="7"/>
      <c r="EI1672" s="7"/>
      <c r="EJ1672" s="7"/>
      <c r="EK1672" s="7"/>
      <c r="EL1672" s="7"/>
      <c r="EM1672" s="7"/>
      <c r="EN1672" s="7"/>
      <c r="EO1672" s="7"/>
      <c r="EP1672" s="7"/>
      <c r="EQ1672" s="7"/>
      <c r="ER1672" s="7"/>
      <c r="ES1672" s="7"/>
      <c r="ET1672" s="7"/>
      <c r="EU1672" s="7"/>
      <c r="EV1672" s="7"/>
      <c r="EW1672" s="7"/>
      <c r="EX1672" s="7"/>
      <c r="EY1672" s="7"/>
      <c r="EZ1672" s="7"/>
      <c r="FA1672" s="7"/>
      <c r="FB1672" s="7"/>
      <c r="FC1672" s="7"/>
      <c r="FD1672" s="7"/>
      <c r="FE1672" s="7"/>
      <c r="FF1672" s="7"/>
      <c r="FG1672" s="7"/>
      <c r="FH1672" s="7"/>
      <c r="FI1672" s="7"/>
      <c r="FJ1672" s="7"/>
      <c r="FK1672" s="7"/>
      <c r="FL1672" s="34"/>
      <c r="FM1672" s="33"/>
      <c r="FN1672" s="34"/>
      <c r="FO1672" s="33"/>
      <c r="FP1672" s="33"/>
      <c r="FQ1672" s="33"/>
      <c r="FR1672" s="33"/>
      <c r="FS1672" s="33"/>
      <c r="FT1672" s="33"/>
      <c r="FU1672" s="33"/>
      <c r="FV1672" s="33"/>
      <c r="FW1672" s="33"/>
      <c r="FX1672" s="33"/>
      <c r="FY1672" s="33"/>
      <c r="FZ1672" s="33"/>
      <c r="GA1672" s="33"/>
      <c r="GB1672" s="33"/>
      <c r="GC1672" s="33"/>
      <c r="GD1672" s="33"/>
      <c r="GE1672" s="33"/>
      <c r="GF1672" s="33"/>
      <c r="GG1672" s="7"/>
      <c r="GH1672" s="7"/>
      <c r="GI1672" s="7"/>
      <c r="GJ1672" s="7"/>
      <c r="GK1672" s="7"/>
      <c r="GL1672" s="7"/>
      <c r="GM1672" s="7"/>
      <c r="GN1672" s="7"/>
      <c r="GO1672" s="7"/>
      <c r="GP1672" s="7"/>
      <c r="GQ1672" s="7"/>
      <c r="GR1672" s="7"/>
      <c r="GS1672" s="7"/>
      <c r="GT1672" s="7"/>
      <c r="GU1672" s="7"/>
      <c r="GV1672" s="7"/>
      <c r="GW1672" s="7"/>
      <c r="GX1672" s="7"/>
      <c r="GY1672" s="7"/>
    </row>
    <row r="1673" spans="1:207" ht="13.8">
      <c r="A1673" s="7"/>
      <c r="B1673" s="7"/>
      <c r="C1673" s="7"/>
      <c r="D1673" s="7"/>
      <c r="E1673" s="7"/>
      <c r="F1673" s="7"/>
      <c r="G1673" s="7"/>
      <c r="H1673" s="7"/>
      <c r="I1673" s="7"/>
      <c r="J1673" s="7"/>
      <c r="K1673" s="7"/>
      <c r="L1673" s="7"/>
      <c r="M1673" s="7"/>
      <c r="N1673" s="7"/>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c r="CG1673" s="7"/>
      <c r="CH1673" s="7"/>
      <c r="CI1673" s="7"/>
      <c r="CJ1673" s="7"/>
      <c r="CK1673" s="7"/>
      <c r="CL1673" s="7"/>
      <c r="CM1673" s="7"/>
      <c r="CN1673" s="7"/>
      <c r="CO1673" s="7"/>
      <c r="CP1673" s="7"/>
      <c r="CQ1673" s="7"/>
      <c r="CR1673" s="7"/>
      <c r="CS1673" s="7"/>
      <c r="CT1673" s="7"/>
      <c r="CU1673" s="7"/>
      <c r="CV1673" s="7"/>
      <c r="CW1673" s="7"/>
      <c r="CX1673" s="7"/>
      <c r="CY1673" s="7"/>
      <c r="CZ1673" s="7"/>
      <c r="DA1673" s="7"/>
      <c r="DB1673" s="7"/>
      <c r="DC1673" s="7"/>
      <c r="DD1673" s="7"/>
      <c r="DE1673" s="7"/>
      <c r="DF1673" s="7"/>
      <c r="DG1673" s="7"/>
      <c r="DH1673" s="7"/>
      <c r="DI1673" s="7"/>
      <c r="DJ1673" s="7"/>
      <c r="DK1673" s="7"/>
      <c r="DL1673" s="7"/>
      <c r="DM1673" s="7"/>
      <c r="DN1673" s="7"/>
      <c r="DO1673" s="7"/>
      <c r="DP1673" s="7"/>
      <c r="DQ1673" s="7"/>
      <c r="DR1673" s="7"/>
      <c r="DS1673" s="7"/>
      <c r="DT1673" s="7"/>
      <c r="DU1673" s="7"/>
      <c r="DV1673" s="7"/>
      <c r="DW1673" s="7"/>
      <c r="DX1673" s="7"/>
      <c r="DY1673" s="7"/>
      <c r="DZ1673" s="7"/>
      <c r="EA1673" s="7"/>
      <c r="EB1673" s="7"/>
      <c r="EC1673" s="7"/>
      <c r="ED1673" s="7"/>
      <c r="EE1673" s="7"/>
      <c r="EF1673" s="7"/>
      <c r="EG1673" s="7"/>
      <c r="EH1673" s="7"/>
      <c r="EI1673" s="7"/>
      <c r="EJ1673" s="7"/>
      <c r="EK1673" s="7"/>
      <c r="EL1673" s="7"/>
      <c r="EM1673" s="7"/>
      <c r="EN1673" s="7"/>
      <c r="EO1673" s="7"/>
      <c r="EP1673" s="7"/>
      <c r="EQ1673" s="7"/>
      <c r="ER1673" s="7"/>
      <c r="ES1673" s="7"/>
      <c r="ET1673" s="7"/>
      <c r="EU1673" s="7"/>
      <c r="EV1673" s="7"/>
      <c r="EW1673" s="7"/>
      <c r="EX1673" s="7"/>
      <c r="EY1673" s="7"/>
      <c r="EZ1673" s="7"/>
      <c r="FA1673" s="7"/>
      <c r="FB1673" s="7"/>
      <c r="FC1673" s="7"/>
      <c r="FD1673" s="7"/>
      <c r="FE1673" s="7"/>
      <c r="FF1673" s="7"/>
      <c r="FG1673" s="7"/>
      <c r="FH1673" s="7"/>
      <c r="FI1673" s="7"/>
      <c r="FJ1673" s="7"/>
      <c r="FK1673" s="7"/>
      <c r="FL1673" s="34"/>
      <c r="FM1673" s="33"/>
      <c r="FN1673" s="34"/>
      <c r="FO1673" s="33"/>
      <c r="FP1673" s="33"/>
      <c r="FQ1673" s="33"/>
      <c r="FR1673" s="33"/>
      <c r="FS1673" s="33"/>
      <c r="FT1673" s="33"/>
      <c r="FU1673" s="33"/>
      <c r="FV1673" s="33"/>
      <c r="FW1673" s="33"/>
      <c r="FX1673" s="33"/>
      <c r="FY1673" s="33"/>
      <c r="FZ1673" s="33"/>
      <c r="GA1673" s="33"/>
      <c r="GB1673" s="33"/>
      <c r="GC1673" s="33"/>
      <c r="GD1673" s="33"/>
      <c r="GE1673" s="33"/>
      <c r="GF1673" s="33"/>
      <c r="GG1673" s="7"/>
      <c r="GH1673" s="7"/>
      <c r="GI1673" s="7"/>
      <c r="GJ1673" s="7"/>
      <c r="GK1673" s="7"/>
      <c r="GL1673" s="7"/>
      <c r="GM1673" s="7"/>
      <c r="GN1673" s="7"/>
      <c r="GO1673" s="7"/>
      <c r="GP1673" s="7"/>
      <c r="GQ1673" s="7"/>
      <c r="GR1673" s="7"/>
      <c r="GS1673" s="7"/>
      <c r="GT1673" s="7"/>
      <c r="GU1673" s="7"/>
      <c r="GV1673" s="7"/>
      <c r="GW1673" s="7"/>
      <c r="GX1673" s="7"/>
      <c r="GY1673" s="7"/>
    </row>
    <row r="1674" spans="1:207" ht="13.8">
      <c r="A1674" s="7"/>
      <c r="B1674" s="7"/>
      <c r="C1674" s="7"/>
      <c r="D1674" s="7"/>
      <c r="E1674" s="7"/>
      <c r="F1674" s="7"/>
      <c r="G1674" s="7"/>
      <c r="H1674" s="7"/>
      <c r="I1674" s="7"/>
      <c r="J1674" s="7"/>
      <c r="K1674" s="7"/>
      <c r="L1674" s="7"/>
      <c r="M1674" s="7"/>
      <c r="N1674" s="7"/>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c r="CG1674" s="7"/>
      <c r="CH1674" s="7"/>
      <c r="CI1674" s="7"/>
      <c r="CJ1674" s="7"/>
      <c r="CK1674" s="7"/>
      <c r="CL1674" s="7"/>
      <c r="CM1674" s="7"/>
      <c r="CN1674" s="7"/>
      <c r="CO1674" s="7"/>
      <c r="CP1674" s="7"/>
      <c r="CQ1674" s="7"/>
      <c r="CR1674" s="7"/>
      <c r="CS1674" s="7"/>
      <c r="CT1674" s="7"/>
      <c r="CU1674" s="7"/>
      <c r="CV1674" s="7"/>
      <c r="CW1674" s="7"/>
      <c r="CX1674" s="7"/>
      <c r="CY1674" s="7"/>
      <c r="CZ1674" s="7"/>
      <c r="DA1674" s="7"/>
      <c r="DB1674" s="7"/>
      <c r="DC1674" s="7"/>
      <c r="DD1674" s="7"/>
      <c r="DE1674" s="7"/>
      <c r="DF1674" s="7"/>
      <c r="DG1674" s="7"/>
      <c r="DH1674" s="7"/>
      <c r="DI1674" s="7"/>
      <c r="DJ1674" s="7"/>
      <c r="DK1674" s="7"/>
      <c r="DL1674" s="7"/>
      <c r="DM1674" s="7"/>
      <c r="DN1674" s="7"/>
      <c r="DO1674" s="7"/>
      <c r="DP1674" s="7"/>
      <c r="DQ1674" s="7"/>
      <c r="DR1674" s="7"/>
      <c r="DS1674" s="7"/>
      <c r="DT1674" s="7"/>
      <c r="DU1674" s="7"/>
      <c r="DV1674" s="7"/>
      <c r="DW1674" s="7"/>
      <c r="DX1674" s="7"/>
      <c r="DY1674" s="7"/>
      <c r="DZ1674" s="7"/>
      <c r="EA1674" s="7"/>
      <c r="EB1674" s="7"/>
      <c r="EC1674" s="7"/>
      <c r="ED1674" s="7"/>
      <c r="EE1674" s="7"/>
      <c r="EF1674" s="7"/>
      <c r="EG1674" s="7"/>
      <c r="EH1674" s="7"/>
      <c r="EI1674" s="7"/>
      <c r="EJ1674" s="7"/>
      <c r="EK1674" s="7"/>
      <c r="EL1674" s="7"/>
      <c r="EM1674" s="7"/>
      <c r="EN1674" s="7"/>
      <c r="EO1674" s="7"/>
      <c r="EP1674" s="7"/>
      <c r="EQ1674" s="7"/>
      <c r="ER1674" s="7"/>
      <c r="ES1674" s="7"/>
      <c r="ET1674" s="7"/>
      <c r="EU1674" s="7"/>
      <c r="EV1674" s="7"/>
      <c r="EW1674" s="7"/>
      <c r="EX1674" s="7"/>
      <c r="EY1674" s="7"/>
      <c r="EZ1674" s="7"/>
      <c r="FA1674" s="7"/>
      <c r="FB1674" s="7"/>
      <c r="FC1674" s="7"/>
      <c r="FD1674" s="7"/>
      <c r="FE1674" s="7"/>
      <c r="FF1674" s="7"/>
      <c r="FG1674" s="7"/>
      <c r="FH1674" s="7"/>
      <c r="FI1674" s="7"/>
      <c r="FJ1674" s="7"/>
      <c r="FK1674" s="7"/>
      <c r="FL1674" s="34"/>
      <c r="FM1674" s="33"/>
      <c r="FN1674" s="34"/>
      <c r="FO1674" s="33"/>
      <c r="FP1674" s="33"/>
      <c r="FQ1674" s="33"/>
      <c r="FR1674" s="33"/>
      <c r="FS1674" s="33"/>
      <c r="FT1674" s="33"/>
      <c r="FU1674" s="33"/>
      <c r="FV1674" s="33"/>
      <c r="FW1674" s="33"/>
      <c r="FX1674" s="33"/>
      <c r="FY1674" s="33"/>
      <c r="FZ1674" s="33"/>
      <c r="GA1674" s="33"/>
      <c r="GB1674" s="33"/>
      <c r="GC1674" s="33"/>
      <c r="GD1674" s="33"/>
      <c r="GE1674" s="33"/>
      <c r="GF1674" s="33"/>
      <c r="GG1674" s="7"/>
      <c r="GH1674" s="7"/>
      <c r="GI1674" s="7"/>
      <c r="GJ1674" s="7"/>
      <c r="GK1674" s="7"/>
      <c r="GL1674" s="7"/>
      <c r="GM1674" s="7"/>
      <c r="GN1674" s="7"/>
      <c r="GO1674" s="7"/>
      <c r="GP1674" s="7"/>
      <c r="GQ1674" s="7"/>
      <c r="GR1674" s="7"/>
      <c r="GS1674" s="7"/>
      <c r="GT1674" s="7"/>
      <c r="GU1674" s="7"/>
      <c r="GV1674" s="7"/>
      <c r="GW1674" s="7"/>
      <c r="GX1674" s="7"/>
      <c r="GY1674" s="7"/>
    </row>
    <row r="1675" spans="1:207" ht="13.8">
      <c r="A1675" s="7"/>
      <c r="B1675" s="7"/>
      <c r="C1675" s="7"/>
      <c r="D1675" s="7"/>
      <c r="E1675" s="7"/>
      <c r="F1675" s="7"/>
      <c r="G1675" s="7"/>
      <c r="H1675" s="7"/>
      <c r="I1675" s="7"/>
      <c r="J1675" s="7"/>
      <c r="K1675" s="7"/>
      <c r="L1675" s="7"/>
      <c r="M1675" s="7"/>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c r="CG1675" s="7"/>
      <c r="CH1675" s="7"/>
      <c r="CI1675" s="7"/>
      <c r="CJ1675" s="7"/>
      <c r="CK1675" s="7"/>
      <c r="CL1675" s="7"/>
      <c r="CM1675" s="7"/>
      <c r="CN1675" s="7"/>
      <c r="CO1675" s="7"/>
      <c r="CP1675" s="7"/>
      <c r="CQ1675" s="7"/>
      <c r="CR1675" s="7"/>
      <c r="CS1675" s="7"/>
      <c r="CT1675" s="7"/>
      <c r="CU1675" s="7"/>
      <c r="CV1675" s="7"/>
      <c r="CW1675" s="7"/>
      <c r="CX1675" s="7"/>
      <c r="CY1675" s="7"/>
      <c r="CZ1675" s="7"/>
      <c r="DA1675" s="7"/>
      <c r="DB1675" s="7"/>
      <c r="DC1675" s="7"/>
      <c r="DD1675" s="7"/>
      <c r="DE1675" s="7"/>
      <c r="DF1675" s="7"/>
      <c r="DG1675" s="7"/>
      <c r="DH1675" s="7"/>
      <c r="DI1675" s="7"/>
      <c r="DJ1675" s="7"/>
      <c r="DK1675" s="7"/>
      <c r="DL1675" s="7"/>
      <c r="DM1675" s="7"/>
      <c r="DN1675" s="7"/>
      <c r="DO1675" s="7"/>
      <c r="DP1675" s="7"/>
      <c r="DQ1675" s="7"/>
      <c r="DR1675" s="7"/>
      <c r="DS1675" s="7"/>
      <c r="DT1675" s="7"/>
      <c r="DU1675" s="7"/>
      <c r="DV1675" s="7"/>
      <c r="DW1675" s="7"/>
      <c r="DX1675" s="7"/>
      <c r="DY1675" s="7"/>
      <c r="DZ1675" s="7"/>
      <c r="EA1675" s="7"/>
      <c r="EB1675" s="7"/>
      <c r="EC1675" s="7"/>
      <c r="ED1675" s="7"/>
      <c r="EE1675" s="7"/>
      <c r="EF1675" s="7"/>
      <c r="EG1675" s="7"/>
      <c r="EH1675" s="7"/>
      <c r="EI1675" s="7"/>
      <c r="EJ1675" s="7"/>
      <c r="EK1675" s="7"/>
      <c r="EL1675" s="7"/>
      <c r="EM1675" s="7"/>
      <c r="EN1675" s="7"/>
      <c r="EO1675" s="7"/>
      <c r="EP1675" s="7"/>
      <c r="EQ1675" s="7"/>
      <c r="ER1675" s="7"/>
      <c r="ES1675" s="7"/>
      <c r="ET1675" s="7"/>
      <c r="EU1675" s="7"/>
      <c r="EV1675" s="7"/>
      <c r="EW1675" s="7"/>
      <c r="EX1675" s="7"/>
      <c r="EY1675" s="7"/>
      <c r="EZ1675" s="7"/>
      <c r="FA1675" s="7"/>
      <c r="FB1675" s="7"/>
      <c r="FC1675" s="7"/>
      <c r="FD1675" s="7"/>
      <c r="FE1675" s="7"/>
      <c r="FF1675" s="7"/>
      <c r="FG1675" s="7"/>
      <c r="FH1675" s="7"/>
      <c r="FI1675" s="7"/>
      <c r="FJ1675" s="7"/>
      <c r="FK1675" s="7"/>
      <c r="FL1675" s="34"/>
      <c r="FM1675" s="33"/>
      <c r="FN1675" s="34"/>
      <c r="FO1675" s="33"/>
      <c r="FP1675" s="33"/>
      <c r="FQ1675" s="33"/>
      <c r="FR1675" s="33"/>
      <c r="FS1675" s="33"/>
      <c r="FT1675" s="33"/>
      <c r="FU1675" s="33"/>
      <c r="FV1675" s="33"/>
      <c r="FW1675" s="33"/>
      <c r="FX1675" s="33"/>
      <c r="FY1675" s="33"/>
      <c r="FZ1675" s="33"/>
      <c r="GA1675" s="33"/>
      <c r="GB1675" s="33"/>
      <c r="GC1675" s="33"/>
      <c r="GD1675" s="33"/>
      <c r="GE1675" s="33"/>
      <c r="GF1675" s="33"/>
      <c r="GG1675" s="7"/>
      <c r="GH1675" s="7"/>
      <c r="GI1675" s="7"/>
      <c r="GJ1675" s="7"/>
      <c r="GK1675" s="7"/>
      <c r="GL1675" s="7"/>
      <c r="GM1675" s="7"/>
      <c r="GN1675" s="7"/>
      <c r="GO1675" s="7"/>
      <c r="GP1675" s="7"/>
      <c r="GQ1675" s="7"/>
      <c r="GR1675" s="7"/>
      <c r="GS1675" s="7"/>
      <c r="GT1675" s="7"/>
      <c r="GU1675" s="7"/>
      <c r="GV1675" s="7"/>
      <c r="GW1675" s="7"/>
      <c r="GX1675" s="7"/>
      <c r="GY1675" s="7"/>
    </row>
    <row r="1676" spans="1:207" ht="13.8">
      <c r="A1676" s="7"/>
      <c r="B1676" s="7"/>
      <c r="C1676" s="7"/>
      <c r="D1676" s="7"/>
      <c r="E1676" s="7"/>
      <c r="F1676" s="7"/>
      <c r="G1676" s="7"/>
      <c r="H1676" s="7"/>
      <c r="I1676" s="7"/>
      <c r="J1676" s="7"/>
      <c r="K1676" s="7"/>
      <c r="L1676" s="7"/>
      <c r="M1676" s="7"/>
      <c r="N1676" s="7"/>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c r="CG1676" s="7"/>
      <c r="CH1676" s="7"/>
      <c r="CI1676" s="7"/>
      <c r="CJ1676" s="7"/>
      <c r="CK1676" s="7"/>
      <c r="CL1676" s="7"/>
      <c r="CM1676" s="7"/>
      <c r="CN1676" s="7"/>
      <c r="CO1676" s="7"/>
      <c r="CP1676" s="7"/>
      <c r="CQ1676" s="7"/>
      <c r="CR1676" s="7"/>
      <c r="CS1676" s="7"/>
      <c r="CT1676" s="7"/>
      <c r="CU1676" s="7"/>
      <c r="CV1676" s="7"/>
      <c r="CW1676" s="7"/>
      <c r="CX1676" s="7"/>
      <c r="CY1676" s="7"/>
      <c r="CZ1676" s="7"/>
      <c r="DA1676" s="7"/>
      <c r="DB1676" s="7"/>
      <c r="DC1676" s="7"/>
      <c r="DD1676" s="7"/>
      <c r="DE1676" s="7"/>
      <c r="DF1676" s="7"/>
      <c r="DG1676" s="7"/>
      <c r="DH1676" s="7"/>
      <c r="DI1676" s="7"/>
      <c r="DJ1676" s="7"/>
      <c r="DK1676" s="7"/>
      <c r="DL1676" s="7"/>
      <c r="DM1676" s="7"/>
      <c r="DN1676" s="7"/>
      <c r="DO1676" s="7"/>
      <c r="DP1676" s="7"/>
      <c r="DQ1676" s="7"/>
      <c r="DR1676" s="7"/>
      <c r="DS1676" s="7"/>
      <c r="DT1676" s="7"/>
      <c r="DU1676" s="7"/>
      <c r="DV1676" s="7"/>
      <c r="DW1676" s="7"/>
      <c r="DX1676" s="7"/>
      <c r="DY1676" s="7"/>
      <c r="DZ1676" s="7"/>
      <c r="EA1676" s="7"/>
      <c r="EB1676" s="7"/>
      <c r="EC1676" s="7"/>
      <c r="ED1676" s="7"/>
      <c r="EE1676" s="7"/>
      <c r="EF1676" s="7"/>
      <c r="EG1676" s="7"/>
      <c r="EH1676" s="7"/>
      <c r="EI1676" s="7"/>
      <c r="EJ1676" s="7"/>
      <c r="EK1676" s="7"/>
      <c r="EL1676" s="7"/>
      <c r="EM1676" s="7"/>
      <c r="EN1676" s="7"/>
      <c r="EO1676" s="7"/>
      <c r="EP1676" s="7"/>
      <c r="EQ1676" s="7"/>
      <c r="ER1676" s="7"/>
      <c r="ES1676" s="7"/>
      <c r="ET1676" s="7"/>
      <c r="EU1676" s="7"/>
      <c r="EV1676" s="7"/>
      <c r="EW1676" s="7"/>
      <c r="EX1676" s="7"/>
      <c r="EY1676" s="7"/>
      <c r="EZ1676" s="7"/>
      <c r="FA1676" s="7"/>
      <c r="FB1676" s="7"/>
      <c r="FC1676" s="7"/>
      <c r="FD1676" s="7"/>
      <c r="FE1676" s="7"/>
      <c r="FF1676" s="7"/>
      <c r="FG1676" s="7"/>
      <c r="FH1676" s="7"/>
      <c r="FI1676" s="7"/>
      <c r="FJ1676" s="7"/>
      <c r="FK1676" s="7"/>
      <c r="FL1676" s="34"/>
      <c r="FM1676" s="33"/>
      <c r="FN1676" s="34"/>
      <c r="FO1676" s="33"/>
      <c r="FP1676" s="33"/>
      <c r="FQ1676" s="33"/>
      <c r="FR1676" s="33"/>
      <c r="FS1676" s="33"/>
      <c r="FT1676" s="33"/>
      <c r="FU1676" s="33"/>
      <c r="FV1676" s="33"/>
      <c r="FW1676" s="33"/>
      <c r="FX1676" s="33"/>
      <c r="FY1676" s="33"/>
      <c r="FZ1676" s="33"/>
      <c r="GA1676" s="33"/>
      <c r="GB1676" s="33"/>
      <c r="GC1676" s="33"/>
      <c r="GD1676" s="33"/>
      <c r="GE1676" s="33"/>
      <c r="GF1676" s="33"/>
      <c r="GG1676" s="7"/>
      <c r="GH1676" s="7"/>
      <c r="GI1676" s="7"/>
      <c r="GJ1676" s="7"/>
      <c r="GK1676" s="7"/>
      <c r="GL1676" s="7"/>
      <c r="GM1676" s="7"/>
      <c r="GN1676" s="7"/>
      <c r="GO1676" s="7"/>
      <c r="GP1676" s="7"/>
      <c r="GQ1676" s="7"/>
      <c r="GR1676" s="7"/>
      <c r="GS1676" s="7"/>
      <c r="GT1676" s="7"/>
      <c r="GU1676" s="7"/>
      <c r="GV1676" s="7"/>
      <c r="GW1676" s="7"/>
      <c r="GX1676" s="7"/>
      <c r="GY1676" s="7"/>
    </row>
    <row r="1677" spans="1:207" ht="13.8">
      <c r="A1677" s="7"/>
      <c r="B1677" s="7"/>
      <c r="C1677" s="7"/>
      <c r="D1677" s="7"/>
      <c r="E1677" s="7"/>
      <c r="F1677" s="7"/>
      <c r="G1677" s="7"/>
      <c r="H1677" s="7"/>
      <c r="I1677" s="7"/>
      <c r="J1677" s="7"/>
      <c r="K1677" s="7"/>
      <c r="L1677" s="7"/>
      <c r="M1677" s="7"/>
      <c r="N1677" s="7"/>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c r="CG1677" s="7"/>
      <c r="CH1677" s="7"/>
      <c r="CI1677" s="7"/>
      <c r="CJ1677" s="7"/>
      <c r="CK1677" s="7"/>
      <c r="CL1677" s="7"/>
      <c r="CM1677" s="7"/>
      <c r="CN1677" s="7"/>
      <c r="CO1677" s="7"/>
      <c r="CP1677" s="7"/>
      <c r="CQ1677" s="7"/>
      <c r="CR1677" s="7"/>
      <c r="CS1677" s="7"/>
      <c r="CT1677" s="7"/>
      <c r="CU1677" s="7"/>
      <c r="CV1677" s="7"/>
      <c r="CW1677" s="7"/>
      <c r="CX1677" s="7"/>
      <c r="CY1677" s="7"/>
      <c r="CZ1677" s="7"/>
      <c r="DA1677" s="7"/>
      <c r="DB1677" s="7"/>
      <c r="DC1677" s="7"/>
      <c r="DD1677" s="7"/>
      <c r="DE1677" s="7"/>
      <c r="DF1677" s="7"/>
      <c r="DG1677" s="7"/>
      <c r="DH1677" s="7"/>
      <c r="DI1677" s="7"/>
      <c r="DJ1677" s="7"/>
      <c r="DK1677" s="7"/>
      <c r="DL1677" s="7"/>
      <c r="DM1677" s="7"/>
      <c r="DN1677" s="7"/>
      <c r="DO1677" s="7"/>
      <c r="DP1677" s="7"/>
      <c r="DQ1677" s="7"/>
      <c r="DR1677" s="7"/>
      <c r="DS1677" s="7"/>
      <c r="DT1677" s="7"/>
      <c r="DU1677" s="7"/>
      <c r="DV1677" s="7"/>
      <c r="DW1677" s="7"/>
      <c r="DX1677" s="7"/>
      <c r="DY1677" s="7"/>
      <c r="DZ1677" s="7"/>
      <c r="EA1677" s="7"/>
      <c r="EB1677" s="7"/>
      <c r="EC1677" s="7"/>
      <c r="ED1677" s="7"/>
      <c r="EE1677" s="7"/>
      <c r="EF1677" s="7"/>
      <c r="EG1677" s="7"/>
      <c r="EH1677" s="7"/>
      <c r="EI1677" s="7"/>
      <c r="EJ1677" s="7"/>
      <c r="EK1677" s="7"/>
      <c r="EL1677" s="7"/>
      <c r="EM1677" s="7"/>
      <c r="EN1677" s="7"/>
      <c r="EO1677" s="7"/>
      <c r="EP1677" s="7"/>
      <c r="EQ1677" s="7"/>
      <c r="ER1677" s="7"/>
      <c r="ES1677" s="7"/>
      <c r="ET1677" s="7"/>
      <c r="EU1677" s="7"/>
      <c r="EV1677" s="7"/>
      <c r="EW1677" s="7"/>
      <c r="EX1677" s="7"/>
      <c r="EY1677" s="7"/>
      <c r="EZ1677" s="7"/>
      <c r="FA1677" s="7"/>
      <c r="FB1677" s="7"/>
      <c r="FC1677" s="7"/>
      <c r="FD1677" s="7"/>
      <c r="FE1677" s="7"/>
      <c r="FF1677" s="7"/>
      <c r="FG1677" s="7"/>
      <c r="FH1677" s="7"/>
      <c r="FI1677" s="7"/>
      <c r="FJ1677" s="7"/>
      <c r="FK1677" s="7"/>
      <c r="FL1677" s="34"/>
      <c r="FM1677" s="33"/>
      <c r="FN1677" s="34"/>
      <c r="FO1677" s="33"/>
      <c r="FP1677" s="33"/>
      <c r="FQ1677" s="33"/>
      <c r="FR1677" s="33"/>
      <c r="FS1677" s="33"/>
      <c r="FT1677" s="33"/>
      <c r="FU1677" s="33"/>
      <c r="FV1677" s="33"/>
      <c r="FW1677" s="33"/>
      <c r="FX1677" s="33"/>
      <c r="FY1677" s="33"/>
      <c r="FZ1677" s="33"/>
      <c r="GA1677" s="33"/>
      <c r="GB1677" s="33"/>
      <c r="GC1677" s="33"/>
      <c r="GD1677" s="33"/>
      <c r="GE1677" s="33"/>
      <c r="GF1677" s="33"/>
      <c r="GG1677" s="7"/>
      <c r="GH1677" s="7"/>
      <c r="GI1677" s="7"/>
      <c r="GJ1677" s="7"/>
      <c r="GK1677" s="7"/>
      <c r="GL1677" s="7"/>
      <c r="GM1677" s="7"/>
      <c r="GN1677" s="7"/>
      <c r="GO1677" s="7"/>
      <c r="GP1677" s="7"/>
      <c r="GQ1677" s="7"/>
      <c r="GR1677" s="7"/>
      <c r="GS1677" s="7"/>
      <c r="GT1677" s="7"/>
      <c r="GU1677" s="7"/>
      <c r="GV1677" s="7"/>
      <c r="GW1677" s="7"/>
      <c r="GX1677" s="7"/>
      <c r="GY1677" s="7"/>
    </row>
    <row r="1678" spans="1:207" ht="13.8">
      <c r="A1678" s="7"/>
      <c r="B1678" s="7"/>
      <c r="C1678" s="7"/>
      <c r="D1678" s="7"/>
      <c r="E1678" s="7"/>
      <c r="F1678" s="7"/>
      <c r="G1678" s="7"/>
      <c r="H1678" s="7"/>
      <c r="I1678" s="7"/>
      <c r="J1678" s="7"/>
      <c r="K1678" s="7"/>
      <c r="L1678" s="7"/>
      <c r="M1678" s="7"/>
      <c r="N1678" s="7"/>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c r="CG1678" s="7"/>
      <c r="CH1678" s="7"/>
      <c r="CI1678" s="7"/>
      <c r="CJ1678" s="7"/>
      <c r="CK1678" s="7"/>
      <c r="CL1678" s="7"/>
      <c r="CM1678" s="7"/>
      <c r="CN1678" s="7"/>
      <c r="CO1678" s="7"/>
      <c r="CP1678" s="7"/>
      <c r="CQ1678" s="7"/>
      <c r="CR1678" s="7"/>
      <c r="CS1678" s="7"/>
      <c r="CT1678" s="7"/>
      <c r="CU1678" s="7"/>
      <c r="CV1678" s="7"/>
      <c r="CW1678" s="7"/>
      <c r="CX1678" s="7"/>
      <c r="CY1678" s="7"/>
      <c r="CZ1678" s="7"/>
      <c r="DA1678" s="7"/>
      <c r="DB1678" s="7"/>
      <c r="DC1678" s="7"/>
      <c r="DD1678" s="7"/>
      <c r="DE1678" s="7"/>
      <c r="DF1678" s="7"/>
      <c r="DG1678" s="7"/>
      <c r="DH1678" s="7"/>
      <c r="DI1678" s="7"/>
      <c r="DJ1678" s="7"/>
      <c r="DK1678" s="7"/>
      <c r="DL1678" s="7"/>
      <c r="DM1678" s="7"/>
      <c r="DN1678" s="7"/>
      <c r="DO1678" s="7"/>
      <c r="DP1678" s="7"/>
      <c r="DQ1678" s="7"/>
      <c r="DR1678" s="7"/>
      <c r="DS1678" s="7"/>
      <c r="DT1678" s="7"/>
      <c r="DU1678" s="7"/>
      <c r="DV1678" s="7"/>
      <c r="DW1678" s="7"/>
      <c r="DX1678" s="7"/>
      <c r="DY1678" s="7"/>
      <c r="DZ1678" s="7"/>
      <c r="EA1678" s="7"/>
      <c r="EB1678" s="7"/>
      <c r="EC1678" s="7"/>
      <c r="ED1678" s="7"/>
      <c r="EE1678" s="7"/>
      <c r="EF1678" s="7"/>
      <c r="EG1678" s="7"/>
      <c r="EH1678" s="7"/>
      <c r="EI1678" s="7"/>
      <c r="EJ1678" s="7"/>
      <c r="EK1678" s="7"/>
      <c r="EL1678" s="7"/>
      <c r="EM1678" s="7"/>
      <c r="EN1678" s="7"/>
      <c r="EO1678" s="7"/>
      <c r="EP1678" s="7"/>
      <c r="EQ1678" s="7"/>
      <c r="ER1678" s="7"/>
      <c r="ES1678" s="7"/>
      <c r="ET1678" s="7"/>
      <c r="EU1678" s="7"/>
      <c r="EV1678" s="7"/>
      <c r="EW1678" s="7"/>
      <c r="EX1678" s="7"/>
      <c r="EY1678" s="7"/>
      <c r="EZ1678" s="7"/>
      <c r="FA1678" s="7"/>
      <c r="FB1678" s="7"/>
      <c r="FC1678" s="7"/>
      <c r="FD1678" s="7"/>
      <c r="FE1678" s="7"/>
      <c r="FF1678" s="7"/>
      <c r="FG1678" s="7"/>
      <c r="FH1678" s="7"/>
      <c r="FI1678" s="7"/>
      <c r="FJ1678" s="7"/>
      <c r="FK1678" s="7"/>
      <c r="FL1678" s="34"/>
      <c r="FM1678" s="33"/>
      <c r="FN1678" s="34"/>
      <c r="FO1678" s="33"/>
      <c r="FP1678" s="33"/>
      <c r="FQ1678" s="33"/>
      <c r="FR1678" s="33"/>
      <c r="FS1678" s="33"/>
      <c r="FT1678" s="33"/>
      <c r="FU1678" s="33"/>
      <c r="FV1678" s="33"/>
      <c r="FW1678" s="33"/>
      <c r="FX1678" s="33"/>
      <c r="FY1678" s="33"/>
      <c r="FZ1678" s="33"/>
      <c r="GA1678" s="33"/>
      <c r="GB1678" s="33"/>
      <c r="GC1678" s="33"/>
      <c r="GD1678" s="33"/>
      <c r="GE1678" s="33"/>
      <c r="GF1678" s="33"/>
      <c r="GG1678" s="7"/>
      <c r="GH1678" s="7"/>
      <c r="GI1678" s="7"/>
      <c r="GJ1678" s="7"/>
      <c r="GK1678" s="7"/>
      <c r="GL1678" s="7"/>
      <c r="GM1678" s="7"/>
      <c r="GN1678" s="7"/>
      <c r="GO1678" s="7"/>
      <c r="GP1678" s="7"/>
      <c r="GQ1678" s="7"/>
      <c r="GR1678" s="7"/>
      <c r="GS1678" s="7"/>
      <c r="GT1678" s="7"/>
      <c r="GU1678" s="7"/>
      <c r="GV1678" s="7"/>
      <c r="GW1678" s="7"/>
      <c r="GX1678" s="7"/>
      <c r="GY1678" s="7"/>
    </row>
    <row r="1679" spans="1:207" ht="13.8">
      <c r="A1679" s="7"/>
      <c r="B1679" s="7"/>
      <c r="C1679" s="7"/>
      <c r="D1679" s="7"/>
      <c r="E1679" s="7"/>
      <c r="F1679" s="7"/>
      <c r="G1679" s="7"/>
      <c r="H1679" s="7"/>
      <c r="I1679" s="7"/>
      <c r="J1679" s="7"/>
      <c r="K1679" s="7"/>
      <c r="L1679" s="7"/>
      <c r="M1679" s="7"/>
      <c r="N1679" s="7"/>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c r="CG1679" s="7"/>
      <c r="CH1679" s="7"/>
      <c r="CI1679" s="7"/>
      <c r="CJ1679" s="7"/>
      <c r="CK1679" s="7"/>
      <c r="CL1679" s="7"/>
      <c r="CM1679" s="7"/>
      <c r="CN1679" s="7"/>
      <c r="CO1679" s="7"/>
      <c r="CP1679" s="7"/>
      <c r="CQ1679" s="7"/>
      <c r="CR1679" s="7"/>
      <c r="CS1679" s="7"/>
      <c r="CT1679" s="7"/>
      <c r="CU1679" s="7"/>
      <c r="CV1679" s="7"/>
      <c r="CW1679" s="7"/>
      <c r="CX1679" s="7"/>
      <c r="CY1679" s="7"/>
      <c r="CZ1679" s="7"/>
      <c r="DA1679" s="7"/>
      <c r="DB1679" s="7"/>
      <c r="DC1679" s="7"/>
      <c r="DD1679" s="7"/>
      <c r="DE1679" s="7"/>
      <c r="DF1679" s="7"/>
      <c r="DG1679" s="7"/>
      <c r="DH1679" s="7"/>
      <c r="DI1679" s="7"/>
      <c r="DJ1679" s="7"/>
      <c r="DK1679" s="7"/>
      <c r="DL1679" s="7"/>
      <c r="DM1679" s="7"/>
      <c r="DN1679" s="7"/>
      <c r="DO1679" s="7"/>
      <c r="DP1679" s="7"/>
      <c r="DQ1679" s="7"/>
      <c r="DR1679" s="7"/>
      <c r="DS1679" s="7"/>
      <c r="DT1679" s="7"/>
      <c r="DU1679" s="7"/>
      <c r="DV1679" s="7"/>
      <c r="DW1679" s="7"/>
      <c r="DX1679" s="7"/>
      <c r="DY1679" s="7"/>
      <c r="DZ1679" s="7"/>
      <c r="EA1679" s="7"/>
      <c r="EB1679" s="7"/>
      <c r="EC1679" s="7"/>
      <c r="ED1679" s="7"/>
      <c r="EE1679" s="7"/>
      <c r="EF1679" s="7"/>
      <c r="EG1679" s="7"/>
      <c r="EH1679" s="7"/>
      <c r="EI1679" s="7"/>
      <c r="EJ1679" s="7"/>
      <c r="EK1679" s="7"/>
      <c r="EL1679" s="7"/>
      <c r="EM1679" s="7"/>
      <c r="EN1679" s="7"/>
      <c r="EO1679" s="7"/>
      <c r="EP1679" s="7"/>
      <c r="EQ1679" s="7"/>
      <c r="ER1679" s="7"/>
      <c r="ES1679" s="7"/>
      <c r="ET1679" s="7"/>
      <c r="EU1679" s="7"/>
      <c r="EV1679" s="7"/>
      <c r="EW1679" s="7"/>
      <c r="EX1679" s="7"/>
      <c r="EY1679" s="7"/>
      <c r="EZ1679" s="7"/>
      <c r="FA1679" s="7"/>
      <c r="FB1679" s="7"/>
      <c r="FC1679" s="7"/>
      <c r="FD1679" s="7"/>
      <c r="FE1679" s="7"/>
      <c r="FF1679" s="7"/>
      <c r="FG1679" s="7"/>
      <c r="FH1679" s="7"/>
      <c r="FI1679" s="7"/>
      <c r="FJ1679" s="7"/>
      <c r="FK1679" s="7"/>
      <c r="FL1679" s="34"/>
      <c r="FM1679" s="33"/>
      <c r="FN1679" s="34"/>
      <c r="FO1679" s="33"/>
      <c r="FP1679" s="33"/>
      <c r="FQ1679" s="33"/>
      <c r="FR1679" s="33"/>
      <c r="FS1679" s="33"/>
      <c r="FT1679" s="33"/>
      <c r="FU1679" s="33"/>
      <c r="FV1679" s="33"/>
      <c r="FW1679" s="33"/>
      <c r="FX1679" s="33"/>
      <c r="FY1679" s="33"/>
      <c r="FZ1679" s="33"/>
      <c r="GA1679" s="33"/>
      <c r="GB1679" s="33"/>
      <c r="GC1679" s="33"/>
      <c r="GD1679" s="33"/>
      <c r="GE1679" s="33"/>
      <c r="GF1679" s="33"/>
      <c r="GG1679" s="7"/>
      <c r="GH1679" s="7"/>
      <c r="GI1679" s="7"/>
      <c r="GJ1679" s="7"/>
      <c r="GK1679" s="7"/>
      <c r="GL1679" s="7"/>
      <c r="GM1679" s="7"/>
      <c r="GN1679" s="7"/>
      <c r="GO1679" s="7"/>
      <c r="GP1679" s="7"/>
      <c r="GQ1679" s="7"/>
      <c r="GR1679" s="7"/>
      <c r="GS1679" s="7"/>
      <c r="GT1679" s="7"/>
      <c r="GU1679" s="7"/>
      <c r="GV1679" s="7"/>
      <c r="GW1679" s="7"/>
      <c r="GX1679" s="7"/>
      <c r="GY1679" s="7"/>
    </row>
    <row r="1680" spans="1:207" ht="13.8">
      <c r="A1680" s="7"/>
      <c r="B1680" s="7"/>
      <c r="C1680" s="7"/>
      <c r="D1680" s="7"/>
      <c r="E1680" s="7"/>
      <c r="F1680" s="7"/>
      <c r="G1680" s="7"/>
      <c r="H1680" s="7"/>
      <c r="I1680" s="7"/>
      <c r="J1680" s="7"/>
      <c r="K1680" s="7"/>
      <c r="L1680" s="7"/>
      <c r="M1680" s="7"/>
      <c r="N1680" s="7"/>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c r="CG1680" s="7"/>
      <c r="CH1680" s="7"/>
      <c r="CI1680" s="7"/>
      <c r="CJ1680" s="7"/>
      <c r="CK1680" s="7"/>
      <c r="CL1680" s="7"/>
      <c r="CM1680" s="7"/>
      <c r="CN1680" s="7"/>
      <c r="CO1680" s="7"/>
      <c r="CP1680" s="7"/>
      <c r="CQ1680" s="7"/>
      <c r="CR1680" s="7"/>
      <c r="CS1680" s="7"/>
      <c r="CT1680" s="7"/>
      <c r="CU1680" s="7"/>
      <c r="CV1680" s="7"/>
      <c r="CW1680" s="7"/>
      <c r="CX1680" s="7"/>
      <c r="CY1680" s="7"/>
      <c r="CZ1680" s="7"/>
      <c r="DA1680" s="7"/>
      <c r="DB1680" s="7"/>
      <c r="DC1680" s="7"/>
      <c r="DD1680" s="7"/>
      <c r="DE1680" s="7"/>
      <c r="DF1680" s="7"/>
      <c r="DG1680" s="7"/>
      <c r="DH1680" s="7"/>
      <c r="DI1680" s="7"/>
      <c r="DJ1680" s="7"/>
      <c r="DK1680" s="7"/>
      <c r="DL1680" s="7"/>
      <c r="DM1680" s="7"/>
      <c r="DN1680" s="7"/>
      <c r="DO1680" s="7"/>
      <c r="DP1680" s="7"/>
      <c r="DQ1680" s="7"/>
      <c r="DR1680" s="7"/>
      <c r="DS1680" s="7"/>
      <c r="DT1680" s="7"/>
      <c r="DU1680" s="7"/>
      <c r="DV1680" s="7"/>
      <c r="DW1680" s="7"/>
      <c r="DX1680" s="7"/>
      <c r="DY1680" s="7"/>
      <c r="DZ1680" s="7"/>
      <c r="EA1680" s="7"/>
      <c r="EB1680" s="7"/>
      <c r="EC1680" s="7"/>
      <c r="ED1680" s="7"/>
      <c r="EE1680" s="7"/>
      <c r="EF1680" s="7"/>
      <c r="EG1680" s="7"/>
      <c r="EH1680" s="7"/>
      <c r="EI1680" s="7"/>
      <c r="EJ1680" s="7"/>
      <c r="EK1680" s="7"/>
      <c r="EL1680" s="7"/>
      <c r="EM1680" s="7"/>
      <c r="EN1680" s="7"/>
      <c r="EO1680" s="7"/>
      <c r="EP1680" s="7"/>
      <c r="EQ1680" s="7"/>
      <c r="ER1680" s="7"/>
      <c r="ES1680" s="7"/>
      <c r="ET1680" s="7"/>
      <c r="EU1680" s="7"/>
      <c r="EV1680" s="7"/>
      <c r="EW1680" s="7"/>
      <c r="EX1680" s="7"/>
      <c r="EY1680" s="7"/>
      <c r="EZ1680" s="7"/>
      <c r="FA1680" s="7"/>
      <c r="FB1680" s="7"/>
      <c r="FC1680" s="7"/>
      <c r="FD1680" s="7"/>
      <c r="FE1680" s="7"/>
      <c r="FF1680" s="7"/>
      <c r="FG1680" s="7"/>
      <c r="FH1680" s="7"/>
      <c r="FI1680" s="7"/>
      <c r="FJ1680" s="7"/>
      <c r="FK1680" s="7"/>
      <c r="FL1680" s="34"/>
      <c r="FM1680" s="33"/>
      <c r="FN1680" s="34"/>
      <c r="FO1680" s="33"/>
      <c r="FP1680" s="33"/>
      <c r="FQ1680" s="33"/>
      <c r="FR1680" s="33"/>
      <c r="FS1680" s="33"/>
      <c r="FT1680" s="33"/>
      <c r="FU1680" s="33"/>
      <c r="FV1680" s="33"/>
      <c r="FW1680" s="33"/>
      <c r="FX1680" s="33"/>
      <c r="FY1680" s="33"/>
      <c r="FZ1680" s="33"/>
      <c r="GA1680" s="33"/>
      <c r="GB1680" s="33"/>
      <c r="GC1680" s="33"/>
      <c r="GD1680" s="33"/>
      <c r="GE1680" s="33"/>
      <c r="GF1680" s="33"/>
      <c r="GG1680" s="7"/>
      <c r="GH1680" s="7"/>
      <c r="GI1680" s="7"/>
      <c r="GJ1680" s="7"/>
      <c r="GK1680" s="7"/>
      <c r="GL1680" s="7"/>
      <c r="GM1680" s="7"/>
      <c r="GN1680" s="7"/>
      <c r="GO1680" s="7"/>
      <c r="GP1680" s="7"/>
      <c r="GQ1680" s="7"/>
      <c r="GR1680" s="7"/>
      <c r="GS1680" s="7"/>
      <c r="GT1680" s="7"/>
      <c r="GU1680" s="7"/>
      <c r="GV1680" s="7"/>
      <c r="GW1680" s="7"/>
      <c r="GX1680" s="7"/>
      <c r="GY1680" s="7"/>
    </row>
    <row r="1681" spans="1:207" ht="13.8">
      <c r="A1681" s="7"/>
      <c r="B1681" s="7"/>
      <c r="C1681" s="7"/>
      <c r="D1681" s="7"/>
      <c r="E1681" s="7"/>
      <c r="F1681" s="7"/>
      <c r="G1681" s="7"/>
      <c r="H1681" s="7"/>
      <c r="I1681" s="7"/>
      <c r="J1681" s="7"/>
      <c r="K1681" s="7"/>
      <c r="L1681" s="7"/>
      <c r="M1681" s="7"/>
      <c r="N1681" s="7"/>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c r="CG1681" s="7"/>
      <c r="CH1681" s="7"/>
      <c r="CI1681" s="7"/>
      <c r="CJ1681" s="7"/>
      <c r="CK1681" s="7"/>
      <c r="CL1681" s="7"/>
      <c r="CM1681" s="7"/>
      <c r="CN1681" s="7"/>
      <c r="CO1681" s="7"/>
      <c r="CP1681" s="7"/>
      <c r="CQ1681" s="7"/>
      <c r="CR1681" s="7"/>
      <c r="CS1681" s="7"/>
      <c r="CT1681" s="7"/>
      <c r="CU1681" s="7"/>
      <c r="CV1681" s="7"/>
      <c r="CW1681" s="7"/>
      <c r="CX1681" s="7"/>
      <c r="CY1681" s="7"/>
      <c r="CZ1681" s="7"/>
      <c r="DA1681" s="7"/>
      <c r="DB1681" s="7"/>
      <c r="DC1681" s="7"/>
      <c r="DD1681" s="7"/>
      <c r="DE1681" s="7"/>
      <c r="DF1681" s="7"/>
      <c r="DG1681" s="7"/>
      <c r="DH1681" s="7"/>
      <c r="DI1681" s="7"/>
      <c r="DJ1681" s="7"/>
      <c r="DK1681" s="7"/>
      <c r="DL1681" s="7"/>
      <c r="DM1681" s="7"/>
      <c r="DN1681" s="7"/>
      <c r="DO1681" s="7"/>
      <c r="DP1681" s="7"/>
      <c r="DQ1681" s="7"/>
      <c r="DR1681" s="7"/>
      <c r="DS1681" s="7"/>
      <c r="DT1681" s="7"/>
      <c r="DU1681" s="7"/>
      <c r="DV1681" s="7"/>
      <c r="DW1681" s="7"/>
      <c r="DX1681" s="7"/>
      <c r="DY1681" s="7"/>
      <c r="DZ1681" s="7"/>
      <c r="EA1681" s="7"/>
      <c r="EB1681" s="7"/>
      <c r="EC1681" s="7"/>
      <c r="ED1681" s="7"/>
      <c r="EE1681" s="7"/>
      <c r="EF1681" s="7"/>
      <c r="EG1681" s="7"/>
      <c r="EH1681" s="7"/>
      <c r="EI1681" s="7"/>
      <c r="EJ1681" s="7"/>
      <c r="EK1681" s="7"/>
      <c r="EL1681" s="7"/>
      <c r="EM1681" s="7"/>
      <c r="EN1681" s="7"/>
      <c r="EO1681" s="7"/>
      <c r="EP1681" s="7"/>
      <c r="EQ1681" s="7"/>
      <c r="ER1681" s="7"/>
      <c r="ES1681" s="7"/>
      <c r="ET1681" s="7"/>
      <c r="EU1681" s="7"/>
      <c r="EV1681" s="7"/>
      <c r="EW1681" s="7"/>
      <c r="EX1681" s="7"/>
      <c r="EY1681" s="7"/>
      <c r="EZ1681" s="7"/>
      <c r="FA1681" s="7"/>
      <c r="FB1681" s="7"/>
      <c r="FC1681" s="7"/>
      <c r="FD1681" s="7"/>
      <c r="FE1681" s="7"/>
      <c r="FF1681" s="7"/>
      <c r="FG1681" s="7"/>
      <c r="FH1681" s="7"/>
      <c r="FI1681" s="7"/>
      <c r="FJ1681" s="7"/>
      <c r="FK1681" s="7"/>
      <c r="FL1681" s="34"/>
      <c r="FM1681" s="33"/>
      <c r="FN1681" s="34"/>
      <c r="FO1681" s="33"/>
      <c r="FP1681" s="33"/>
      <c r="FQ1681" s="33"/>
      <c r="FR1681" s="33"/>
      <c r="FS1681" s="33"/>
      <c r="FT1681" s="33"/>
      <c r="FU1681" s="33"/>
      <c r="FV1681" s="33"/>
      <c r="FW1681" s="33"/>
      <c r="FX1681" s="33"/>
      <c r="FY1681" s="33"/>
      <c r="FZ1681" s="33"/>
      <c r="GA1681" s="33"/>
      <c r="GB1681" s="33"/>
      <c r="GC1681" s="33"/>
      <c r="GD1681" s="33"/>
      <c r="GE1681" s="33"/>
      <c r="GF1681" s="33"/>
      <c r="GG1681" s="7"/>
      <c r="GH1681" s="7"/>
      <c r="GI1681" s="7"/>
      <c r="GJ1681" s="7"/>
      <c r="GK1681" s="7"/>
      <c r="GL1681" s="7"/>
      <c r="GM1681" s="7"/>
      <c r="GN1681" s="7"/>
      <c r="GO1681" s="7"/>
      <c r="GP1681" s="7"/>
      <c r="GQ1681" s="7"/>
      <c r="GR1681" s="7"/>
      <c r="GS1681" s="7"/>
      <c r="GT1681" s="7"/>
      <c r="GU1681" s="7"/>
      <c r="GV1681" s="7"/>
      <c r="GW1681" s="7"/>
      <c r="GX1681" s="7"/>
      <c r="GY1681" s="7"/>
    </row>
    <row r="1682" spans="1:207" ht="13.8">
      <c r="A1682" s="7"/>
      <c r="B1682" s="7"/>
      <c r="C1682" s="7"/>
      <c r="D1682" s="7"/>
      <c r="E1682" s="7"/>
      <c r="F1682" s="7"/>
      <c r="G1682" s="7"/>
      <c r="H1682" s="7"/>
      <c r="I1682" s="7"/>
      <c r="J1682" s="7"/>
      <c r="K1682" s="7"/>
      <c r="L1682" s="7"/>
      <c r="M1682" s="7"/>
      <c r="N1682" s="7"/>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c r="CG1682" s="7"/>
      <c r="CH1682" s="7"/>
      <c r="CI1682" s="7"/>
      <c r="CJ1682" s="7"/>
      <c r="CK1682" s="7"/>
      <c r="CL1682" s="7"/>
      <c r="CM1682" s="7"/>
      <c r="CN1682" s="7"/>
      <c r="CO1682" s="7"/>
      <c r="CP1682" s="7"/>
      <c r="CQ1682" s="7"/>
      <c r="CR1682" s="7"/>
      <c r="CS1682" s="7"/>
      <c r="CT1682" s="7"/>
      <c r="CU1682" s="7"/>
      <c r="CV1682" s="7"/>
      <c r="CW1682" s="7"/>
      <c r="CX1682" s="7"/>
      <c r="CY1682" s="7"/>
      <c r="CZ1682" s="7"/>
      <c r="DA1682" s="7"/>
      <c r="DB1682" s="7"/>
      <c r="DC1682" s="7"/>
      <c r="DD1682" s="7"/>
      <c r="DE1682" s="7"/>
      <c r="DF1682" s="7"/>
      <c r="DG1682" s="7"/>
      <c r="DH1682" s="7"/>
      <c r="DI1682" s="7"/>
      <c r="DJ1682" s="7"/>
      <c r="DK1682" s="7"/>
      <c r="DL1682" s="7"/>
      <c r="DM1682" s="7"/>
      <c r="DN1682" s="7"/>
      <c r="DO1682" s="7"/>
      <c r="DP1682" s="7"/>
      <c r="DQ1682" s="7"/>
      <c r="DR1682" s="7"/>
      <c r="DS1682" s="7"/>
      <c r="DT1682" s="7"/>
      <c r="DU1682" s="7"/>
      <c r="DV1682" s="7"/>
      <c r="DW1682" s="7"/>
      <c r="DX1682" s="7"/>
      <c r="DY1682" s="7"/>
      <c r="DZ1682" s="7"/>
      <c r="EA1682" s="7"/>
      <c r="EB1682" s="7"/>
      <c r="EC1682" s="7"/>
      <c r="ED1682" s="7"/>
      <c r="EE1682" s="7"/>
      <c r="EF1682" s="7"/>
      <c r="EG1682" s="7"/>
      <c r="EH1682" s="7"/>
      <c r="EI1682" s="7"/>
      <c r="EJ1682" s="7"/>
      <c r="EK1682" s="7"/>
      <c r="EL1682" s="7"/>
      <c r="EM1682" s="7"/>
      <c r="EN1682" s="7"/>
      <c r="EO1682" s="7"/>
      <c r="EP1682" s="7"/>
      <c r="EQ1682" s="7"/>
      <c r="ER1682" s="7"/>
      <c r="ES1682" s="7"/>
      <c r="ET1682" s="7"/>
      <c r="EU1682" s="7"/>
      <c r="EV1682" s="7"/>
      <c r="EW1682" s="7"/>
      <c r="EX1682" s="7"/>
      <c r="EY1682" s="7"/>
      <c r="EZ1682" s="7"/>
      <c r="FA1682" s="7"/>
      <c r="FB1682" s="7"/>
      <c r="FC1682" s="7"/>
      <c r="FD1682" s="7"/>
      <c r="FE1682" s="7"/>
      <c r="FF1682" s="7"/>
      <c r="FG1682" s="7"/>
      <c r="FH1682" s="7"/>
      <c r="FI1682" s="7"/>
      <c r="FJ1682" s="7"/>
      <c r="FK1682" s="7"/>
      <c r="FL1682" s="34"/>
      <c r="FM1682" s="33"/>
      <c r="FN1682" s="34"/>
      <c r="FO1682" s="33"/>
      <c r="FP1682" s="33"/>
      <c r="FQ1682" s="33"/>
      <c r="FR1682" s="33"/>
      <c r="FS1682" s="33"/>
      <c r="FT1682" s="33"/>
      <c r="FU1682" s="33"/>
      <c r="FV1682" s="33"/>
      <c r="FW1682" s="33"/>
      <c r="FX1682" s="33"/>
      <c r="FY1682" s="33"/>
      <c r="FZ1682" s="33"/>
      <c r="GA1682" s="33"/>
      <c r="GB1682" s="33"/>
      <c r="GC1682" s="33"/>
      <c r="GD1682" s="33"/>
      <c r="GE1682" s="33"/>
      <c r="GF1682" s="33"/>
      <c r="GG1682" s="7"/>
      <c r="GH1682" s="7"/>
      <c r="GI1682" s="7"/>
      <c r="GJ1682" s="7"/>
      <c r="GK1682" s="7"/>
      <c r="GL1682" s="7"/>
      <c r="GM1682" s="7"/>
      <c r="GN1682" s="7"/>
      <c r="GO1682" s="7"/>
      <c r="GP1682" s="7"/>
      <c r="GQ1682" s="7"/>
      <c r="GR1682" s="7"/>
      <c r="GS1682" s="7"/>
      <c r="GT1682" s="7"/>
      <c r="GU1682" s="7"/>
      <c r="GV1682" s="7"/>
      <c r="GW1682" s="7"/>
      <c r="GX1682" s="7"/>
      <c r="GY1682" s="7"/>
    </row>
    <row r="1683" spans="1:207" ht="13.8">
      <c r="A1683" s="7"/>
      <c r="B1683" s="7"/>
      <c r="C1683" s="7"/>
      <c r="D1683" s="7"/>
      <c r="E1683" s="7"/>
      <c r="F1683" s="7"/>
      <c r="G1683" s="7"/>
      <c r="H1683" s="7"/>
      <c r="I1683" s="7"/>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c r="BY1683" s="7"/>
      <c r="BZ1683" s="7"/>
      <c r="CA1683" s="7"/>
      <c r="CB1683" s="7"/>
      <c r="CC1683" s="7"/>
      <c r="CD1683" s="7"/>
      <c r="CE1683" s="7"/>
      <c r="CF1683" s="7"/>
      <c r="CG1683" s="7"/>
      <c r="CH1683" s="7"/>
      <c r="CI1683" s="7"/>
      <c r="CJ1683" s="7"/>
      <c r="CK1683" s="7"/>
      <c r="CL1683" s="7"/>
      <c r="CM1683" s="7"/>
      <c r="CN1683" s="7"/>
      <c r="CO1683" s="7"/>
      <c r="CP1683" s="7"/>
      <c r="CQ1683" s="7"/>
      <c r="CR1683" s="7"/>
      <c r="CS1683" s="7"/>
      <c r="CT1683" s="7"/>
      <c r="CU1683" s="7"/>
      <c r="CV1683" s="7"/>
      <c r="CW1683" s="7"/>
      <c r="CX1683" s="7"/>
      <c r="CY1683" s="7"/>
      <c r="CZ1683" s="7"/>
      <c r="DA1683" s="7"/>
      <c r="DB1683" s="7"/>
      <c r="DC1683" s="7"/>
      <c r="DD1683" s="7"/>
      <c r="DE1683" s="7"/>
      <c r="DF1683" s="7"/>
      <c r="DG1683" s="7"/>
      <c r="DH1683" s="7"/>
      <c r="DI1683" s="7"/>
      <c r="DJ1683" s="7"/>
      <c r="DK1683" s="7"/>
      <c r="DL1683" s="7"/>
      <c r="DM1683" s="7"/>
      <c r="DN1683" s="7"/>
      <c r="DO1683" s="7"/>
      <c r="DP1683" s="7"/>
      <c r="DQ1683" s="7"/>
      <c r="DR1683" s="7"/>
      <c r="DS1683" s="7"/>
      <c r="DT1683" s="7"/>
      <c r="DU1683" s="7"/>
      <c r="DV1683" s="7"/>
      <c r="DW1683" s="7"/>
      <c r="DX1683" s="7"/>
      <c r="DY1683" s="7"/>
      <c r="DZ1683" s="7"/>
      <c r="EA1683" s="7"/>
      <c r="EB1683" s="7"/>
      <c r="EC1683" s="7"/>
      <c r="ED1683" s="7"/>
      <c r="EE1683" s="7"/>
      <c r="EF1683" s="7"/>
      <c r="EG1683" s="7"/>
      <c r="EH1683" s="7"/>
      <c r="EI1683" s="7"/>
      <c r="EJ1683" s="7"/>
      <c r="EK1683" s="7"/>
      <c r="EL1683" s="7"/>
      <c r="EM1683" s="7"/>
      <c r="EN1683" s="7"/>
      <c r="EO1683" s="7"/>
      <c r="EP1683" s="7"/>
      <c r="EQ1683" s="7"/>
      <c r="ER1683" s="7"/>
      <c r="ES1683" s="7"/>
      <c r="ET1683" s="7"/>
      <c r="EU1683" s="7"/>
      <c r="EV1683" s="7"/>
      <c r="EW1683" s="7"/>
      <c r="EX1683" s="7"/>
      <c r="EY1683" s="7"/>
      <c r="EZ1683" s="7"/>
      <c r="FA1683" s="7"/>
      <c r="FB1683" s="7"/>
      <c r="FC1683" s="7"/>
      <c r="FD1683" s="7"/>
      <c r="FE1683" s="7"/>
      <c r="FF1683" s="7"/>
      <c r="FG1683" s="7"/>
      <c r="FH1683" s="7"/>
      <c r="FI1683" s="7"/>
      <c r="FJ1683" s="7"/>
      <c r="FK1683" s="7"/>
      <c r="FL1683" s="34"/>
      <c r="FM1683" s="33"/>
      <c r="FN1683" s="34"/>
      <c r="FO1683" s="33"/>
      <c r="FP1683" s="33"/>
      <c r="FQ1683" s="33"/>
      <c r="FR1683" s="33"/>
      <c r="FS1683" s="33"/>
      <c r="FT1683" s="33"/>
      <c r="FU1683" s="33"/>
      <c r="FV1683" s="33"/>
      <c r="FW1683" s="33"/>
      <c r="FX1683" s="33"/>
      <c r="FY1683" s="33"/>
      <c r="FZ1683" s="33"/>
      <c r="GA1683" s="33"/>
      <c r="GB1683" s="33"/>
      <c r="GC1683" s="33"/>
      <c r="GD1683" s="33"/>
      <c r="GE1683" s="33"/>
      <c r="GF1683" s="33"/>
      <c r="GG1683" s="7"/>
      <c r="GH1683" s="7"/>
      <c r="GI1683" s="7"/>
      <c r="GJ1683" s="7"/>
      <c r="GK1683" s="7"/>
      <c r="GL1683" s="7"/>
      <c r="GM1683" s="7"/>
      <c r="GN1683" s="7"/>
      <c r="GO1683" s="7"/>
      <c r="GP1683" s="7"/>
      <c r="GQ1683" s="7"/>
      <c r="GR1683" s="7"/>
      <c r="GS1683" s="7"/>
      <c r="GT1683" s="7"/>
      <c r="GU1683" s="7"/>
      <c r="GV1683" s="7"/>
      <c r="GW1683" s="7"/>
      <c r="GX1683" s="7"/>
      <c r="GY1683" s="7"/>
    </row>
    <row r="1684" spans="1:207" ht="13.8">
      <c r="A1684" s="7"/>
      <c r="B1684" s="7"/>
      <c r="C1684" s="7"/>
      <c r="D1684" s="7"/>
      <c r="E1684" s="7"/>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c r="BY1684" s="7"/>
      <c r="BZ1684" s="7"/>
      <c r="CA1684" s="7"/>
      <c r="CB1684" s="7"/>
      <c r="CC1684" s="7"/>
      <c r="CD1684" s="7"/>
      <c r="CE1684" s="7"/>
      <c r="CF1684" s="7"/>
      <c r="CG1684" s="7"/>
      <c r="CH1684" s="7"/>
      <c r="CI1684" s="7"/>
      <c r="CJ1684" s="7"/>
      <c r="CK1684" s="7"/>
      <c r="CL1684" s="7"/>
      <c r="CM1684" s="7"/>
      <c r="CN1684" s="7"/>
      <c r="CO1684" s="7"/>
      <c r="CP1684" s="7"/>
      <c r="CQ1684" s="7"/>
      <c r="CR1684" s="7"/>
      <c r="CS1684" s="7"/>
      <c r="CT1684" s="7"/>
      <c r="CU1684" s="7"/>
      <c r="CV1684" s="7"/>
      <c r="CW1684" s="7"/>
      <c r="CX1684" s="7"/>
      <c r="CY1684" s="7"/>
      <c r="CZ1684" s="7"/>
      <c r="DA1684" s="7"/>
      <c r="DB1684" s="7"/>
      <c r="DC1684" s="7"/>
      <c r="DD1684" s="7"/>
      <c r="DE1684" s="7"/>
      <c r="DF1684" s="7"/>
      <c r="DG1684" s="7"/>
      <c r="DH1684" s="7"/>
      <c r="DI1684" s="7"/>
      <c r="DJ1684" s="7"/>
      <c r="DK1684" s="7"/>
      <c r="DL1684" s="7"/>
      <c r="DM1684" s="7"/>
      <c r="DN1684" s="7"/>
      <c r="DO1684" s="7"/>
      <c r="DP1684" s="7"/>
      <c r="DQ1684" s="7"/>
      <c r="DR1684" s="7"/>
      <c r="DS1684" s="7"/>
      <c r="DT1684" s="7"/>
      <c r="DU1684" s="7"/>
      <c r="DV1684" s="7"/>
      <c r="DW1684" s="7"/>
      <c r="DX1684" s="7"/>
      <c r="DY1684" s="7"/>
      <c r="DZ1684" s="7"/>
      <c r="EA1684" s="7"/>
      <c r="EB1684" s="7"/>
      <c r="EC1684" s="7"/>
      <c r="ED1684" s="7"/>
      <c r="EE1684" s="7"/>
      <c r="EF1684" s="7"/>
      <c r="EG1684" s="7"/>
      <c r="EH1684" s="7"/>
      <c r="EI1684" s="7"/>
      <c r="EJ1684" s="7"/>
      <c r="EK1684" s="7"/>
      <c r="EL1684" s="7"/>
      <c r="EM1684" s="7"/>
      <c r="EN1684" s="7"/>
      <c r="EO1684" s="7"/>
      <c r="EP1684" s="7"/>
      <c r="EQ1684" s="7"/>
      <c r="ER1684" s="7"/>
      <c r="ES1684" s="7"/>
      <c r="ET1684" s="7"/>
      <c r="EU1684" s="7"/>
      <c r="EV1684" s="7"/>
      <c r="EW1684" s="7"/>
      <c r="EX1684" s="7"/>
      <c r="EY1684" s="7"/>
      <c r="EZ1684" s="7"/>
      <c r="FA1684" s="7"/>
      <c r="FB1684" s="7"/>
      <c r="FC1684" s="7"/>
      <c r="FD1684" s="7"/>
      <c r="FE1684" s="7"/>
      <c r="FF1684" s="7"/>
      <c r="FG1684" s="7"/>
      <c r="FH1684" s="7"/>
      <c r="FI1684" s="7"/>
      <c r="FJ1684" s="7"/>
      <c r="FK1684" s="7"/>
      <c r="FL1684" s="34"/>
      <c r="FM1684" s="33"/>
      <c r="FN1684" s="34"/>
      <c r="FO1684" s="33"/>
      <c r="FP1684" s="33"/>
      <c r="FQ1684" s="33"/>
      <c r="FR1684" s="33"/>
      <c r="FS1684" s="33"/>
      <c r="FT1684" s="33"/>
      <c r="FU1684" s="33"/>
      <c r="FV1684" s="33"/>
      <c r="FW1684" s="33"/>
      <c r="FX1684" s="33"/>
      <c r="FY1684" s="33"/>
      <c r="FZ1684" s="33"/>
      <c r="GA1684" s="33"/>
      <c r="GB1684" s="33"/>
      <c r="GC1684" s="33"/>
      <c r="GD1684" s="33"/>
      <c r="GE1684" s="33"/>
      <c r="GF1684" s="33"/>
      <c r="GG1684" s="7"/>
      <c r="GH1684" s="7"/>
      <c r="GI1684" s="7"/>
      <c r="GJ1684" s="7"/>
      <c r="GK1684" s="7"/>
      <c r="GL1684" s="7"/>
      <c r="GM1684" s="7"/>
      <c r="GN1684" s="7"/>
      <c r="GO1684" s="7"/>
      <c r="GP1684" s="7"/>
      <c r="GQ1684" s="7"/>
      <c r="GR1684" s="7"/>
      <c r="GS1684" s="7"/>
      <c r="GT1684" s="7"/>
      <c r="GU1684" s="7"/>
      <c r="GV1684" s="7"/>
      <c r="GW1684" s="7"/>
      <c r="GX1684" s="7"/>
      <c r="GY1684" s="7"/>
    </row>
    <row r="1685" spans="1:207" ht="13.8">
      <c r="A1685" s="7"/>
      <c r="B1685" s="7"/>
      <c r="C1685" s="7"/>
      <c r="D1685" s="7"/>
      <c r="E1685" s="7"/>
      <c r="F1685" s="7"/>
      <c r="G1685" s="7"/>
      <c r="H1685" s="7"/>
      <c r="I1685" s="7"/>
      <c r="J1685" s="7"/>
      <c r="K1685" s="7"/>
      <c r="L1685" s="7"/>
      <c r="M1685" s="7"/>
      <c r="N1685" s="7"/>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c r="BY1685" s="7"/>
      <c r="BZ1685" s="7"/>
      <c r="CA1685" s="7"/>
      <c r="CB1685" s="7"/>
      <c r="CC1685" s="7"/>
      <c r="CD1685" s="7"/>
      <c r="CE1685" s="7"/>
      <c r="CF1685" s="7"/>
      <c r="CG1685" s="7"/>
      <c r="CH1685" s="7"/>
      <c r="CI1685" s="7"/>
      <c r="CJ1685" s="7"/>
      <c r="CK1685" s="7"/>
      <c r="CL1685" s="7"/>
      <c r="CM1685" s="7"/>
      <c r="CN1685" s="7"/>
      <c r="CO1685" s="7"/>
      <c r="CP1685" s="7"/>
      <c r="CQ1685" s="7"/>
      <c r="CR1685" s="7"/>
      <c r="CS1685" s="7"/>
      <c r="CT1685" s="7"/>
      <c r="CU1685" s="7"/>
      <c r="CV1685" s="7"/>
      <c r="CW1685" s="7"/>
      <c r="CX1685" s="7"/>
      <c r="CY1685" s="7"/>
      <c r="CZ1685" s="7"/>
      <c r="DA1685" s="7"/>
      <c r="DB1685" s="7"/>
      <c r="DC1685" s="7"/>
      <c r="DD1685" s="7"/>
      <c r="DE1685" s="7"/>
      <c r="DF1685" s="7"/>
      <c r="DG1685" s="7"/>
      <c r="DH1685" s="7"/>
      <c r="DI1685" s="7"/>
      <c r="DJ1685" s="7"/>
      <c r="DK1685" s="7"/>
      <c r="DL1685" s="7"/>
      <c r="DM1685" s="7"/>
      <c r="DN1685" s="7"/>
      <c r="DO1685" s="7"/>
      <c r="DP1685" s="7"/>
      <c r="DQ1685" s="7"/>
      <c r="DR1685" s="7"/>
      <c r="DS1685" s="7"/>
      <c r="DT1685" s="7"/>
      <c r="DU1685" s="7"/>
      <c r="DV1685" s="7"/>
      <c r="DW1685" s="7"/>
      <c r="DX1685" s="7"/>
      <c r="DY1685" s="7"/>
      <c r="DZ1685" s="7"/>
      <c r="EA1685" s="7"/>
      <c r="EB1685" s="7"/>
      <c r="EC1685" s="7"/>
      <c r="ED1685" s="7"/>
      <c r="EE1685" s="7"/>
      <c r="EF1685" s="7"/>
      <c r="EG1685" s="7"/>
      <c r="EH1685" s="7"/>
      <c r="EI1685" s="7"/>
      <c r="EJ1685" s="7"/>
      <c r="EK1685" s="7"/>
      <c r="EL1685" s="7"/>
      <c r="EM1685" s="7"/>
      <c r="EN1685" s="7"/>
      <c r="EO1685" s="7"/>
      <c r="EP1685" s="7"/>
      <c r="EQ1685" s="7"/>
      <c r="ER1685" s="7"/>
      <c r="ES1685" s="7"/>
      <c r="ET1685" s="7"/>
      <c r="EU1685" s="7"/>
      <c r="EV1685" s="7"/>
      <c r="EW1685" s="7"/>
      <c r="EX1685" s="7"/>
      <c r="EY1685" s="7"/>
      <c r="EZ1685" s="7"/>
      <c r="FA1685" s="7"/>
      <c r="FB1685" s="7"/>
      <c r="FC1685" s="7"/>
      <c r="FD1685" s="7"/>
      <c r="FE1685" s="7"/>
      <c r="FF1685" s="7"/>
      <c r="FG1685" s="7"/>
      <c r="FH1685" s="7"/>
      <c r="FI1685" s="7"/>
      <c r="FJ1685" s="7"/>
      <c r="FK1685" s="7"/>
      <c r="FL1685" s="34"/>
      <c r="FM1685" s="33"/>
      <c r="FN1685" s="34"/>
      <c r="FO1685" s="33"/>
      <c r="FP1685" s="33"/>
      <c r="FQ1685" s="33"/>
      <c r="FR1685" s="33"/>
      <c r="FS1685" s="33"/>
      <c r="FT1685" s="33"/>
      <c r="FU1685" s="33"/>
      <c r="FV1685" s="33"/>
      <c r="FW1685" s="33"/>
      <c r="FX1685" s="33"/>
      <c r="FY1685" s="33"/>
      <c r="FZ1685" s="33"/>
      <c r="GA1685" s="33"/>
      <c r="GB1685" s="33"/>
      <c r="GC1685" s="33"/>
      <c r="GD1685" s="33"/>
      <c r="GE1685" s="33"/>
      <c r="GF1685" s="33"/>
      <c r="GG1685" s="7"/>
      <c r="GH1685" s="7"/>
      <c r="GI1685" s="7"/>
      <c r="GJ1685" s="7"/>
      <c r="GK1685" s="7"/>
      <c r="GL1685" s="7"/>
      <c r="GM1685" s="7"/>
      <c r="GN1685" s="7"/>
      <c r="GO1685" s="7"/>
      <c r="GP1685" s="7"/>
      <c r="GQ1685" s="7"/>
      <c r="GR1685" s="7"/>
      <c r="GS1685" s="7"/>
      <c r="GT1685" s="7"/>
      <c r="GU1685" s="7"/>
      <c r="GV1685" s="7"/>
      <c r="GW1685" s="7"/>
      <c r="GX1685" s="7"/>
      <c r="GY1685" s="7"/>
    </row>
    <row r="1686" spans="1:207" ht="13.8">
      <c r="A1686" s="7"/>
      <c r="B1686" s="7"/>
      <c r="C1686" s="7"/>
      <c r="D1686" s="7"/>
      <c r="E1686" s="7"/>
      <c r="F1686" s="7"/>
      <c r="G1686" s="7"/>
      <c r="H1686" s="7"/>
      <c r="I1686" s="7"/>
      <c r="J1686" s="7"/>
      <c r="K1686" s="7"/>
      <c r="L1686" s="7"/>
      <c r="M1686" s="7"/>
      <c r="N1686" s="7"/>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c r="BY1686" s="7"/>
      <c r="BZ1686" s="7"/>
      <c r="CA1686" s="7"/>
      <c r="CB1686" s="7"/>
      <c r="CC1686" s="7"/>
      <c r="CD1686" s="7"/>
      <c r="CE1686" s="7"/>
      <c r="CF1686" s="7"/>
      <c r="CG1686" s="7"/>
      <c r="CH1686" s="7"/>
      <c r="CI1686" s="7"/>
      <c r="CJ1686" s="7"/>
      <c r="CK1686" s="7"/>
      <c r="CL1686" s="7"/>
      <c r="CM1686" s="7"/>
      <c r="CN1686" s="7"/>
      <c r="CO1686" s="7"/>
      <c r="CP1686" s="7"/>
      <c r="CQ1686" s="7"/>
      <c r="CR1686" s="7"/>
      <c r="CS1686" s="7"/>
      <c r="CT1686" s="7"/>
      <c r="CU1686" s="7"/>
      <c r="CV1686" s="7"/>
      <c r="CW1686" s="7"/>
      <c r="CX1686" s="7"/>
      <c r="CY1686" s="7"/>
      <c r="CZ1686" s="7"/>
      <c r="DA1686" s="7"/>
      <c r="DB1686" s="7"/>
      <c r="DC1686" s="7"/>
      <c r="DD1686" s="7"/>
      <c r="DE1686" s="7"/>
      <c r="DF1686" s="7"/>
      <c r="DG1686" s="7"/>
      <c r="DH1686" s="7"/>
      <c r="DI1686" s="7"/>
      <c r="DJ1686" s="7"/>
      <c r="DK1686" s="7"/>
      <c r="DL1686" s="7"/>
      <c r="DM1686" s="7"/>
      <c r="DN1686" s="7"/>
      <c r="DO1686" s="7"/>
      <c r="DP1686" s="7"/>
      <c r="DQ1686" s="7"/>
      <c r="DR1686" s="7"/>
      <c r="DS1686" s="7"/>
      <c r="DT1686" s="7"/>
      <c r="DU1686" s="7"/>
      <c r="DV1686" s="7"/>
      <c r="DW1686" s="7"/>
      <c r="DX1686" s="7"/>
      <c r="DY1686" s="7"/>
      <c r="DZ1686" s="7"/>
      <c r="EA1686" s="7"/>
      <c r="EB1686" s="7"/>
      <c r="EC1686" s="7"/>
      <c r="ED1686" s="7"/>
      <c r="EE1686" s="7"/>
      <c r="EF1686" s="7"/>
      <c r="EG1686" s="7"/>
      <c r="EH1686" s="7"/>
      <c r="EI1686" s="7"/>
      <c r="EJ1686" s="7"/>
      <c r="EK1686" s="7"/>
      <c r="EL1686" s="7"/>
      <c r="EM1686" s="7"/>
      <c r="EN1686" s="7"/>
      <c r="EO1686" s="7"/>
      <c r="EP1686" s="7"/>
      <c r="EQ1686" s="7"/>
      <c r="ER1686" s="7"/>
      <c r="ES1686" s="7"/>
      <c r="ET1686" s="7"/>
      <c r="EU1686" s="7"/>
      <c r="EV1686" s="7"/>
      <c r="EW1686" s="7"/>
      <c r="EX1686" s="7"/>
      <c r="EY1686" s="7"/>
      <c r="EZ1686" s="7"/>
      <c r="FA1686" s="7"/>
      <c r="FB1686" s="7"/>
      <c r="FC1686" s="7"/>
      <c r="FD1686" s="7"/>
      <c r="FE1686" s="7"/>
      <c r="FF1686" s="7"/>
      <c r="FG1686" s="7"/>
      <c r="FH1686" s="7"/>
      <c r="FI1686" s="7"/>
      <c r="FJ1686" s="7"/>
      <c r="FK1686" s="7"/>
      <c r="FL1686" s="34"/>
      <c r="FM1686" s="33"/>
      <c r="FN1686" s="34"/>
      <c r="FO1686" s="33"/>
      <c r="FP1686" s="33"/>
      <c r="FQ1686" s="33"/>
      <c r="FR1686" s="33"/>
      <c r="FS1686" s="33"/>
      <c r="FT1686" s="33"/>
      <c r="FU1686" s="33"/>
      <c r="FV1686" s="33"/>
      <c r="FW1686" s="33"/>
      <c r="FX1686" s="33"/>
      <c r="FY1686" s="33"/>
      <c r="FZ1686" s="33"/>
      <c r="GA1686" s="33"/>
      <c r="GB1686" s="33"/>
      <c r="GC1686" s="33"/>
      <c r="GD1686" s="33"/>
      <c r="GE1686" s="33"/>
      <c r="GF1686" s="33"/>
      <c r="GG1686" s="7"/>
      <c r="GH1686" s="7"/>
      <c r="GI1686" s="7"/>
      <c r="GJ1686" s="7"/>
      <c r="GK1686" s="7"/>
      <c r="GL1686" s="7"/>
      <c r="GM1686" s="7"/>
      <c r="GN1686" s="7"/>
      <c r="GO1686" s="7"/>
      <c r="GP1686" s="7"/>
      <c r="GQ1686" s="7"/>
      <c r="GR1686" s="7"/>
      <c r="GS1686" s="7"/>
      <c r="GT1686" s="7"/>
      <c r="GU1686" s="7"/>
      <c r="GV1686" s="7"/>
      <c r="GW1686" s="7"/>
      <c r="GX1686" s="7"/>
      <c r="GY1686" s="7"/>
    </row>
    <row r="1687" spans="1:207" ht="13.8">
      <c r="A1687" s="7"/>
      <c r="B1687" s="7"/>
      <c r="C1687" s="7"/>
      <c r="D1687" s="7"/>
      <c r="E1687" s="7"/>
      <c r="F1687" s="7"/>
      <c r="G1687" s="7"/>
      <c r="H1687" s="7"/>
      <c r="I1687" s="7"/>
      <c r="J1687" s="7"/>
      <c r="K1687" s="7"/>
      <c r="L1687" s="7"/>
      <c r="M1687" s="7"/>
      <c r="N1687" s="7"/>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c r="BY1687" s="7"/>
      <c r="BZ1687" s="7"/>
      <c r="CA1687" s="7"/>
      <c r="CB1687" s="7"/>
      <c r="CC1687" s="7"/>
      <c r="CD1687" s="7"/>
      <c r="CE1687" s="7"/>
      <c r="CF1687" s="7"/>
      <c r="CG1687" s="7"/>
      <c r="CH1687" s="7"/>
      <c r="CI1687" s="7"/>
      <c r="CJ1687" s="7"/>
      <c r="CK1687" s="7"/>
      <c r="CL1687" s="7"/>
      <c r="CM1687" s="7"/>
      <c r="CN1687" s="7"/>
      <c r="CO1687" s="7"/>
      <c r="CP1687" s="7"/>
      <c r="CQ1687" s="7"/>
      <c r="CR1687" s="7"/>
      <c r="CS1687" s="7"/>
      <c r="CT1687" s="7"/>
      <c r="CU1687" s="7"/>
      <c r="CV1687" s="7"/>
      <c r="CW1687" s="7"/>
      <c r="CX1687" s="7"/>
      <c r="CY1687" s="7"/>
      <c r="CZ1687" s="7"/>
      <c r="DA1687" s="7"/>
      <c r="DB1687" s="7"/>
      <c r="DC1687" s="7"/>
      <c r="DD1687" s="7"/>
      <c r="DE1687" s="7"/>
      <c r="DF1687" s="7"/>
      <c r="DG1687" s="7"/>
      <c r="DH1687" s="7"/>
      <c r="DI1687" s="7"/>
      <c r="DJ1687" s="7"/>
      <c r="DK1687" s="7"/>
      <c r="DL1687" s="7"/>
      <c r="DM1687" s="7"/>
      <c r="DN1687" s="7"/>
      <c r="DO1687" s="7"/>
      <c r="DP1687" s="7"/>
      <c r="DQ1687" s="7"/>
      <c r="DR1687" s="7"/>
      <c r="DS1687" s="7"/>
      <c r="DT1687" s="7"/>
      <c r="DU1687" s="7"/>
      <c r="DV1687" s="7"/>
      <c r="DW1687" s="7"/>
      <c r="DX1687" s="7"/>
      <c r="DY1687" s="7"/>
      <c r="DZ1687" s="7"/>
      <c r="EA1687" s="7"/>
      <c r="EB1687" s="7"/>
      <c r="EC1687" s="7"/>
      <c r="ED1687" s="7"/>
      <c r="EE1687" s="7"/>
      <c r="EF1687" s="7"/>
      <c r="EG1687" s="7"/>
      <c r="EH1687" s="7"/>
      <c r="EI1687" s="7"/>
      <c r="EJ1687" s="7"/>
      <c r="EK1687" s="7"/>
      <c r="EL1687" s="7"/>
      <c r="EM1687" s="7"/>
      <c r="EN1687" s="7"/>
      <c r="EO1687" s="7"/>
      <c r="EP1687" s="7"/>
      <c r="EQ1687" s="7"/>
      <c r="ER1687" s="7"/>
      <c r="ES1687" s="7"/>
      <c r="ET1687" s="7"/>
      <c r="EU1687" s="7"/>
      <c r="EV1687" s="7"/>
      <c r="EW1687" s="7"/>
      <c r="EX1687" s="7"/>
      <c r="EY1687" s="7"/>
      <c r="EZ1687" s="7"/>
      <c r="FA1687" s="7"/>
      <c r="FB1687" s="7"/>
      <c r="FC1687" s="7"/>
      <c r="FD1687" s="7"/>
      <c r="FE1687" s="7"/>
      <c r="FF1687" s="7"/>
      <c r="FG1687" s="7"/>
      <c r="FH1687" s="7"/>
      <c r="FI1687" s="7"/>
      <c r="FJ1687" s="7"/>
      <c r="FK1687" s="7"/>
      <c r="FL1687" s="34"/>
      <c r="FM1687" s="33"/>
      <c r="FN1687" s="34"/>
      <c r="FO1687" s="33"/>
      <c r="FP1687" s="33"/>
      <c r="FQ1687" s="33"/>
      <c r="FR1687" s="33"/>
      <c r="FS1687" s="33"/>
      <c r="FT1687" s="33"/>
      <c r="FU1687" s="33"/>
      <c r="FV1687" s="33"/>
      <c r="FW1687" s="33"/>
      <c r="FX1687" s="33"/>
      <c r="FY1687" s="33"/>
      <c r="FZ1687" s="33"/>
      <c r="GA1687" s="33"/>
      <c r="GB1687" s="33"/>
      <c r="GC1687" s="33"/>
      <c r="GD1687" s="33"/>
      <c r="GE1687" s="33"/>
      <c r="GF1687" s="33"/>
      <c r="GG1687" s="7"/>
      <c r="GH1687" s="7"/>
      <c r="GI1687" s="7"/>
      <c r="GJ1687" s="7"/>
      <c r="GK1687" s="7"/>
      <c r="GL1687" s="7"/>
      <c r="GM1687" s="7"/>
      <c r="GN1687" s="7"/>
      <c r="GO1687" s="7"/>
      <c r="GP1687" s="7"/>
      <c r="GQ1687" s="7"/>
      <c r="GR1687" s="7"/>
      <c r="GS1687" s="7"/>
      <c r="GT1687" s="7"/>
      <c r="GU1687" s="7"/>
      <c r="GV1687" s="7"/>
      <c r="GW1687" s="7"/>
      <c r="GX1687" s="7"/>
      <c r="GY1687" s="7"/>
    </row>
    <row r="1688" spans="1:207" ht="13.8">
      <c r="A1688" s="7"/>
      <c r="B1688" s="7"/>
      <c r="C1688" s="7"/>
      <c r="D1688" s="7"/>
      <c r="E1688" s="7"/>
      <c r="F1688" s="7"/>
      <c r="G1688" s="7"/>
      <c r="H1688" s="7"/>
      <c r="I1688" s="7"/>
      <c r="J1688" s="7"/>
      <c r="K1688" s="7"/>
      <c r="L1688" s="7"/>
      <c r="M1688" s="7"/>
      <c r="N1688" s="7"/>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c r="BY1688" s="7"/>
      <c r="BZ1688" s="7"/>
      <c r="CA1688" s="7"/>
      <c r="CB1688" s="7"/>
      <c r="CC1688" s="7"/>
      <c r="CD1688" s="7"/>
      <c r="CE1688" s="7"/>
      <c r="CF1688" s="7"/>
      <c r="CG1688" s="7"/>
      <c r="CH1688" s="7"/>
      <c r="CI1688" s="7"/>
      <c r="CJ1688" s="7"/>
      <c r="CK1688" s="7"/>
      <c r="CL1688" s="7"/>
      <c r="CM1688" s="7"/>
      <c r="CN1688" s="7"/>
      <c r="CO1688" s="7"/>
      <c r="CP1688" s="7"/>
      <c r="CQ1688" s="7"/>
      <c r="CR1688" s="7"/>
      <c r="CS1688" s="7"/>
      <c r="CT1688" s="7"/>
      <c r="CU1688" s="7"/>
      <c r="CV1688" s="7"/>
      <c r="CW1688" s="7"/>
      <c r="CX1688" s="7"/>
      <c r="CY1688" s="7"/>
      <c r="CZ1688" s="7"/>
      <c r="DA1688" s="7"/>
      <c r="DB1688" s="7"/>
      <c r="DC1688" s="7"/>
      <c r="DD1688" s="7"/>
      <c r="DE1688" s="7"/>
      <c r="DF1688" s="7"/>
      <c r="DG1688" s="7"/>
      <c r="DH1688" s="7"/>
      <c r="DI1688" s="7"/>
      <c r="DJ1688" s="7"/>
      <c r="DK1688" s="7"/>
      <c r="DL1688" s="7"/>
      <c r="DM1688" s="7"/>
      <c r="DN1688" s="7"/>
      <c r="DO1688" s="7"/>
      <c r="DP1688" s="7"/>
      <c r="DQ1688" s="7"/>
      <c r="DR1688" s="7"/>
      <c r="DS1688" s="7"/>
      <c r="DT1688" s="7"/>
      <c r="DU1688" s="7"/>
      <c r="DV1688" s="7"/>
      <c r="DW1688" s="7"/>
      <c r="DX1688" s="7"/>
      <c r="DY1688" s="7"/>
      <c r="DZ1688" s="7"/>
      <c r="EA1688" s="7"/>
      <c r="EB1688" s="7"/>
      <c r="EC1688" s="7"/>
      <c r="ED1688" s="7"/>
      <c r="EE1688" s="7"/>
      <c r="EF1688" s="7"/>
      <c r="EG1688" s="7"/>
      <c r="EH1688" s="7"/>
      <c r="EI1688" s="7"/>
      <c r="EJ1688" s="7"/>
      <c r="EK1688" s="7"/>
      <c r="EL1688" s="7"/>
      <c r="EM1688" s="7"/>
      <c r="EN1688" s="7"/>
      <c r="EO1688" s="7"/>
      <c r="EP1688" s="7"/>
      <c r="EQ1688" s="7"/>
      <c r="ER1688" s="7"/>
      <c r="ES1688" s="7"/>
      <c r="ET1688" s="7"/>
      <c r="EU1688" s="7"/>
      <c r="EV1688" s="7"/>
      <c r="EW1688" s="7"/>
      <c r="EX1688" s="7"/>
      <c r="EY1688" s="7"/>
      <c r="EZ1688" s="7"/>
      <c r="FA1688" s="7"/>
      <c r="FB1688" s="7"/>
      <c r="FC1688" s="7"/>
      <c r="FD1688" s="7"/>
      <c r="FE1688" s="7"/>
      <c r="FF1688" s="7"/>
      <c r="FG1688" s="7"/>
      <c r="FH1688" s="7"/>
      <c r="FI1688" s="7"/>
      <c r="FJ1688" s="7"/>
      <c r="FK1688" s="7"/>
      <c r="FL1688" s="34"/>
      <c r="FM1688" s="33"/>
      <c r="FN1688" s="34"/>
      <c r="FO1688" s="33"/>
      <c r="FP1688" s="33"/>
      <c r="FQ1688" s="33"/>
      <c r="FR1688" s="33"/>
      <c r="FS1688" s="33"/>
      <c r="FT1688" s="33"/>
      <c r="FU1688" s="33"/>
      <c r="FV1688" s="33"/>
      <c r="FW1688" s="33"/>
      <c r="FX1688" s="33"/>
      <c r="FY1688" s="33"/>
      <c r="FZ1688" s="33"/>
      <c r="GA1688" s="33"/>
      <c r="GB1688" s="33"/>
      <c r="GC1688" s="33"/>
      <c r="GD1688" s="33"/>
      <c r="GE1688" s="33"/>
      <c r="GF1688" s="33"/>
      <c r="GG1688" s="7"/>
      <c r="GH1688" s="7"/>
      <c r="GI1688" s="7"/>
      <c r="GJ1688" s="7"/>
      <c r="GK1688" s="7"/>
      <c r="GL1688" s="7"/>
      <c r="GM1688" s="7"/>
      <c r="GN1688" s="7"/>
      <c r="GO1688" s="7"/>
      <c r="GP1688" s="7"/>
      <c r="GQ1688" s="7"/>
      <c r="GR1688" s="7"/>
      <c r="GS1688" s="7"/>
      <c r="GT1688" s="7"/>
      <c r="GU1688" s="7"/>
      <c r="GV1688" s="7"/>
      <c r="GW1688" s="7"/>
      <c r="GX1688" s="7"/>
      <c r="GY1688" s="7"/>
    </row>
    <row r="1689" spans="1:207" ht="13.8">
      <c r="A1689" s="7"/>
      <c r="B1689" s="7"/>
      <c r="C1689" s="7"/>
      <c r="D1689" s="7"/>
      <c r="E1689" s="7"/>
      <c r="F1689" s="7"/>
      <c r="G1689" s="7"/>
      <c r="H1689" s="7"/>
      <c r="I1689" s="7"/>
      <c r="J1689" s="7"/>
      <c r="K1689" s="7"/>
      <c r="L1689" s="7"/>
      <c r="M1689" s="7"/>
      <c r="N1689" s="7"/>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c r="BY1689" s="7"/>
      <c r="BZ1689" s="7"/>
      <c r="CA1689" s="7"/>
      <c r="CB1689" s="7"/>
      <c r="CC1689" s="7"/>
      <c r="CD1689" s="7"/>
      <c r="CE1689" s="7"/>
      <c r="CF1689" s="7"/>
      <c r="CG1689" s="7"/>
      <c r="CH1689" s="7"/>
      <c r="CI1689" s="7"/>
      <c r="CJ1689" s="7"/>
      <c r="CK1689" s="7"/>
      <c r="CL1689" s="7"/>
      <c r="CM1689" s="7"/>
      <c r="CN1689" s="7"/>
      <c r="CO1689" s="7"/>
      <c r="CP1689" s="7"/>
      <c r="CQ1689" s="7"/>
      <c r="CR1689" s="7"/>
      <c r="CS1689" s="7"/>
      <c r="CT1689" s="7"/>
      <c r="CU1689" s="7"/>
      <c r="CV1689" s="7"/>
      <c r="CW1689" s="7"/>
      <c r="CX1689" s="7"/>
      <c r="CY1689" s="7"/>
      <c r="CZ1689" s="7"/>
      <c r="DA1689" s="7"/>
      <c r="DB1689" s="7"/>
      <c r="DC1689" s="7"/>
      <c r="DD1689" s="7"/>
      <c r="DE1689" s="7"/>
      <c r="DF1689" s="7"/>
      <c r="DG1689" s="7"/>
      <c r="DH1689" s="7"/>
      <c r="DI1689" s="7"/>
      <c r="DJ1689" s="7"/>
      <c r="DK1689" s="7"/>
      <c r="DL1689" s="7"/>
      <c r="DM1689" s="7"/>
      <c r="DN1689" s="7"/>
      <c r="DO1689" s="7"/>
      <c r="DP1689" s="7"/>
      <c r="DQ1689" s="7"/>
      <c r="DR1689" s="7"/>
      <c r="DS1689" s="7"/>
      <c r="DT1689" s="7"/>
      <c r="DU1689" s="7"/>
      <c r="DV1689" s="7"/>
      <c r="DW1689" s="7"/>
      <c r="DX1689" s="7"/>
      <c r="DY1689" s="7"/>
      <c r="DZ1689" s="7"/>
      <c r="EA1689" s="7"/>
      <c r="EB1689" s="7"/>
      <c r="EC1689" s="7"/>
      <c r="ED1689" s="7"/>
      <c r="EE1689" s="7"/>
      <c r="EF1689" s="7"/>
      <c r="EG1689" s="7"/>
      <c r="EH1689" s="7"/>
      <c r="EI1689" s="7"/>
      <c r="EJ1689" s="7"/>
      <c r="EK1689" s="7"/>
      <c r="EL1689" s="7"/>
      <c r="EM1689" s="7"/>
      <c r="EN1689" s="7"/>
      <c r="EO1689" s="7"/>
      <c r="EP1689" s="7"/>
      <c r="EQ1689" s="7"/>
      <c r="ER1689" s="7"/>
      <c r="ES1689" s="7"/>
      <c r="ET1689" s="7"/>
      <c r="EU1689" s="7"/>
      <c r="EV1689" s="7"/>
      <c r="EW1689" s="7"/>
      <c r="EX1689" s="7"/>
      <c r="EY1689" s="7"/>
      <c r="EZ1689" s="7"/>
      <c r="FA1689" s="7"/>
      <c r="FB1689" s="7"/>
      <c r="FC1689" s="7"/>
      <c r="FD1689" s="7"/>
      <c r="FE1689" s="7"/>
      <c r="FF1689" s="7"/>
      <c r="FG1689" s="7"/>
      <c r="FH1689" s="7"/>
      <c r="FI1689" s="7"/>
      <c r="FJ1689" s="7"/>
      <c r="FK1689" s="7"/>
      <c r="FL1689" s="34"/>
      <c r="FM1689" s="33"/>
      <c r="FN1689" s="34"/>
      <c r="FO1689" s="33"/>
      <c r="FP1689" s="33"/>
      <c r="FQ1689" s="33"/>
      <c r="FR1689" s="33"/>
      <c r="FS1689" s="33"/>
      <c r="FT1689" s="33"/>
      <c r="FU1689" s="33"/>
      <c r="FV1689" s="33"/>
      <c r="FW1689" s="33"/>
      <c r="FX1689" s="33"/>
      <c r="FY1689" s="33"/>
      <c r="FZ1689" s="33"/>
      <c r="GA1689" s="33"/>
      <c r="GB1689" s="33"/>
      <c r="GC1689" s="33"/>
      <c r="GD1689" s="33"/>
      <c r="GE1689" s="33"/>
      <c r="GF1689" s="33"/>
      <c r="GG1689" s="7"/>
      <c r="GH1689" s="7"/>
      <c r="GI1689" s="7"/>
      <c r="GJ1689" s="7"/>
      <c r="GK1689" s="7"/>
      <c r="GL1689" s="7"/>
      <c r="GM1689" s="7"/>
      <c r="GN1689" s="7"/>
      <c r="GO1689" s="7"/>
      <c r="GP1689" s="7"/>
      <c r="GQ1689" s="7"/>
      <c r="GR1689" s="7"/>
      <c r="GS1689" s="7"/>
      <c r="GT1689" s="7"/>
      <c r="GU1689" s="7"/>
      <c r="GV1689" s="7"/>
      <c r="GW1689" s="7"/>
      <c r="GX1689" s="7"/>
      <c r="GY1689" s="7"/>
    </row>
    <row r="1690" spans="1:207" ht="13.8">
      <c r="A1690" s="7"/>
      <c r="B1690" s="7"/>
      <c r="C1690" s="7"/>
      <c r="D1690" s="7"/>
      <c r="E1690" s="7"/>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c r="BY1690" s="7"/>
      <c r="BZ1690" s="7"/>
      <c r="CA1690" s="7"/>
      <c r="CB1690" s="7"/>
      <c r="CC1690" s="7"/>
      <c r="CD1690" s="7"/>
      <c r="CE1690" s="7"/>
      <c r="CF1690" s="7"/>
      <c r="CG1690" s="7"/>
      <c r="CH1690" s="7"/>
      <c r="CI1690" s="7"/>
      <c r="CJ1690" s="7"/>
      <c r="CK1690" s="7"/>
      <c r="CL1690" s="7"/>
      <c r="CM1690" s="7"/>
      <c r="CN1690" s="7"/>
      <c r="CO1690" s="7"/>
      <c r="CP1690" s="7"/>
      <c r="CQ1690" s="7"/>
      <c r="CR1690" s="7"/>
      <c r="CS1690" s="7"/>
      <c r="CT1690" s="7"/>
      <c r="CU1690" s="7"/>
      <c r="CV1690" s="7"/>
      <c r="CW1690" s="7"/>
      <c r="CX1690" s="7"/>
      <c r="CY1690" s="7"/>
      <c r="CZ1690" s="7"/>
      <c r="DA1690" s="7"/>
      <c r="DB1690" s="7"/>
      <c r="DC1690" s="7"/>
      <c r="DD1690" s="7"/>
      <c r="DE1690" s="7"/>
      <c r="DF1690" s="7"/>
      <c r="DG1690" s="7"/>
      <c r="DH1690" s="7"/>
      <c r="DI1690" s="7"/>
      <c r="DJ1690" s="7"/>
      <c r="DK1690" s="7"/>
      <c r="DL1690" s="7"/>
      <c r="DM1690" s="7"/>
      <c r="DN1690" s="7"/>
      <c r="DO1690" s="7"/>
      <c r="DP1690" s="7"/>
      <c r="DQ1690" s="7"/>
      <c r="DR1690" s="7"/>
      <c r="DS1690" s="7"/>
      <c r="DT1690" s="7"/>
      <c r="DU1690" s="7"/>
      <c r="DV1690" s="7"/>
      <c r="DW1690" s="7"/>
      <c r="DX1690" s="7"/>
      <c r="DY1690" s="7"/>
      <c r="DZ1690" s="7"/>
      <c r="EA1690" s="7"/>
      <c r="EB1690" s="7"/>
      <c r="EC1690" s="7"/>
      <c r="ED1690" s="7"/>
      <c r="EE1690" s="7"/>
      <c r="EF1690" s="7"/>
      <c r="EG1690" s="7"/>
      <c r="EH1690" s="7"/>
      <c r="EI1690" s="7"/>
      <c r="EJ1690" s="7"/>
      <c r="EK1690" s="7"/>
      <c r="EL1690" s="7"/>
      <c r="EM1690" s="7"/>
      <c r="EN1690" s="7"/>
      <c r="EO1690" s="7"/>
      <c r="EP1690" s="7"/>
      <c r="EQ1690" s="7"/>
      <c r="ER1690" s="7"/>
      <c r="ES1690" s="7"/>
      <c r="ET1690" s="7"/>
      <c r="EU1690" s="7"/>
      <c r="EV1690" s="7"/>
      <c r="EW1690" s="7"/>
      <c r="EX1690" s="7"/>
      <c r="EY1690" s="7"/>
      <c r="EZ1690" s="7"/>
      <c r="FA1690" s="7"/>
      <c r="FB1690" s="7"/>
      <c r="FC1690" s="7"/>
      <c r="FD1690" s="7"/>
      <c r="FE1690" s="7"/>
      <c r="FF1690" s="7"/>
      <c r="FG1690" s="7"/>
      <c r="FH1690" s="7"/>
      <c r="FI1690" s="7"/>
      <c r="FJ1690" s="7"/>
      <c r="FK1690" s="7"/>
      <c r="FL1690" s="34"/>
      <c r="FM1690" s="33"/>
      <c r="FN1690" s="34"/>
      <c r="FO1690" s="33"/>
      <c r="FP1690" s="33"/>
      <c r="FQ1690" s="33"/>
      <c r="FR1690" s="33"/>
      <c r="FS1690" s="33"/>
      <c r="FT1690" s="33"/>
      <c r="FU1690" s="33"/>
      <c r="FV1690" s="33"/>
      <c r="FW1690" s="33"/>
      <c r="FX1690" s="33"/>
      <c r="FY1690" s="33"/>
      <c r="FZ1690" s="33"/>
      <c r="GA1690" s="33"/>
      <c r="GB1690" s="33"/>
      <c r="GC1690" s="33"/>
      <c r="GD1690" s="33"/>
      <c r="GE1690" s="33"/>
      <c r="GF1690" s="33"/>
      <c r="GG1690" s="7"/>
      <c r="GH1690" s="7"/>
      <c r="GI1690" s="7"/>
      <c r="GJ1690" s="7"/>
      <c r="GK1690" s="7"/>
      <c r="GL1690" s="7"/>
      <c r="GM1690" s="7"/>
      <c r="GN1690" s="7"/>
      <c r="GO1690" s="7"/>
      <c r="GP1690" s="7"/>
      <c r="GQ1690" s="7"/>
      <c r="GR1690" s="7"/>
      <c r="GS1690" s="7"/>
      <c r="GT1690" s="7"/>
      <c r="GU1690" s="7"/>
      <c r="GV1690" s="7"/>
      <c r="GW1690" s="7"/>
      <c r="GX1690" s="7"/>
      <c r="GY1690" s="7"/>
    </row>
    <row r="1691" spans="1:207" ht="13.8">
      <c r="A1691" s="7"/>
      <c r="B1691" s="7"/>
      <c r="C1691" s="7"/>
      <c r="D1691" s="7"/>
      <c r="E1691" s="7"/>
      <c r="F1691" s="7"/>
      <c r="G1691" s="7"/>
      <c r="H1691" s="7"/>
      <c r="I1691" s="7"/>
      <c r="J1691" s="7"/>
      <c r="K1691" s="7"/>
      <c r="L1691" s="7"/>
      <c r="M1691" s="7"/>
      <c r="N1691" s="7"/>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c r="BY1691" s="7"/>
      <c r="BZ1691" s="7"/>
      <c r="CA1691" s="7"/>
      <c r="CB1691" s="7"/>
      <c r="CC1691" s="7"/>
      <c r="CD1691" s="7"/>
      <c r="CE1691" s="7"/>
      <c r="CF1691" s="7"/>
      <c r="CG1691" s="7"/>
      <c r="CH1691" s="7"/>
      <c r="CI1691" s="7"/>
      <c r="CJ1691" s="7"/>
      <c r="CK1691" s="7"/>
      <c r="CL1691" s="7"/>
      <c r="CM1691" s="7"/>
      <c r="CN1691" s="7"/>
      <c r="CO1691" s="7"/>
      <c r="CP1691" s="7"/>
      <c r="CQ1691" s="7"/>
      <c r="CR1691" s="7"/>
      <c r="CS1691" s="7"/>
      <c r="CT1691" s="7"/>
      <c r="CU1691" s="7"/>
      <c r="CV1691" s="7"/>
      <c r="CW1691" s="7"/>
      <c r="CX1691" s="7"/>
      <c r="CY1691" s="7"/>
      <c r="CZ1691" s="7"/>
      <c r="DA1691" s="7"/>
      <c r="DB1691" s="7"/>
      <c r="DC1691" s="7"/>
      <c r="DD1691" s="7"/>
      <c r="DE1691" s="7"/>
      <c r="DF1691" s="7"/>
      <c r="DG1691" s="7"/>
      <c r="DH1691" s="7"/>
      <c r="DI1691" s="7"/>
      <c r="DJ1691" s="7"/>
      <c r="DK1691" s="7"/>
      <c r="DL1691" s="7"/>
      <c r="DM1691" s="7"/>
      <c r="DN1691" s="7"/>
      <c r="DO1691" s="7"/>
      <c r="DP1691" s="7"/>
      <c r="DQ1691" s="7"/>
      <c r="DR1691" s="7"/>
      <c r="DS1691" s="7"/>
      <c r="DT1691" s="7"/>
      <c r="DU1691" s="7"/>
      <c r="DV1691" s="7"/>
      <c r="DW1691" s="7"/>
      <c r="DX1691" s="7"/>
      <c r="DY1691" s="7"/>
      <c r="DZ1691" s="7"/>
      <c r="EA1691" s="7"/>
      <c r="EB1691" s="7"/>
      <c r="EC1691" s="7"/>
      <c r="ED1691" s="7"/>
      <c r="EE1691" s="7"/>
      <c r="EF1691" s="7"/>
      <c r="EG1691" s="7"/>
      <c r="EH1691" s="7"/>
      <c r="EI1691" s="7"/>
      <c r="EJ1691" s="7"/>
      <c r="EK1691" s="7"/>
      <c r="EL1691" s="7"/>
      <c r="EM1691" s="7"/>
      <c r="EN1691" s="7"/>
      <c r="EO1691" s="7"/>
      <c r="EP1691" s="7"/>
      <c r="EQ1691" s="7"/>
      <c r="ER1691" s="7"/>
      <c r="ES1691" s="7"/>
      <c r="ET1691" s="7"/>
      <c r="EU1691" s="7"/>
      <c r="EV1691" s="7"/>
      <c r="EW1691" s="7"/>
      <c r="EX1691" s="7"/>
      <c r="EY1691" s="7"/>
      <c r="EZ1691" s="7"/>
      <c r="FA1691" s="7"/>
      <c r="FB1691" s="7"/>
      <c r="FC1691" s="7"/>
      <c r="FD1691" s="7"/>
      <c r="FE1691" s="7"/>
      <c r="FF1691" s="7"/>
      <c r="FG1691" s="7"/>
      <c r="FH1691" s="7"/>
      <c r="FI1691" s="7"/>
      <c r="FJ1691" s="7"/>
      <c r="FK1691" s="7"/>
      <c r="FL1691" s="34"/>
      <c r="FM1691" s="33"/>
      <c r="FN1691" s="34"/>
      <c r="FO1691" s="33"/>
      <c r="FP1691" s="33"/>
      <c r="FQ1691" s="33"/>
      <c r="FR1691" s="33"/>
      <c r="FS1691" s="33"/>
      <c r="FT1691" s="33"/>
      <c r="FU1691" s="33"/>
      <c r="FV1691" s="33"/>
      <c r="FW1691" s="33"/>
      <c r="FX1691" s="33"/>
      <c r="FY1691" s="33"/>
      <c r="FZ1691" s="33"/>
      <c r="GA1691" s="33"/>
      <c r="GB1691" s="33"/>
      <c r="GC1691" s="33"/>
      <c r="GD1691" s="33"/>
      <c r="GE1691" s="33"/>
      <c r="GF1691" s="33"/>
      <c r="GG1691" s="7"/>
      <c r="GH1691" s="7"/>
      <c r="GI1691" s="7"/>
      <c r="GJ1691" s="7"/>
      <c r="GK1691" s="7"/>
      <c r="GL1691" s="7"/>
      <c r="GM1691" s="7"/>
      <c r="GN1691" s="7"/>
      <c r="GO1691" s="7"/>
      <c r="GP1691" s="7"/>
      <c r="GQ1691" s="7"/>
      <c r="GR1691" s="7"/>
      <c r="GS1691" s="7"/>
      <c r="GT1691" s="7"/>
      <c r="GU1691" s="7"/>
      <c r="GV1691" s="7"/>
      <c r="GW1691" s="7"/>
      <c r="GX1691" s="7"/>
      <c r="GY1691" s="7"/>
    </row>
    <row r="1692" spans="1:207" ht="13.8">
      <c r="A1692" s="7"/>
      <c r="B1692" s="7"/>
      <c r="C1692" s="7"/>
      <c r="D1692" s="7"/>
      <c r="E1692" s="7"/>
      <c r="F1692" s="7"/>
      <c r="G1692" s="7"/>
      <c r="H1692" s="7"/>
      <c r="I1692" s="7"/>
      <c r="J1692" s="7"/>
      <c r="K1692" s="7"/>
      <c r="L1692" s="7"/>
      <c r="M1692" s="7"/>
      <c r="N1692" s="7"/>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c r="BY1692" s="7"/>
      <c r="BZ1692" s="7"/>
      <c r="CA1692" s="7"/>
      <c r="CB1692" s="7"/>
      <c r="CC1692" s="7"/>
      <c r="CD1692" s="7"/>
      <c r="CE1692" s="7"/>
      <c r="CF1692" s="7"/>
      <c r="CG1692" s="7"/>
      <c r="CH1692" s="7"/>
      <c r="CI1692" s="7"/>
      <c r="CJ1692" s="7"/>
      <c r="CK1692" s="7"/>
      <c r="CL1692" s="7"/>
      <c r="CM1692" s="7"/>
      <c r="CN1692" s="7"/>
      <c r="CO1692" s="7"/>
      <c r="CP1692" s="7"/>
      <c r="CQ1692" s="7"/>
      <c r="CR1692" s="7"/>
      <c r="CS1692" s="7"/>
      <c r="CT1692" s="7"/>
      <c r="CU1692" s="7"/>
      <c r="CV1692" s="7"/>
      <c r="CW1692" s="7"/>
      <c r="CX1692" s="7"/>
      <c r="CY1692" s="7"/>
      <c r="CZ1692" s="7"/>
      <c r="DA1692" s="7"/>
      <c r="DB1692" s="7"/>
      <c r="DC1692" s="7"/>
      <c r="DD1692" s="7"/>
      <c r="DE1692" s="7"/>
      <c r="DF1692" s="7"/>
      <c r="DG1692" s="7"/>
      <c r="DH1692" s="7"/>
      <c r="DI1692" s="7"/>
      <c r="DJ1692" s="7"/>
      <c r="DK1692" s="7"/>
      <c r="DL1692" s="7"/>
      <c r="DM1692" s="7"/>
      <c r="DN1692" s="7"/>
      <c r="DO1692" s="7"/>
      <c r="DP1692" s="7"/>
      <c r="DQ1692" s="7"/>
      <c r="DR1692" s="7"/>
      <c r="DS1692" s="7"/>
      <c r="DT1692" s="7"/>
      <c r="DU1692" s="7"/>
      <c r="DV1692" s="7"/>
      <c r="DW1692" s="7"/>
      <c r="DX1692" s="7"/>
      <c r="DY1692" s="7"/>
      <c r="DZ1692" s="7"/>
      <c r="EA1692" s="7"/>
      <c r="EB1692" s="7"/>
      <c r="EC1692" s="7"/>
      <c r="ED1692" s="7"/>
      <c r="EE1692" s="7"/>
      <c r="EF1692" s="7"/>
      <c r="EG1692" s="7"/>
      <c r="EH1692" s="7"/>
      <c r="EI1692" s="7"/>
      <c r="EJ1692" s="7"/>
      <c r="EK1692" s="7"/>
      <c r="EL1692" s="7"/>
      <c r="EM1692" s="7"/>
      <c r="EN1692" s="7"/>
      <c r="EO1692" s="7"/>
      <c r="EP1692" s="7"/>
      <c r="EQ1692" s="7"/>
      <c r="ER1692" s="7"/>
      <c r="ES1692" s="7"/>
      <c r="ET1692" s="7"/>
      <c r="EU1692" s="7"/>
      <c r="EV1692" s="7"/>
      <c r="EW1692" s="7"/>
      <c r="EX1692" s="7"/>
      <c r="EY1692" s="7"/>
      <c r="EZ1692" s="7"/>
      <c r="FA1692" s="7"/>
      <c r="FB1692" s="7"/>
      <c r="FC1692" s="7"/>
      <c r="FD1692" s="7"/>
      <c r="FE1692" s="7"/>
      <c r="FF1692" s="7"/>
      <c r="FG1692" s="7"/>
      <c r="FH1692" s="7"/>
      <c r="FI1692" s="7"/>
      <c r="FJ1692" s="7"/>
      <c r="FK1692" s="7"/>
      <c r="FL1692" s="34"/>
      <c r="FM1692" s="33"/>
      <c r="FN1692" s="34"/>
      <c r="FO1692" s="33"/>
      <c r="FP1692" s="33"/>
      <c r="FQ1692" s="33"/>
      <c r="FR1692" s="33"/>
      <c r="FS1692" s="33"/>
      <c r="FT1692" s="33"/>
      <c r="FU1692" s="33"/>
      <c r="FV1692" s="33"/>
      <c r="FW1692" s="33"/>
      <c r="FX1692" s="33"/>
      <c r="FY1692" s="33"/>
      <c r="FZ1692" s="33"/>
      <c r="GA1692" s="33"/>
      <c r="GB1692" s="33"/>
      <c r="GC1692" s="33"/>
      <c r="GD1692" s="33"/>
      <c r="GE1692" s="33"/>
      <c r="GF1692" s="33"/>
      <c r="GG1692" s="7"/>
      <c r="GH1692" s="7"/>
      <c r="GI1692" s="7"/>
      <c r="GJ1692" s="7"/>
      <c r="GK1692" s="7"/>
      <c r="GL1692" s="7"/>
      <c r="GM1692" s="7"/>
      <c r="GN1692" s="7"/>
      <c r="GO1692" s="7"/>
      <c r="GP1692" s="7"/>
      <c r="GQ1692" s="7"/>
      <c r="GR1692" s="7"/>
      <c r="GS1692" s="7"/>
      <c r="GT1692" s="7"/>
      <c r="GU1692" s="7"/>
      <c r="GV1692" s="7"/>
      <c r="GW1692" s="7"/>
      <c r="GX1692" s="7"/>
      <c r="GY1692" s="7"/>
    </row>
    <row r="1693" spans="1:207" ht="13.8">
      <c r="A1693" s="7"/>
      <c r="B1693" s="7"/>
      <c r="C1693" s="7"/>
      <c r="D1693" s="7"/>
      <c r="E1693" s="7"/>
      <c r="F1693" s="7"/>
      <c r="G1693" s="7"/>
      <c r="H1693" s="7"/>
      <c r="I1693" s="7"/>
      <c r="J1693" s="7"/>
      <c r="K1693" s="7"/>
      <c r="L1693" s="7"/>
      <c r="M1693" s="7"/>
      <c r="N1693" s="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c r="CG1693" s="7"/>
      <c r="CH1693" s="7"/>
      <c r="CI1693" s="7"/>
      <c r="CJ1693" s="7"/>
      <c r="CK1693" s="7"/>
      <c r="CL1693" s="7"/>
      <c r="CM1693" s="7"/>
      <c r="CN1693" s="7"/>
      <c r="CO1693" s="7"/>
      <c r="CP1693" s="7"/>
      <c r="CQ1693" s="7"/>
      <c r="CR1693" s="7"/>
      <c r="CS1693" s="7"/>
      <c r="CT1693" s="7"/>
      <c r="CU1693" s="7"/>
      <c r="CV1693" s="7"/>
      <c r="CW1693" s="7"/>
      <c r="CX1693" s="7"/>
      <c r="CY1693" s="7"/>
      <c r="CZ1693" s="7"/>
      <c r="DA1693" s="7"/>
      <c r="DB1693" s="7"/>
      <c r="DC1693" s="7"/>
      <c r="DD1693" s="7"/>
      <c r="DE1693" s="7"/>
      <c r="DF1693" s="7"/>
      <c r="DG1693" s="7"/>
      <c r="DH1693" s="7"/>
      <c r="DI1693" s="7"/>
      <c r="DJ1693" s="7"/>
      <c r="DK1693" s="7"/>
      <c r="DL1693" s="7"/>
      <c r="DM1693" s="7"/>
      <c r="DN1693" s="7"/>
      <c r="DO1693" s="7"/>
      <c r="DP1693" s="7"/>
      <c r="DQ1693" s="7"/>
      <c r="DR1693" s="7"/>
      <c r="DS1693" s="7"/>
      <c r="DT1693" s="7"/>
      <c r="DU1693" s="7"/>
      <c r="DV1693" s="7"/>
      <c r="DW1693" s="7"/>
      <c r="DX1693" s="7"/>
      <c r="DY1693" s="7"/>
      <c r="DZ1693" s="7"/>
      <c r="EA1693" s="7"/>
      <c r="EB1693" s="7"/>
      <c r="EC1693" s="7"/>
      <c r="ED1693" s="7"/>
      <c r="EE1693" s="7"/>
      <c r="EF1693" s="7"/>
      <c r="EG1693" s="7"/>
      <c r="EH1693" s="7"/>
      <c r="EI1693" s="7"/>
      <c r="EJ1693" s="7"/>
      <c r="EK1693" s="7"/>
      <c r="EL1693" s="7"/>
      <c r="EM1693" s="7"/>
      <c r="EN1693" s="7"/>
      <c r="EO1693" s="7"/>
      <c r="EP1693" s="7"/>
      <c r="EQ1693" s="7"/>
      <c r="ER1693" s="7"/>
      <c r="ES1693" s="7"/>
      <c r="ET1693" s="7"/>
      <c r="EU1693" s="7"/>
      <c r="EV1693" s="7"/>
      <c r="EW1693" s="7"/>
      <c r="EX1693" s="7"/>
      <c r="EY1693" s="7"/>
      <c r="EZ1693" s="7"/>
      <c r="FA1693" s="7"/>
      <c r="FB1693" s="7"/>
      <c r="FC1693" s="7"/>
      <c r="FD1693" s="7"/>
      <c r="FE1693" s="7"/>
      <c r="FF1693" s="7"/>
      <c r="FG1693" s="7"/>
      <c r="FH1693" s="7"/>
      <c r="FI1693" s="7"/>
      <c r="FJ1693" s="7"/>
      <c r="FK1693" s="7"/>
      <c r="FL1693" s="34"/>
      <c r="FM1693" s="33"/>
      <c r="FN1693" s="34"/>
      <c r="FO1693" s="33"/>
      <c r="FP1693" s="33"/>
      <c r="FQ1693" s="33"/>
      <c r="FR1693" s="33"/>
      <c r="FS1693" s="33"/>
      <c r="FT1693" s="33"/>
      <c r="FU1693" s="33"/>
      <c r="FV1693" s="33"/>
      <c r="FW1693" s="33"/>
      <c r="FX1693" s="33"/>
      <c r="FY1693" s="33"/>
      <c r="FZ1693" s="33"/>
      <c r="GA1693" s="33"/>
      <c r="GB1693" s="33"/>
      <c r="GC1693" s="33"/>
      <c r="GD1693" s="33"/>
      <c r="GE1693" s="33"/>
      <c r="GF1693" s="33"/>
      <c r="GG1693" s="7"/>
      <c r="GH1693" s="7"/>
      <c r="GI1693" s="7"/>
      <c r="GJ1693" s="7"/>
      <c r="GK1693" s="7"/>
      <c r="GL1693" s="7"/>
      <c r="GM1693" s="7"/>
      <c r="GN1693" s="7"/>
      <c r="GO1693" s="7"/>
      <c r="GP1693" s="7"/>
      <c r="GQ1693" s="7"/>
      <c r="GR1693" s="7"/>
      <c r="GS1693" s="7"/>
      <c r="GT1693" s="7"/>
      <c r="GU1693" s="7"/>
      <c r="GV1693" s="7"/>
      <c r="GW1693" s="7"/>
      <c r="GX1693" s="7"/>
      <c r="GY1693" s="7"/>
    </row>
    <row r="1694" spans="1:207" ht="13.8">
      <c r="A1694" s="7"/>
      <c r="B1694" s="7"/>
      <c r="C1694" s="7"/>
      <c r="D1694" s="7"/>
      <c r="E1694" s="7"/>
      <c r="F1694" s="7"/>
      <c r="G1694" s="7"/>
      <c r="H1694" s="7"/>
      <c r="I1694" s="7"/>
      <c r="J1694" s="7"/>
      <c r="K1694" s="7"/>
      <c r="L1694" s="7"/>
      <c r="M1694" s="7"/>
      <c r="N1694" s="7"/>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c r="BY1694" s="7"/>
      <c r="BZ1694" s="7"/>
      <c r="CA1694" s="7"/>
      <c r="CB1694" s="7"/>
      <c r="CC1694" s="7"/>
      <c r="CD1694" s="7"/>
      <c r="CE1694" s="7"/>
      <c r="CF1694" s="7"/>
      <c r="CG1694" s="7"/>
      <c r="CH1694" s="7"/>
      <c r="CI1694" s="7"/>
      <c r="CJ1694" s="7"/>
      <c r="CK1694" s="7"/>
      <c r="CL1694" s="7"/>
      <c r="CM1694" s="7"/>
      <c r="CN1694" s="7"/>
      <c r="CO1694" s="7"/>
      <c r="CP1694" s="7"/>
      <c r="CQ1694" s="7"/>
      <c r="CR1694" s="7"/>
      <c r="CS1694" s="7"/>
      <c r="CT1694" s="7"/>
      <c r="CU1694" s="7"/>
      <c r="CV1694" s="7"/>
      <c r="CW1694" s="7"/>
      <c r="CX1694" s="7"/>
      <c r="CY1694" s="7"/>
      <c r="CZ1694" s="7"/>
      <c r="DA1694" s="7"/>
      <c r="DB1694" s="7"/>
      <c r="DC1694" s="7"/>
      <c r="DD1694" s="7"/>
      <c r="DE1694" s="7"/>
      <c r="DF1694" s="7"/>
      <c r="DG1694" s="7"/>
      <c r="DH1694" s="7"/>
      <c r="DI1694" s="7"/>
      <c r="DJ1694" s="7"/>
      <c r="DK1694" s="7"/>
      <c r="DL1694" s="7"/>
      <c r="DM1694" s="7"/>
      <c r="DN1694" s="7"/>
      <c r="DO1694" s="7"/>
      <c r="DP1694" s="7"/>
      <c r="DQ1694" s="7"/>
      <c r="DR1694" s="7"/>
      <c r="DS1694" s="7"/>
      <c r="DT1694" s="7"/>
      <c r="DU1694" s="7"/>
      <c r="DV1694" s="7"/>
      <c r="DW1694" s="7"/>
      <c r="DX1694" s="7"/>
      <c r="DY1694" s="7"/>
      <c r="DZ1694" s="7"/>
      <c r="EA1694" s="7"/>
      <c r="EB1694" s="7"/>
      <c r="EC1694" s="7"/>
      <c r="ED1694" s="7"/>
      <c r="EE1694" s="7"/>
      <c r="EF1694" s="7"/>
      <c r="EG1694" s="7"/>
      <c r="EH1694" s="7"/>
      <c r="EI1694" s="7"/>
      <c r="EJ1694" s="7"/>
      <c r="EK1694" s="7"/>
      <c r="EL1694" s="7"/>
      <c r="EM1694" s="7"/>
      <c r="EN1694" s="7"/>
      <c r="EO1694" s="7"/>
      <c r="EP1694" s="7"/>
      <c r="EQ1694" s="7"/>
      <c r="ER1694" s="7"/>
      <c r="ES1694" s="7"/>
      <c r="ET1694" s="7"/>
      <c r="EU1694" s="7"/>
      <c r="EV1694" s="7"/>
      <c r="EW1694" s="7"/>
      <c r="EX1694" s="7"/>
      <c r="EY1694" s="7"/>
      <c r="EZ1694" s="7"/>
      <c r="FA1694" s="7"/>
      <c r="FB1694" s="7"/>
      <c r="FC1694" s="7"/>
      <c r="FD1694" s="7"/>
      <c r="FE1694" s="7"/>
      <c r="FF1694" s="7"/>
      <c r="FG1694" s="7"/>
      <c r="FH1694" s="7"/>
      <c r="FI1694" s="7"/>
      <c r="FJ1694" s="7"/>
      <c r="FK1694" s="7"/>
      <c r="FL1694" s="34"/>
      <c r="FM1694" s="33"/>
      <c r="FN1694" s="34"/>
      <c r="FO1694" s="33"/>
      <c r="FP1694" s="33"/>
      <c r="FQ1694" s="33"/>
      <c r="FR1694" s="33"/>
      <c r="FS1694" s="33"/>
      <c r="FT1694" s="33"/>
      <c r="FU1694" s="33"/>
      <c r="FV1694" s="33"/>
      <c r="FW1694" s="33"/>
      <c r="FX1694" s="33"/>
      <c r="FY1694" s="33"/>
      <c r="FZ1694" s="33"/>
      <c r="GA1694" s="33"/>
      <c r="GB1694" s="33"/>
      <c r="GC1694" s="33"/>
      <c r="GD1694" s="33"/>
      <c r="GE1694" s="33"/>
      <c r="GF1694" s="33"/>
      <c r="GG1694" s="7"/>
      <c r="GH1694" s="7"/>
      <c r="GI1694" s="7"/>
      <c r="GJ1694" s="7"/>
      <c r="GK1694" s="7"/>
      <c r="GL1694" s="7"/>
      <c r="GM1694" s="7"/>
      <c r="GN1694" s="7"/>
      <c r="GO1694" s="7"/>
      <c r="GP1694" s="7"/>
      <c r="GQ1694" s="7"/>
      <c r="GR1694" s="7"/>
      <c r="GS1694" s="7"/>
      <c r="GT1694" s="7"/>
      <c r="GU1694" s="7"/>
      <c r="GV1694" s="7"/>
      <c r="GW1694" s="7"/>
      <c r="GX1694" s="7"/>
      <c r="GY1694" s="7"/>
    </row>
    <row r="1695" spans="1:207" ht="13.8">
      <c r="A1695" s="7"/>
      <c r="B1695" s="7"/>
      <c r="C1695" s="7"/>
      <c r="D1695" s="7"/>
      <c r="E1695" s="7"/>
      <c r="F1695" s="7"/>
      <c r="G1695" s="7"/>
      <c r="H1695" s="7"/>
      <c r="I1695" s="7"/>
      <c r="J1695" s="7"/>
      <c r="K1695" s="7"/>
      <c r="L1695" s="7"/>
      <c r="M1695" s="7"/>
      <c r="N1695" s="7"/>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c r="BY1695" s="7"/>
      <c r="BZ1695" s="7"/>
      <c r="CA1695" s="7"/>
      <c r="CB1695" s="7"/>
      <c r="CC1695" s="7"/>
      <c r="CD1695" s="7"/>
      <c r="CE1695" s="7"/>
      <c r="CF1695" s="7"/>
      <c r="CG1695" s="7"/>
      <c r="CH1695" s="7"/>
      <c r="CI1695" s="7"/>
      <c r="CJ1695" s="7"/>
      <c r="CK1695" s="7"/>
      <c r="CL1695" s="7"/>
      <c r="CM1695" s="7"/>
      <c r="CN1695" s="7"/>
      <c r="CO1695" s="7"/>
      <c r="CP1695" s="7"/>
      <c r="CQ1695" s="7"/>
      <c r="CR1695" s="7"/>
      <c r="CS1695" s="7"/>
      <c r="CT1695" s="7"/>
      <c r="CU1695" s="7"/>
      <c r="CV1695" s="7"/>
      <c r="CW1695" s="7"/>
      <c r="CX1695" s="7"/>
      <c r="CY1695" s="7"/>
      <c r="CZ1695" s="7"/>
      <c r="DA1695" s="7"/>
      <c r="DB1695" s="7"/>
      <c r="DC1695" s="7"/>
      <c r="DD1695" s="7"/>
      <c r="DE1695" s="7"/>
      <c r="DF1695" s="7"/>
      <c r="DG1695" s="7"/>
      <c r="DH1695" s="7"/>
      <c r="DI1695" s="7"/>
      <c r="DJ1695" s="7"/>
      <c r="DK1695" s="7"/>
      <c r="DL1695" s="7"/>
      <c r="DM1695" s="7"/>
      <c r="DN1695" s="7"/>
      <c r="DO1695" s="7"/>
      <c r="DP1695" s="7"/>
      <c r="DQ1695" s="7"/>
      <c r="DR1695" s="7"/>
      <c r="DS1695" s="7"/>
      <c r="DT1695" s="7"/>
      <c r="DU1695" s="7"/>
      <c r="DV1695" s="7"/>
      <c r="DW1695" s="7"/>
      <c r="DX1695" s="7"/>
      <c r="DY1695" s="7"/>
      <c r="DZ1695" s="7"/>
      <c r="EA1695" s="7"/>
      <c r="EB1695" s="7"/>
      <c r="EC1695" s="7"/>
      <c r="ED1695" s="7"/>
      <c r="EE1695" s="7"/>
      <c r="EF1695" s="7"/>
      <c r="EG1695" s="7"/>
      <c r="EH1695" s="7"/>
      <c r="EI1695" s="7"/>
      <c r="EJ1695" s="7"/>
      <c r="EK1695" s="7"/>
      <c r="EL1695" s="7"/>
      <c r="EM1695" s="7"/>
      <c r="EN1695" s="7"/>
      <c r="EO1695" s="7"/>
      <c r="EP1695" s="7"/>
      <c r="EQ1695" s="7"/>
      <c r="ER1695" s="7"/>
      <c r="ES1695" s="7"/>
      <c r="ET1695" s="7"/>
      <c r="EU1695" s="7"/>
      <c r="EV1695" s="7"/>
      <c r="EW1695" s="7"/>
      <c r="EX1695" s="7"/>
      <c r="EY1695" s="7"/>
      <c r="EZ1695" s="7"/>
      <c r="FA1695" s="7"/>
      <c r="FB1695" s="7"/>
      <c r="FC1695" s="7"/>
      <c r="FD1695" s="7"/>
      <c r="FE1695" s="7"/>
      <c r="FF1695" s="7"/>
      <c r="FG1695" s="7"/>
      <c r="FH1695" s="7"/>
      <c r="FI1695" s="7"/>
      <c r="FJ1695" s="7"/>
      <c r="FK1695" s="7"/>
      <c r="FL1695" s="34"/>
      <c r="FM1695" s="33"/>
      <c r="FN1695" s="34"/>
      <c r="FO1695" s="33"/>
      <c r="FP1695" s="33"/>
      <c r="FQ1695" s="33"/>
      <c r="FR1695" s="33"/>
      <c r="FS1695" s="33"/>
      <c r="FT1695" s="33"/>
      <c r="FU1695" s="33"/>
      <c r="FV1695" s="33"/>
      <c r="FW1695" s="33"/>
      <c r="FX1695" s="33"/>
      <c r="FY1695" s="33"/>
      <c r="FZ1695" s="33"/>
      <c r="GA1695" s="33"/>
      <c r="GB1695" s="33"/>
      <c r="GC1695" s="33"/>
      <c r="GD1695" s="33"/>
      <c r="GE1695" s="33"/>
      <c r="GF1695" s="33"/>
      <c r="GG1695" s="7"/>
      <c r="GH1695" s="7"/>
      <c r="GI1695" s="7"/>
      <c r="GJ1695" s="7"/>
      <c r="GK1695" s="7"/>
      <c r="GL1695" s="7"/>
      <c r="GM1695" s="7"/>
      <c r="GN1695" s="7"/>
      <c r="GO1695" s="7"/>
      <c r="GP1695" s="7"/>
      <c r="GQ1695" s="7"/>
      <c r="GR1695" s="7"/>
      <c r="GS1695" s="7"/>
      <c r="GT1695" s="7"/>
      <c r="GU1695" s="7"/>
      <c r="GV1695" s="7"/>
      <c r="GW1695" s="7"/>
      <c r="GX1695" s="7"/>
      <c r="GY1695" s="7"/>
    </row>
    <row r="1696" spans="1:207" ht="13.8">
      <c r="A1696" s="7"/>
      <c r="B1696" s="7"/>
      <c r="C1696" s="7"/>
      <c r="D1696" s="7"/>
      <c r="E1696" s="7"/>
      <c r="F1696" s="7"/>
      <c r="G1696" s="7"/>
      <c r="H1696" s="7"/>
      <c r="I1696" s="7"/>
      <c r="J1696" s="7"/>
      <c r="K1696" s="7"/>
      <c r="L1696" s="7"/>
      <c r="M1696" s="7"/>
      <c r="N1696" s="7"/>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c r="BY1696" s="7"/>
      <c r="BZ1696" s="7"/>
      <c r="CA1696" s="7"/>
      <c r="CB1696" s="7"/>
      <c r="CC1696" s="7"/>
      <c r="CD1696" s="7"/>
      <c r="CE1696" s="7"/>
      <c r="CF1696" s="7"/>
      <c r="CG1696" s="7"/>
      <c r="CH1696" s="7"/>
      <c r="CI1696" s="7"/>
      <c r="CJ1696" s="7"/>
      <c r="CK1696" s="7"/>
      <c r="CL1696" s="7"/>
      <c r="CM1696" s="7"/>
      <c r="CN1696" s="7"/>
      <c r="CO1696" s="7"/>
      <c r="CP1696" s="7"/>
      <c r="CQ1696" s="7"/>
      <c r="CR1696" s="7"/>
      <c r="CS1696" s="7"/>
      <c r="CT1696" s="7"/>
      <c r="CU1696" s="7"/>
      <c r="CV1696" s="7"/>
      <c r="CW1696" s="7"/>
      <c r="CX1696" s="7"/>
      <c r="CY1696" s="7"/>
      <c r="CZ1696" s="7"/>
      <c r="DA1696" s="7"/>
      <c r="DB1696" s="7"/>
      <c r="DC1696" s="7"/>
      <c r="DD1696" s="7"/>
      <c r="DE1696" s="7"/>
      <c r="DF1696" s="7"/>
      <c r="DG1696" s="7"/>
      <c r="DH1696" s="7"/>
      <c r="DI1696" s="7"/>
      <c r="DJ1696" s="7"/>
      <c r="DK1696" s="7"/>
      <c r="DL1696" s="7"/>
      <c r="DM1696" s="7"/>
      <c r="DN1696" s="7"/>
      <c r="DO1696" s="7"/>
      <c r="DP1696" s="7"/>
      <c r="DQ1696" s="7"/>
      <c r="DR1696" s="7"/>
      <c r="DS1696" s="7"/>
      <c r="DT1696" s="7"/>
      <c r="DU1696" s="7"/>
      <c r="DV1696" s="7"/>
      <c r="DW1696" s="7"/>
      <c r="DX1696" s="7"/>
      <c r="DY1696" s="7"/>
      <c r="DZ1696" s="7"/>
      <c r="EA1696" s="7"/>
      <c r="EB1696" s="7"/>
      <c r="EC1696" s="7"/>
      <c r="ED1696" s="7"/>
      <c r="EE1696" s="7"/>
      <c r="EF1696" s="7"/>
      <c r="EG1696" s="7"/>
      <c r="EH1696" s="7"/>
      <c r="EI1696" s="7"/>
      <c r="EJ1696" s="7"/>
      <c r="EK1696" s="7"/>
      <c r="EL1696" s="7"/>
      <c r="EM1696" s="7"/>
      <c r="EN1696" s="7"/>
      <c r="EO1696" s="7"/>
      <c r="EP1696" s="7"/>
      <c r="EQ1696" s="7"/>
      <c r="ER1696" s="7"/>
      <c r="ES1696" s="7"/>
      <c r="ET1696" s="7"/>
      <c r="EU1696" s="7"/>
      <c r="EV1696" s="7"/>
      <c r="EW1696" s="7"/>
      <c r="EX1696" s="7"/>
      <c r="EY1696" s="7"/>
      <c r="EZ1696" s="7"/>
      <c r="FA1696" s="7"/>
      <c r="FB1696" s="7"/>
      <c r="FC1696" s="7"/>
      <c r="FD1696" s="7"/>
      <c r="FE1696" s="7"/>
      <c r="FF1696" s="7"/>
      <c r="FG1696" s="7"/>
      <c r="FH1696" s="7"/>
      <c r="FI1696" s="7"/>
      <c r="FJ1696" s="7"/>
      <c r="FK1696" s="7"/>
      <c r="FL1696" s="34"/>
      <c r="FM1696" s="33"/>
      <c r="FN1696" s="34"/>
      <c r="FO1696" s="33"/>
      <c r="FP1696" s="33"/>
      <c r="FQ1696" s="33"/>
      <c r="FR1696" s="33"/>
      <c r="FS1696" s="33"/>
      <c r="FT1696" s="33"/>
      <c r="FU1696" s="33"/>
      <c r="FV1696" s="33"/>
      <c r="FW1696" s="33"/>
      <c r="FX1696" s="33"/>
      <c r="FY1696" s="33"/>
      <c r="FZ1696" s="33"/>
      <c r="GA1696" s="33"/>
      <c r="GB1696" s="33"/>
      <c r="GC1696" s="33"/>
      <c r="GD1696" s="33"/>
      <c r="GE1696" s="33"/>
      <c r="GF1696" s="33"/>
      <c r="GG1696" s="7"/>
      <c r="GH1696" s="7"/>
      <c r="GI1696" s="7"/>
      <c r="GJ1696" s="7"/>
      <c r="GK1696" s="7"/>
      <c r="GL1696" s="7"/>
      <c r="GM1696" s="7"/>
      <c r="GN1696" s="7"/>
      <c r="GO1696" s="7"/>
      <c r="GP1696" s="7"/>
      <c r="GQ1696" s="7"/>
      <c r="GR1696" s="7"/>
      <c r="GS1696" s="7"/>
      <c r="GT1696" s="7"/>
      <c r="GU1696" s="7"/>
      <c r="GV1696" s="7"/>
      <c r="GW1696" s="7"/>
      <c r="GX1696" s="7"/>
      <c r="GY1696" s="7"/>
    </row>
    <row r="1697" spans="1:207" ht="13.8">
      <c r="A1697" s="7"/>
      <c r="B1697" s="7"/>
      <c r="C1697" s="7"/>
      <c r="D1697" s="7"/>
      <c r="E1697" s="7"/>
      <c r="F1697" s="7"/>
      <c r="G1697" s="7"/>
      <c r="H1697" s="7"/>
      <c r="I1697" s="7"/>
      <c r="J1697" s="7"/>
      <c r="K1697" s="7"/>
      <c r="L1697" s="7"/>
      <c r="M1697" s="7"/>
      <c r="N1697" s="7"/>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c r="BY1697" s="7"/>
      <c r="BZ1697" s="7"/>
      <c r="CA1697" s="7"/>
      <c r="CB1697" s="7"/>
      <c r="CC1697" s="7"/>
      <c r="CD1697" s="7"/>
      <c r="CE1697" s="7"/>
      <c r="CF1697" s="7"/>
      <c r="CG1697" s="7"/>
      <c r="CH1697" s="7"/>
      <c r="CI1697" s="7"/>
      <c r="CJ1697" s="7"/>
      <c r="CK1697" s="7"/>
      <c r="CL1697" s="7"/>
      <c r="CM1697" s="7"/>
      <c r="CN1697" s="7"/>
      <c r="CO1697" s="7"/>
      <c r="CP1697" s="7"/>
      <c r="CQ1697" s="7"/>
      <c r="CR1697" s="7"/>
      <c r="CS1697" s="7"/>
      <c r="CT1697" s="7"/>
      <c r="CU1697" s="7"/>
      <c r="CV1697" s="7"/>
      <c r="CW1697" s="7"/>
      <c r="CX1697" s="7"/>
      <c r="CY1697" s="7"/>
      <c r="CZ1697" s="7"/>
      <c r="DA1697" s="7"/>
      <c r="DB1697" s="7"/>
      <c r="DC1697" s="7"/>
      <c r="DD1697" s="7"/>
      <c r="DE1697" s="7"/>
      <c r="DF1697" s="7"/>
      <c r="DG1697" s="7"/>
      <c r="DH1697" s="7"/>
      <c r="DI1697" s="7"/>
      <c r="DJ1697" s="7"/>
      <c r="DK1697" s="7"/>
      <c r="DL1697" s="7"/>
      <c r="DM1697" s="7"/>
      <c r="DN1697" s="7"/>
      <c r="DO1697" s="7"/>
      <c r="DP1697" s="7"/>
      <c r="DQ1697" s="7"/>
      <c r="DR1697" s="7"/>
      <c r="DS1697" s="7"/>
      <c r="DT1697" s="7"/>
      <c r="DU1697" s="7"/>
      <c r="DV1697" s="7"/>
      <c r="DW1697" s="7"/>
      <c r="DX1697" s="7"/>
      <c r="DY1697" s="7"/>
      <c r="DZ1697" s="7"/>
      <c r="EA1697" s="7"/>
      <c r="EB1697" s="7"/>
      <c r="EC1697" s="7"/>
      <c r="ED1697" s="7"/>
      <c r="EE1697" s="7"/>
      <c r="EF1697" s="7"/>
      <c r="EG1697" s="7"/>
      <c r="EH1697" s="7"/>
      <c r="EI1697" s="7"/>
      <c r="EJ1697" s="7"/>
      <c r="EK1697" s="7"/>
      <c r="EL1697" s="7"/>
      <c r="EM1697" s="7"/>
      <c r="EN1697" s="7"/>
      <c r="EO1697" s="7"/>
      <c r="EP1697" s="7"/>
      <c r="EQ1697" s="7"/>
      <c r="ER1697" s="7"/>
      <c r="ES1697" s="7"/>
      <c r="ET1697" s="7"/>
      <c r="EU1697" s="7"/>
      <c r="EV1697" s="7"/>
      <c r="EW1697" s="7"/>
      <c r="EX1697" s="7"/>
      <c r="EY1697" s="7"/>
      <c r="EZ1697" s="7"/>
      <c r="FA1697" s="7"/>
      <c r="FB1697" s="7"/>
      <c r="FC1697" s="7"/>
      <c r="FD1697" s="7"/>
      <c r="FE1697" s="7"/>
      <c r="FF1697" s="7"/>
      <c r="FG1697" s="7"/>
      <c r="FH1697" s="7"/>
      <c r="FI1697" s="7"/>
      <c r="FJ1697" s="7"/>
      <c r="FK1697" s="7"/>
      <c r="FL1697" s="34"/>
      <c r="FM1697" s="33"/>
      <c r="FN1697" s="34"/>
      <c r="FO1697" s="33"/>
      <c r="FP1697" s="33"/>
      <c r="FQ1697" s="33"/>
      <c r="FR1697" s="33"/>
      <c r="FS1697" s="33"/>
      <c r="FT1697" s="33"/>
      <c r="FU1697" s="33"/>
      <c r="FV1697" s="33"/>
      <c r="FW1697" s="33"/>
      <c r="FX1697" s="33"/>
      <c r="FY1697" s="33"/>
      <c r="FZ1697" s="33"/>
      <c r="GA1697" s="33"/>
      <c r="GB1697" s="33"/>
      <c r="GC1697" s="33"/>
      <c r="GD1697" s="33"/>
      <c r="GE1697" s="33"/>
      <c r="GF1697" s="33"/>
      <c r="GG1697" s="7"/>
      <c r="GH1697" s="7"/>
      <c r="GI1697" s="7"/>
      <c r="GJ1697" s="7"/>
      <c r="GK1697" s="7"/>
      <c r="GL1697" s="7"/>
      <c r="GM1697" s="7"/>
      <c r="GN1697" s="7"/>
      <c r="GO1697" s="7"/>
      <c r="GP1697" s="7"/>
      <c r="GQ1697" s="7"/>
      <c r="GR1697" s="7"/>
      <c r="GS1697" s="7"/>
      <c r="GT1697" s="7"/>
      <c r="GU1697" s="7"/>
      <c r="GV1697" s="7"/>
      <c r="GW1697" s="7"/>
      <c r="GX1697" s="7"/>
      <c r="GY1697" s="7"/>
    </row>
    <row r="1698" spans="1:207" ht="13.8">
      <c r="A1698" s="7"/>
      <c r="B1698" s="7"/>
      <c r="C1698" s="7"/>
      <c r="D1698" s="7"/>
      <c r="E1698" s="7"/>
      <c r="F1698" s="7"/>
      <c r="G1698" s="7"/>
      <c r="H1698" s="7"/>
      <c r="I1698" s="7"/>
      <c r="J1698" s="7"/>
      <c r="K1698" s="7"/>
      <c r="L1698" s="7"/>
      <c r="M1698" s="7"/>
      <c r="N1698" s="7"/>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c r="BY1698" s="7"/>
      <c r="BZ1698" s="7"/>
      <c r="CA1698" s="7"/>
      <c r="CB1698" s="7"/>
      <c r="CC1698" s="7"/>
      <c r="CD1698" s="7"/>
      <c r="CE1698" s="7"/>
      <c r="CF1698" s="7"/>
      <c r="CG1698" s="7"/>
      <c r="CH1698" s="7"/>
      <c r="CI1698" s="7"/>
      <c r="CJ1698" s="7"/>
      <c r="CK1698" s="7"/>
      <c r="CL1698" s="7"/>
      <c r="CM1698" s="7"/>
      <c r="CN1698" s="7"/>
      <c r="CO1698" s="7"/>
      <c r="CP1698" s="7"/>
      <c r="CQ1698" s="7"/>
      <c r="CR1698" s="7"/>
      <c r="CS1698" s="7"/>
      <c r="CT1698" s="7"/>
      <c r="CU1698" s="7"/>
      <c r="CV1698" s="7"/>
      <c r="CW1698" s="7"/>
      <c r="CX1698" s="7"/>
      <c r="CY1698" s="7"/>
      <c r="CZ1698" s="7"/>
      <c r="DA1698" s="7"/>
      <c r="DB1698" s="7"/>
      <c r="DC1698" s="7"/>
      <c r="DD1698" s="7"/>
      <c r="DE1698" s="7"/>
      <c r="DF1698" s="7"/>
      <c r="DG1698" s="7"/>
      <c r="DH1698" s="7"/>
      <c r="DI1698" s="7"/>
      <c r="DJ1698" s="7"/>
      <c r="DK1698" s="7"/>
      <c r="DL1698" s="7"/>
      <c r="DM1698" s="7"/>
      <c r="DN1698" s="7"/>
      <c r="DO1698" s="7"/>
      <c r="DP1698" s="7"/>
      <c r="DQ1698" s="7"/>
      <c r="DR1698" s="7"/>
      <c r="DS1698" s="7"/>
      <c r="DT1698" s="7"/>
      <c r="DU1698" s="7"/>
      <c r="DV1698" s="7"/>
      <c r="DW1698" s="7"/>
      <c r="DX1698" s="7"/>
      <c r="DY1698" s="7"/>
      <c r="DZ1698" s="7"/>
      <c r="EA1698" s="7"/>
      <c r="EB1698" s="7"/>
      <c r="EC1698" s="7"/>
      <c r="ED1698" s="7"/>
      <c r="EE1698" s="7"/>
      <c r="EF1698" s="7"/>
      <c r="EG1698" s="7"/>
      <c r="EH1698" s="7"/>
      <c r="EI1698" s="7"/>
      <c r="EJ1698" s="7"/>
      <c r="EK1698" s="7"/>
      <c r="EL1698" s="7"/>
      <c r="EM1698" s="7"/>
      <c r="EN1698" s="7"/>
      <c r="EO1698" s="7"/>
      <c r="EP1698" s="7"/>
      <c r="EQ1698" s="7"/>
      <c r="ER1698" s="7"/>
      <c r="ES1698" s="7"/>
      <c r="ET1698" s="7"/>
      <c r="EU1698" s="7"/>
      <c r="EV1698" s="7"/>
      <c r="EW1698" s="7"/>
      <c r="EX1698" s="7"/>
      <c r="EY1698" s="7"/>
      <c r="EZ1698" s="7"/>
      <c r="FA1698" s="7"/>
      <c r="FB1698" s="7"/>
      <c r="FC1698" s="7"/>
      <c r="FD1698" s="7"/>
      <c r="FE1698" s="7"/>
      <c r="FF1698" s="7"/>
      <c r="FG1698" s="7"/>
      <c r="FH1698" s="7"/>
      <c r="FI1698" s="7"/>
      <c r="FJ1698" s="7"/>
      <c r="FK1698" s="7"/>
      <c r="FL1698" s="34"/>
      <c r="FM1698" s="33"/>
      <c r="FN1698" s="34"/>
      <c r="FO1698" s="33"/>
      <c r="FP1698" s="33"/>
      <c r="FQ1698" s="33"/>
      <c r="FR1698" s="33"/>
      <c r="FS1698" s="33"/>
      <c r="FT1698" s="33"/>
      <c r="FU1698" s="33"/>
      <c r="FV1698" s="33"/>
      <c r="FW1698" s="33"/>
      <c r="FX1698" s="33"/>
      <c r="FY1698" s="33"/>
      <c r="FZ1698" s="33"/>
      <c r="GA1698" s="33"/>
      <c r="GB1698" s="33"/>
      <c r="GC1698" s="33"/>
      <c r="GD1698" s="33"/>
      <c r="GE1698" s="33"/>
      <c r="GF1698" s="33"/>
      <c r="GG1698" s="7"/>
      <c r="GH1698" s="7"/>
      <c r="GI1698" s="7"/>
      <c r="GJ1698" s="7"/>
      <c r="GK1698" s="7"/>
      <c r="GL1698" s="7"/>
      <c r="GM1698" s="7"/>
      <c r="GN1698" s="7"/>
      <c r="GO1698" s="7"/>
      <c r="GP1698" s="7"/>
      <c r="GQ1698" s="7"/>
      <c r="GR1698" s="7"/>
      <c r="GS1698" s="7"/>
      <c r="GT1698" s="7"/>
      <c r="GU1698" s="7"/>
      <c r="GV1698" s="7"/>
      <c r="GW1698" s="7"/>
      <c r="GX1698" s="7"/>
      <c r="GY1698" s="7"/>
    </row>
    <row r="1699" spans="1:207" ht="13.8">
      <c r="A1699" s="7"/>
      <c r="B1699" s="7"/>
      <c r="C1699" s="7"/>
      <c r="D1699" s="7"/>
      <c r="E1699" s="7"/>
      <c r="F1699" s="7"/>
      <c r="G1699" s="7"/>
      <c r="H1699" s="7"/>
      <c r="I1699" s="7"/>
      <c r="J1699" s="7"/>
      <c r="K1699" s="7"/>
      <c r="L1699" s="7"/>
      <c r="M1699" s="7"/>
      <c r="N1699" s="7"/>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c r="BY1699" s="7"/>
      <c r="BZ1699" s="7"/>
      <c r="CA1699" s="7"/>
      <c r="CB1699" s="7"/>
      <c r="CC1699" s="7"/>
      <c r="CD1699" s="7"/>
      <c r="CE1699" s="7"/>
      <c r="CF1699" s="7"/>
      <c r="CG1699" s="7"/>
      <c r="CH1699" s="7"/>
      <c r="CI1699" s="7"/>
      <c r="CJ1699" s="7"/>
      <c r="CK1699" s="7"/>
      <c r="CL1699" s="7"/>
      <c r="CM1699" s="7"/>
      <c r="CN1699" s="7"/>
      <c r="CO1699" s="7"/>
      <c r="CP1699" s="7"/>
      <c r="CQ1699" s="7"/>
      <c r="CR1699" s="7"/>
      <c r="CS1699" s="7"/>
      <c r="CT1699" s="7"/>
      <c r="CU1699" s="7"/>
      <c r="CV1699" s="7"/>
      <c r="CW1699" s="7"/>
      <c r="CX1699" s="7"/>
      <c r="CY1699" s="7"/>
      <c r="CZ1699" s="7"/>
      <c r="DA1699" s="7"/>
      <c r="DB1699" s="7"/>
      <c r="DC1699" s="7"/>
      <c r="DD1699" s="7"/>
      <c r="DE1699" s="7"/>
      <c r="DF1699" s="7"/>
      <c r="DG1699" s="7"/>
      <c r="DH1699" s="7"/>
      <c r="DI1699" s="7"/>
      <c r="DJ1699" s="7"/>
      <c r="DK1699" s="7"/>
      <c r="DL1699" s="7"/>
      <c r="DM1699" s="7"/>
      <c r="DN1699" s="7"/>
      <c r="DO1699" s="7"/>
      <c r="DP1699" s="7"/>
      <c r="DQ1699" s="7"/>
      <c r="DR1699" s="7"/>
      <c r="DS1699" s="7"/>
      <c r="DT1699" s="7"/>
      <c r="DU1699" s="7"/>
      <c r="DV1699" s="7"/>
      <c r="DW1699" s="7"/>
      <c r="DX1699" s="7"/>
      <c r="DY1699" s="7"/>
      <c r="DZ1699" s="7"/>
      <c r="EA1699" s="7"/>
      <c r="EB1699" s="7"/>
      <c r="EC1699" s="7"/>
      <c r="ED1699" s="7"/>
      <c r="EE1699" s="7"/>
      <c r="EF1699" s="7"/>
      <c r="EG1699" s="7"/>
      <c r="EH1699" s="7"/>
      <c r="EI1699" s="7"/>
      <c r="EJ1699" s="7"/>
      <c r="EK1699" s="7"/>
      <c r="EL1699" s="7"/>
      <c r="EM1699" s="7"/>
      <c r="EN1699" s="7"/>
      <c r="EO1699" s="7"/>
      <c r="EP1699" s="7"/>
      <c r="EQ1699" s="7"/>
      <c r="ER1699" s="7"/>
      <c r="ES1699" s="7"/>
      <c r="ET1699" s="7"/>
      <c r="EU1699" s="7"/>
      <c r="EV1699" s="7"/>
      <c r="EW1699" s="7"/>
      <c r="EX1699" s="7"/>
      <c r="EY1699" s="7"/>
      <c r="EZ1699" s="7"/>
      <c r="FA1699" s="7"/>
      <c r="FB1699" s="7"/>
      <c r="FC1699" s="7"/>
      <c r="FD1699" s="7"/>
      <c r="FE1699" s="7"/>
      <c r="FF1699" s="7"/>
      <c r="FG1699" s="7"/>
      <c r="FH1699" s="7"/>
      <c r="FI1699" s="7"/>
      <c r="FJ1699" s="7"/>
      <c r="FK1699" s="7"/>
      <c r="FL1699" s="34"/>
      <c r="FM1699" s="33"/>
      <c r="FN1699" s="34"/>
      <c r="FO1699" s="33"/>
      <c r="FP1699" s="33"/>
      <c r="FQ1699" s="33"/>
      <c r="FR1699" s="33"/>
      <c r="FS1699" s="33"/>
      <c r="FT1699" s="33"/>
      <c r="FU1699" s="33"/>
      <c r="FV1699" s="33"/>
      <c r="FW1699" s="33"/>
      <c r="FX1699" s="33"/>
      <c r="FY1699" s="33"/>
      <c r="FZ1699" s="33"/>
      <c r="GA1699" s="33"/>
      <c r="GB1699" s="33"/>
      <c r="GC1699" s="33"/>
      <c r="GD1699" s="33"/>
      <c r="GE1699" s="33"/>
      <c r="GF1699" s="33"/>
      <c r="GG1699" s="7"/>
      <c r="GH1699" s="7"/>
      <c r="GI1699" s="7"/>
      <c r="GJ1699" s="7"/>
      <c r="GK1699" s="7"/>
      <c r="GL1699" s="7"/>
      <c r="GM1699" s="7"/>
      <c r="GN1699" s="7"/>
      <c r="GO1699" s="7"/>
      <c r="GP1699" s="7"/>
      <c r="GQ1699" s="7"/>
      <c r="GR1699" s="7"/>
      <c r="GS1699" s="7"/>
      <c r="GT1699" s="7"/>
      <c r="GU1699" s="7"/>
      <c r="GV1699" s="7"/>
      <c r="GW1699" s="7"/>
      <c r="GX1699" s="7"/>
      <c r="GY1699" s="7"/>
    </row>
    <row r="1700" spans="1:207" ht="13.8">
      <c r="A1700" s="7"/>
      <c r="B1700" s="7"/>
      <c r="C1700" s="7"/>
      <c r="D1700" s="7"/>
      <c r="E1700" s="7"/>
      <c r="F1700" s="7"/>
      <c r="G1700" s="7"/>
      <c r="H1700" s="7"/>
      <c r="I1700" s="7"/>
      <c r="J1700" s="7"/>
      <c r="K1700" s="7"/>
      <c r="L1700" s="7"/>
      <c r="M1700" s="7"/>
      <c r="N1700" s="7"/>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c r="BY1700" s="7"/>
      <c r="BZ1700" s="7"/>
      <c r="CA1700" s="7"/>
      <c r="CB1700" s="7"/>
      <c r="CC1700" s="7"/>
      <c r="CD1700" s="7"/>
      <c r="CE1700" s="7"/>
      <c r="CF1700" s="7"/>
      <c r="CG1700" s="7"/>
      <c r="CH1700" s="7"/>
      <c r="CI1700" s="7"/>
      <c r="CJ1700" s="7"/>
      <c r="CK1700" s="7"/>
      <c r="CL1700" s="7"/>
      <c r="CM1700" s="7"/>
      <c r="CN1700" s="7"/>
      <c r="CO1700" s="7"/>
      <c r="CP1700" s="7"/>
      <c r="CQ1700" s="7"/>
      <c r="CR1700" s="7"/>
      <c r="CS1700" s="7"/>
      <c r="CT1700" s="7"/>
      <c r="CU1700" s="7"/>
      <c r="CV1700" s="7"/>
      <c r="CW1700" s="7"/>
      <c r="CX1700" s="7"/>
      <c r="CY1700" s="7"/>
      <c r="CZ1700" s="7"/>
      <c r="DA1700" s="7"/>
      <c r="DB1700" s="7"/>
      <c r="DC1700" s="7"/>
      <c r="DD1700" s="7"/>
      <c r="DE1700" s="7"/>
      <c r="DF1700" s="7"/>
      <c r="DG1700" s="7"/>
      <c r="DH1700" s="7"/>
      <c r="DI1700" s="7"/>
      <c r="DJ1700" s="7"/>
      <c r="DK1700" s="7"/>
      <c r="DL1700" s="7"/>
      <c r="DM1700" s="7"/>
      <c r="DN1700" s="7"/>
      <c r="DO1700" s="7"/>
      <c r="DP1700" s="7"/>
      <c r="DQ1700" s="7"/>
      <c r="DR1700" s="7"/>
      <c r="DS1700" s="7"/>
      <c r="DT1700" s="7"/>
      <c r="DU1700" s="7"/>
      <c r="DV1700" s="7"/>
      <c r="DW1700" s="7"/>
      <c r="DX1700" s="7"/>
      <c r="DY1700" s="7"/>
      <c r="DZ1700" s="7"/>
      <c r="EA1700" s="7"/>
      <c r="EB1700" s="7"/>
      <c r="EC1700" s="7"/>
      <c r="ED1700" s="7"/>
      <c r="EE1700" s="7"/>
      <c r="EF1700" s="7"/>
      <c r="EG1700" s="7"/>
      <c r="EH1700" s="7"/>
      <c r="EI1700" s="7"/>
      <c r="EJ1700" s="7"/>
      <c r="EK1700" s="7"/>
      <c r="EL1700" s="7"/>
      <c r="EM1700" s="7"/>
      <c r="EN1700" s="7"/>
      <c r="EO1700" s="7"/>
      <c r="EP1700" s="7"/>
      <c r="EQ1700" s="7"/>
      <c r="ER1700" s="7"/>
      <c r="ES1700" s="7"/>
      <c r="ET1700" s="7"/>
      <c r="EU1700" s="7"/>
      <c r="EV1700" s="7"/>
      <c r="EW1700" s="7"/>
      <c r="EX1700" s="7"/>
      <c r="EY1700" s="7"/>
      <c r="EZ1700" s="7"/>
      <c r="FA1700" s="7"/>
      <c r="FB1700" s="7"/>
      <c r="FC1700" s="7"/>
      <c r="FD1700" s="7"/>
      <c r="FE1700" s="7"/>
      <c r="FF1700" s="7"/>
      <c r="FG1700" s="7"/>
      <c r="FH1700" s="7"/>
      <c r="FI1700" s="7"/>
      <c r="FJ1700" s="7"/>
      <c r="FK1700" s="7"/>
      <c r="FL1700" s="34"/>
      <c r="FM1700" s="33"/>
      <c r="FN1700" s="34"/>
      <c r="FO1700" s="33"/>
      <c r="FP1700" s="33"/>
      <c r="FQ1700" s="33"/>
      <c r="FR1700" s="33"/>
      <c r="FS1700" s="33"/>
      <c r="FT1700" s="33"/>
      <c r="FU1700" s="33"/>
      <c r="FV1700" s="33"/>
      <c r="FW1700" s="33"/>
      <c r="FX1700" s="33"/>
      <c r="FY1700" s="33"/>
      <c r="FZ1700" s="33"/>
      <c r="GA1700" s="33"/>
      <c r="GB1700" s="33"/>
      <c r="GC1700" s="33"/>
      <c r="GD1700" s="33"/>
      <c r="GE1700" s="33"/>
      <c r="GF1700" s="33"/>
      <c r="GG1700" s="7"/>
      <c r="GH1700" s="7"/>
      <c r="GI1700" s="7"/>
      <c r="GJ1700" s="7"/>
      <c r="GK1700" s="7"/>
      <c r="GL1700" s="7"/>
      <c r="GM1700" s="7"/>
      <c r="GN1700" s="7"/>
      <c r="GO1700" s="7"/>
      <c r="GP1700" s="7"/>
      <c r="GQ1700" s="7"/>
      <c r="GR1700" s="7"/>
      <c r="GS1700" s="7"/>
      <c r="GT1700" s="7"/>
      <c r="GU1700" s="7"/>
      <c r="GV1700" s="7"/>
      <c r="GW1700" s="7"/>
      <c r="GX1700" s="7"/>
      <c r="GY1700" s="7"/>
    </row>
    <row r="1701" spans="1:207" ht="13.8">
      <c r="A1701" s="7"/>
      <c r="B1701" s="7"/>
      <c r="C1701" s="7"/>
      <c r="D1701" s="7"/>
      <c r="E1701" s="7"/>
      <c r="F1701" s="7"/>
      <c r="G1701" s="7"/>
      <c r="H1701" s="7"/>
      <c r="I1701" s="7"/>
      <c r="J1701" s="7"/>
      <c r="K1701" s="7"/>
      <c r="L1701" s="7"/>
      <c r="M1701" s="7"/>
      <c r="N1701" s="7"/>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c r="BY1701" s="7"/>
      <c r="BZ1701" s="7"/>
      <c r="CA1701" s="7"/>
      <c r="CB1701" s="7"/>
      <c r="CC1701" s="7"/>
      <c r="CD1701" s="7"/>
      <c r="CE1701" s="7"/>
      <c r="CF1701" s="7"/>
      <c r="CG1701" s="7"/>
      <c r="CH1701" s="7"/>
      <c r="CI1701" s="7"/>
      <c r="CJ1701" s="7"/>
      <c r="CK1701" s="7"/>
      <c r="CL1701" s="7"/>
      <c r="CM1701" s="7"/>
      <c r="CN1701" s="7"/>
      <c r="CO1701" s="7"/>
      <c r="CP1701" s="7"/>
      <c r="CQ1701" s="7"/>
      <c r="CR1701" s="7"/>
      <c r="CS1701" s="7"/>
      <c r="CT1701" s="7"/>
      <c r="CU1701" s="7"/>
      <c r="CV1701" s="7"/>
      <c r="CW1701" s="7"/>
      <c r="CX1701" s="7"/>
      <c r="CY1701" s="7"/>
      <c r="CZ1701" s="7"/>
      <c r="DA1701" s="7"/>
      <c r="DB1701" s="7"/>
      <c r="DC1701" s="7"/>
      <c r="DD1701" s="7"/>
      <c r="DE1701" s="7"/>
      <c r="DF1701" s="7"/>
      <c r="DG1701" s="7"/>
      <c r="DH1701" s="7"/>
      <c r="DI1701" s="7"/>
      <c r="DJ1701" s="7"/>
      <c r="DK1701" s="7"/>
      <c r="DL1701" s="7"/>
      <c r="DM1701" s="7"/>
      <c r="DN1701" s="7"/>
      <c r="DO1701" s="7"/>
      <c r="DP1701" s="7"/>
      <c r="DQ1701" s="7"/>
      <c r="DR1701" s="7"/>
      <c r="DS1701" s="7"/>
      <c r="DT1701" s="7"/>
      <c r="DU1701" s="7"/>
      <c r="DV1701" s="7"/>
      <c r="DW1701" s="7"/>
      <c r="DX1701" s="7"/>
      <c r="DY1701" s="7"/>
      <c r="DZ1701" s="7"/>
      <c r="EA1701" s="7"/>
      <c r="EB1701" s="7"/>
      <c r="EC1701" s="7"/>
      <c r="ED1701" s="7"/>
      <c r="EE1701" s="7"/>
      <c r="EF1701" s="7"/>
      <c r="EG1701" s="7"/>
      <c r="EH1701" s="7"/>
      <c r="EI1701" s="7"/>
      <c r="EJ1701" s="7"/>
      <c r="EK1701" s="7"/>
      <c r="EL1701" s="7"/>
      <c r="EM1701" s="7"/>
      <c r="EN1701" s="7"/>
      <c r="EO1701" s="7"/>
      <c r="EP1701" s="7"/>
      <c r="EQ1701" s="7"/>
      <c r="ER1701" s="7"/>
      <c r="ES1701" s="7"/>
      <c r="ET1701" s="7"/>
      <c r="EU1701" s="7"/>
      <c r="EV1701" s="7"/>
      <c r="EW1701" s="7"/>
      <c r="EX1701" s="7"/>
      <c r="EY1701" s="7"/>
      <c r="EZ1701" s="7"/>
      <c r="FA1701" s="7"/>
      <c r="FB1701" s="7"/>
      <c r="FC1701" s="7"/>
      <c r="FD1701" s="7"/>
      <c r="FE1701" s="7"/>
      <c r="FF1701" s="7"/>
      <c r="FG1701" s="7"/>
      <c r="FH1701" s="7"/>
      <c r="FI1701" s="7"/>
      <c r="FJ1701" s="7"/>
      <c r="FK1701" s="7"/>
      <c r="FL1701" s="34"/>
      <c r="FM1701" s="33"/>
      <c r="FN1701" s="34"/>
      <c r="FO1701" s="33"/>
      <c r="FP1701" s="33"/>
      <c r="FQ1701" s="33"/>
      <c r="FR1701" s="33"/>
      <c r="FS1701" s="33"/>
      <c r="FT1701" s="33"/>
      <c r="FU1701" s="33"/>
      <c r="FV1701" s="33"/>
      <c r="FW1701" s="33"/>
      <c r="FX1701" s="33"/>
      <c r="FY1701" s="33"/>
      <c r="FZ1701" s="33"/>
      <c r="GA1701" s="33"/>
      <c r="GB1701" s="33"/>
      <c r="GC1701" s="33"/>
      <c r="GD1701" s="33"/>
      <c r="GE1701" s="33"/>
      <c r="GF1701" s="33"/>
      <c r="GG1701" s="7"/>
      <c r="GH1701" s="7"/>
      <c r="GI1701" s="7"/>
      <c r="GJ1701" s="7"/>
      <c r="GK1701" s="7"/>
      <c r="GL1701" s="7"/>
      <c r="GM1701" s="7"/>
      <c r="GN1701" s="7"/>
      <c r="GO1701" s="7"/>
      <c r="GP1701" s="7"/>
      <c r="GQ1701" s="7"/>
      <c r="GR1701" s="7"/>
      <c r="GS1701" s="7"/>
      <c r="GT1701" s="7"/>
      <c r="GU1701" s="7"/>
      <c r="GV1701" s="7"/>
      <c r="GW1701" s="7"/>
      <c r="GX1701" s="7"/>
      <c r="GY1701" s="7"/>
    </row>
    <row r="1702" spans="1:207" ht="13.8">
      <c r="A1702" s="7"/>
      <c r="B1702" s="7"/>
      <c r="C1702" s="7"/>
      <c r="D1702" s="7"/>
      <c r="E1702" s="7"/>
      <c r="F1702" s="7"/>
      <c r="G1702" s="7"/>
      <c r="H1702" s="7"/>
      <c r="I1702" s="7"/>
      <c r="J1702" s="7"/>
      <c r="K1702" s="7"/>
      <c r="L1702" s="7"/>
      <c r="M1702" s="7"/>
      <c r="N1702" s="7"/>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c r="BY1702" s="7"/>
      <c r="BZ1702" s="7"/>
      <c r="CA1702" s="7"/>
      <c r="CB1702" s="7"/>
      <c r="CC1702" s="7"/>
      <c r="CD1702" s="7"/>
      <c r="CE1702" s="7"/>
      <c r="CF1702" s="7"/>
      <c r="CG1702" s="7"/>
      <c r="CH1702" s="7"/>
      <c r="CI1702" s="7"/>
      <c r="CJ1702" s="7"/>
      <c r="CK1702" s="7"/>
      <c r="CL1702" s="7"/>
      <c r="CM1702" s="7"/>
      <c r="CN1702" s="7"/>
      <c r="CO1702" s="7"/>
      <c r="CP1702" s="7"/>
      <c r="CQ1702" s="7"/>
      <c r="CR1702" s="7"/>
      <c r="CS1702" s="7"/>
      <c r="CT1702" s="7"/>
      <c r="CU1702" s="7"/>
      <c r="CV1702" s="7"/>
      <c r="CW1702" s="7"/>
      <c r="CX1702" s="7"/>
      <c r="CY1702" s="7"/>
      <c r="CZ1702" s="7"/>
      <c r="DA1702" s="7"/>
      <c r="DB1702" s="7"/>
      <c r="DC1702" s="7"/>
      <c r="DD1702" s="7"/>
      <c r="DE1702" s="7"/>
      <c r="DF1702" s="7"/>
      <c r="DG1702" s="7"/>
      <c r="DH1702" s="7"/>
      <c r="DI1702" s="7"/>
      <c r="DJ1702" s="7"/>
      <c r="DK1702" s="7"/>
      <c r="DL1702" s="7"/>
      <c r="DM1702" s="7"/>
      <c r="DN1702" s="7"/>
      <c r="DO1702" s="7"/>
      <c r="DP1702" s="7"/>
      <c r="DQ1702" s="7"/>
      <c r="DR1702" s="7"/>
      <c r="DS1702" s="7"/>
      <c r="DT1702" s="7"/>
      <c r="DU1702" s="7"/>
      <c r="DV1702" s="7"/>
      <c r="DW1702" s="7"/>
      <c r="DX1702" s="7"/>
      <c r="DY1702" s="7"/>
      <c r="DZ1702" s="7"/>
      <c r="EA1702" s="7"/>
      <c r="EB1702" s="7"/>
      <c r="EC1702" s="7"/>
      <c r="ED1702" s="7"/>
      <c r="EE1702" s="7"/>
      <c r="EF1702" s="7"/>
      <c r="EG1702" s="7"/>
      <c r="EH1702" s="7"/>
      <c r="EI1702" s="7"/>
      <c r="EJ1702" s="7"/>
      <c r="EK1702" s="7"/>
      <c r="EL1702" s="7"/>
      <c r="EM1702" s="7"/>
      <c r="EN1702" s="7"/>
      <c r="EO1702" s="7"/>
      <c r="EP1702" s="7"/>
      <c r="EQ1702" s="7"/>
      <c r="ER1702" s="7"/>
      <c r="ES1702" s="7"/>
      <c r="ET1702" s="7"/>
      <c r="EU1702" s="7"/>
      <c r="EV1702" s="7"/>
      <c r="EW1702" s="7"/>
      <c r="EX1702" s="7"/>
      <c r="EY1702" s="7"/>
      <c r="EZ1702" s="7"/>
      <c r="FA1702" s="7"/>
      <c r="FB1702" s="7"/>
      <c r="FC1702" s="7"/>
      <c r="FD1702" s="7"/>
      <c r="FE1702" s="7"/>
      <c r="FF1702" s="7"/>
      <c r="FG1702" s="7"/>
      <c r="FH1702" s="7"/>
      <c r="FI1702" s="7"/>
      <c r="FJ1702" s="7"/>
      <c r="FK1702" s="7"/>
      <c r="FL1702" s="34"/>
      <c r="FM1702" s="33"/>
      <c r="FN1702" s="34"/>
      <c r="FO1702" s="33"/>
      <c r="FP1702" s="33"/>
      <c r="FQ1702" s="33"/>
      <c r="FR1702" s="33"/>
      <c r="FS1702" s="33"/>
      <c r="FT1702" s="33"/>
      <c r="FU1702" s="33"/>
      <c r="FV1702" s="33"/>
      <c r="FW1702" s="33"/>
      <c r="FX1702" s="33"/>
      <c r="FY1702" s="33"/>
      <c r="FZ1702" s="33"/>
      <c r="GA1702" s="33"/>
      <c r="GB1702" s="33"/>
      <c r="GC1702" s="33"/>
      <c r="GD1702" s="33"/>
      <c r="GE1702" s="33"/>
      <c r="GF1702" s="33"/>
      <c r="GG1702" s="7"/>
      <c r="GH1702" s="7"/>
      <c r="GI1702" s="7"/>
      <c r="GJ1702" s="7"/>
      <c r="GK1702" s="7"/>
      <c r="GL1702" s="7"/>
      <c r="GM1702" s="7"/>
      <c r="GN1702" s="7"/>
      <c r="GO1702" s="7"/>
      <c r="GP1702" s="7"/>
      <c r="GQ1702" s="7"/>
      <c r="GR1702" s="7"/>
      <c r="GS1702" s="7"/>
      <c r="GT1702" s="7"/>
      <c r="GU1702" s="7"/>
      <c r="GV1702" s="7"/>
      <c r="GW1702" s="7"/>
      <c r="GX1702" s="7"/>
      <c r="GY1702" s="7"/>
    </row>
    <row r="1703" spans="1:207" ht="13.8">
      <c r="A1703" s="7"/>
      <c r="B1703" s="7"/>
      <c r="C1703" s="7"/>
      <c r="D1703" s="7"/>
      <c r="E1703" s="7"/>
      <c r="F1703" s="7"/>
      <c r="G1703" s="7"/>
      <c r="H1703" s="7"/>
      <c r="I1703" s="7"/>
      <c r="J1703" s="7"/>
      <c r="K1703" s="7"/>
      <c r="L1703" s="7"/>
      <c r="M1703" s="7"/>
      <c r="N1703" s="7"/>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c r="BY1703" s="7"/>
      <c r="BZ1703" s="7"/>
      <c r="CA1703" s="7"/>
      <c r="CB1703" s="7"/>
      <c r="CC1703" s="7"/>
      <c r="CD1703" s="7"/>
      <c r="CE1703" s="7"/>
      <c r="CF1703" s="7"/>
      <c r="CG1703" s="7"/>
      <c r="CH1703" s="7"/>
      <c r="CI1703" s="7"/>
      <c r="CJ1703" s="7"/>
      <c r="CK1703" s="7"/>
      <c r="CL1703" s="7"/>
      <c r="CM1703" s="7"/>
      <c r="CN1703" s="7"/>
      <c r="CO1703" s="7"/>
      <c r="CP1703" s="7"/>
      <c r="CQ1703" s="7"/>
      <c r="CR1703" s="7"/>
      <c r="CS1703" s="7"/>
      <c r="CT1703" s="7"/>
      <c r="CU1703" s="7"/>
      <c r="CV1703" s="7"/>
      <c r="CW1703" s="7"/>
      <c r="CX1703" s="7"/>
      <c r="CY1703" s="7"/>
      <c r="CZ1703" s="7"/>
      <c r="DA1703" s="7"/>
      <c r="DB1703" s="7"/>
      <c r="DC1703" s="7"/>
      <c r="DD1703" s="7"/>
      <c r="DE1703" s="7"/>
      <c r="DF1703" s="7"/>
      <c r="DG1703" s="7"/>
      <c r="DH1703" s="7"/>
      <c r="DI1703" s="7"/>
      <c r="DJ1703" s="7"/>
      <c r="DK1703" s="7"/>
      <c r="DL1703" s="7"/>
      <c r="DM1703" s="7"/>
      <c r="DN1703" s="7"/>
      <c r="DO1703" s="7"/>
      <c r="DP1703" s="7"/>
      <c r="DQ1703" s="7"/>
      <c r="DR1703" s="7"/>
      <c r="DS1703" s="7"/>
      <c r="DT1703" s="7"/>
      <c r="DU1703" s="7"/>
      <c r="DV1703" s="7"/>
      <c r="DW1703" s="7"/>
      <c r="DX1703" s="7"/>
      <c r="DY1703" s="7"/>
      <c r="DZ1703" s="7"/>
      <c r="EA1703" s="7"/>
      <c r="EB1703" s="7"/>
      <c r="EC1703" s="7"/>
      <c r="ED1703" s="7"/>
      <c r="EE1703" s="7"/>
      <c r="EF1703" s="7"/>
      <c r="EG1703" s="7"/>
      <c r="EH1703" s="7"/>
      <c r="EI1703" s="7"/>
      <c r="EJ1703" s="7"/>
      <c r="EK1703" s="7"/>
      <c r="EL1703" s="7"/>
      <c r="EM1703" s="7"/>
      <c r="EN1703" s="7"/>
      <c r="EO1703" s="7"/>
      <c r="EP1703" s="7"/>
      <c r="EQ1703" s="7"/>
      <c r="ER1703" s="7"/>
      <c r="ES1703" s="7"/>
      <c r="ET1703" s="7"/>
      <c r="EU1703" s="7"/>
      <c r="EV1703" s="7"/>
      <c r="EW1703" s="7"/>
      <c r="EX1703" s="7"/>
      <c r="EY1703" s="7"/>
      <c r="EZ1703" s="7"/>
      <c r="FA1703" s="7"/>
      <c r="FB1703" s="7"/>
      <c r="FC1703" s="7"/>
      <c r="FD1703" s="7"/>
      <c r="FE1703" s="7"/>
      <c r="FF1703" s="7"/>
      <c r="FG1703" s="7"/>
      <c r="FH1703" s="7"/>
      <c r="FI1703" s="7"/>
      <c r="FJ1703" s="7"/>
      <c r="FK1703" s="7"/>
      <c r="FL1703" s="34"/>
      <c r="FM1703" s="33"/>
      <c r="FN1703" s="34"/>
      <c r="FO1703" s="33"/>
      <c r="FP1703" s="33"/>
      <c r="FQ1703" s="33"/>
      <c r="FR1703" s="33"/>
      <c r="FS1703" s="33"/>
      <c r="FT1703" s="33"/>
      <c r="FU1703" s="33"/>
      <c r="FV1703" s="33"/>
      <c r="FW1703" s="33"/>
      <c r="FX1703" s="33"/>
      <c r="FY1703" s="33"/>
      <c r="FZ1703" s="33"/>
      <c r="GA1703" s="33"/>
      <c r="GB1703" s="33"/>
      <c r="GC1703" s="33"/>
      <c r="GD1703" s="33"/>
      <c r="GE1703" s="33"/>
      <c r="GF1703" s="33"/>
      <c r="GG1703" s="7"/>
      <c r="GH1703" s="7"/>
      <c r="GI1703" s="7"/>
      <c r="GJ1703" s="7"/>
      <c r="GK1703" s="7"/>
      <c r="GL1703" s="7"/>
      <c r="GM1703" s="7"/>
      <c r="GN1703" s="7"/>
      <c r="GO1703" s="7"/>
      <c r="GP1703" s="7"/>
      <c r="GQ1703" s="7"/>
      <c r="GR1703" s="7"/>
      <c r="GS1703" s="7"/>
      <c r="GT1703" s="7"/>
      <c r="GU1703" s="7"/>
      <c r="GV1703" s="7"/>
      <c r="GW1703" s="7"/>
      <c r="GX1703" s="7"/>
      <c r="GY1703" s="7"/>
    </row>
    <row r="1704" spans="1:207" ht="13.8">
      <c r="A1704" s="7"/>
      <c r="B1704" s="7"/>
      <c r="C1704" s="7"/>
      <c r="D1704" s="7"/>
      <c r="E1704" s="7"/>
      <c r="F1704" s="7"/>
      <c r="G1704" s="7"/>
      <c r="H1704" s="7"/>
      <c r="I1704" s="7"/>
      <c r="J1704" s="7"/>
      <c r="K1704" s="7"/>
      <c r="L1704" s="7"/>
      <c r="M1704" s="7"/>
      <c r="N1704" s="7"/>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c r="BY1704" s="7"/>
      <c r="BZ1704" s="7"/>
      <c r="CA1704" s="7"/>
      <c r="CB1704" s="7"/>
      <c r="CC1704" s="7"/>
      <c r="CD1704" s="7"/>
      <c r="CE1704" s="7"/>
      <c r="CF1704" s="7"/>
      <c r="CG1704" s="7"/>
      <c r="CH1704" s="7"/>
      <c r="CI1704" s="7"/>
      <c r="CJ1704" s="7"/>
      <c r="CK1704" s="7"/>
      <c r="CL1704" s="7"/>
      <c r="CM1704" s="7"/>
      <c r="CN1704" s="7"/>
      <c r="CO1704" s="7"/>
      <c r="CP1704" s="7"/>
      <c r="CQ1704" s="7"/>
      <c r="CR1704" s="7"/>
      <c r="CS1704" s="7"/>
      <c r="CT1704" s="7"/>
      <c r="CU1704" s="7"/>
      <c r="CV1704" s="7"/>
      <c r="CW1704" s="7"/>
      <c r="CX1704" s="7"/>
      <c r="CY1704" s="7"/>
      <c r="CZ1704" s="7"/>
      <c r="DA1704" s="7"/>
      <c r="DB1704" s="7"/>
      <c r="DC1704" s="7"/>
      <c r="DD1704" s="7"/>
      <c r="DE1704" s="7"/>
      <c r="DF1704" s="7"/>
      <c r="DG1704" s="7"/>
      <c r="DH1704" s="7"/>
      <c r="DI1704" s="7"/>
      <c r="DJ1704" s="7"/>
      <c r="DK1704" s="7"/>
      <c r="DL1704" s="7"/>
      <c r="DM1704" s="7"/>
      <c r="DN1704" s="7"/>
      <c r="DO1704" s="7"/>
      <c r="DP1704" s="7"/>
      <c r="DQ1704" s="7"/>
      <c r="DR1704" s="7"/>
      <c r="DS1704" s="7"/>
      <c r="DT1704" s="7"/>
      <c r="DU1704" s="7"/>
      <c r="DV1704" s="7"/>
      <c r="DW1704" s="7"/>
      <c r="DX1704" s="7"/>
      <c r="DY1704" s="7"/>
      <c r="DZ1704" s="7"/>
      <c r="EA1704" s="7"/>
      <c r="EB1704" s="7"/>
      <c r="EC1704" s="7"/>
      <c r="ED1704" s="7"/>
      <c r="EE1704" s="7"/>
      <c r="EF1704" s="7"/>
      <c r="EG1704" s="7"/>
      <c r="EH1704" s="7"/>
      <c r="EI1704" s="7"/>
      <c r="EJ1704" s="7"/>
      <c r="EK1704" s="7"/>
      <c r="EL1704" s="7"/>
      <c r="EM1704" s="7"/>
      <c r="EN1704" s="7"/>
      <c r="EO1704" s="7"/>
      <c r="EP1704" s="7"/>
      <c r="EQ1704" s="7"/>
      <c r="ER1704" s="7"/>
      <c r="ES1704" s="7"/>
      <c r="ET1704" s="7"/>
      <c r="EU1704" s="7"/>
      <c r="EV1704" s="7"/>
      <c r="EW1704" s="7"/>
      <c r="EX1704" s="7"/>
      <c r="EY1704" s="7"/>
      <c r="EZ1704" s="7"/>
      <c r="FA1704" s="7"/>
      <c r="FB1704" s="7"/>
      <c r="FC1704" s="7"/>
      <c r="FD1704" s="7"/>
      <c r="FE1704" s="7"/>
      <c r="FF1704" s="7"/>
      <c r="FG1704" s="7"/>
      <c r="FH1704" s="7"/>
      <c r="FI1704" s="7"/>
      <c r="FJ1704" s="7"/>
      <c r="FK1704" s="7"/>
      <c r="FL1704" s="34"/>
      <c r="FM1704" s="33"/>
      <c r="FN1704" s="34"/>
      <c r="FO1704" s="33"/>
      <c r="FP1704" s="33"/>
      <c r="FQ1704" s="33"/>
      <c r="FR1704" s="33"/>
      <c r="FS1704" s="33"/>
      <c r="FT1704" s="33"/>
      <c r="FU1704" s="33"/>
      <c r="FV1704" s="33"/>
      <c r="FW1704" s="33"/>
      <c r="FX1704" s="33"/>
      <c r="FY1704" s="33"/>
      <c r="FZ1704" s="33"/>
      <c r="GA1704" s="33"/>
      <c r="GB1704" s="33"/>
      <c r="GC1704" s="33"/>
      <c r="GD1704" s="33"/>
      <c r="GE1704" s="33"/>
      <c r="GF1704" s="33"/>
      <c r="GG1704" s="7"/>
      <c r="GH1704" s="7"/>
      <c r="GI1704" s="7"/>
      <c r="GJ1704" s="7"/>
      <c r="GK1704" s="7"/>
      <c r="GL1704" s="7"/>
      <c r="GM1704" s="7"/>
      <c r="GN1704" s="7"/>
      <c r="GO1704" s="7"/>
      <c r="GP1704" s="7"/>
      <c r="GQ1704" s="7"/>
      <c r="GR1704" s="7"/>
      <c r="GS1704" s="7"/>
      <c r="GT1704" s="7"/>
      <c r="GU1704" s="7"/>
      <c r="GV1704" s="7"/>
      <c r="GW1704" s="7"/>
      <c r="GX1704" s="7"/>
      <c r="GY1704" s="7"/>
    </row>
    <row r="1705" spans="1:207" ht="13.8">
      <c r="A1705" s="7"/>
      <c r="B1705" s="7"/>
      <c r="C1705" s="7"/>
      <c r="D1705" s="7"/>
      <c r="E1705" s="7"/>
      <c r="F1705" s="7"/>
      <c r="G1705" s="7"/>
      <c r="H1705" s="7"/>
      <c r="I1705" s="7"/>
      <c r="J1705" s="7"/>
      <c r="K1705" s="7"/>
      <c r="L1705" s="7"/>
      <c r="M1705" s="7"/>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c r="BY1705" s="7"/>
      <c r="BZ1705" s="7"/>
      <c r="CA1705" s="7"/>
      <c r="CB1705" s="7"/>
      <c r="CC1705" s="7"/>
      <c r="CD1705" s="7"/>
      <c r="CE1705" s="7"/>
      <c r="CF1705" s="7"/>
      <c r="CG1705" s="7"/>
      <c r="CH1705" s="7"/>
      <c r="CI1705" s="7"/>
      <c r="CJ1705" s="7"/>
      <c r="CK1705" s="7"/>
      <c r="CL1705" s="7"/>
      <c r="CM1705" s="7"/>
      <c r="CN1705" s="7"/>
      <c r="CO1705" s="7"/>
      <c r="CP1705" s="7"/>
      <c r="CQ1705" s="7"/>
      <c r="CR1705" s="7"/>
      <c r="CS1705" s="7"/>
      <c r="CT1705" s="7"/>
      <c r="CU1705" s="7"/>
      <c r="CV1705" s="7"/>
      <c r="CW1705" s="7"/>
      <c r="CX1705" s="7"/>
      <c r="CY1705" s="7"/>
      <c r="CZ1705" s="7"/>
      <c r="DA1705" s="7"/>
      <c r="DB1705" s="7"/>
      <c r="DC1705" s="7"/>
      <c r="DD1705" s="7"/>
      <c r="DE1705" s="7"/>
      <c r="DF1705" s="7"/>
      <c r="DG1705" s="7"/>
      <c r="DH1705" s="7"/>
      <c r="DI1705" s="7"/>
      <c r="DJ1705" s="7"/>
      <c r="DK1705" s="7"/>
      <c r="DL1705" s="7"/>
      <c r="DM1705" s="7"/>
      <c r="DN1705" s="7"/>
      <c r="DO1705" s="7"/>
      <c r="DP1705" s="7"/>
      <c r="DQ1705" s="7"/>
      <c r="DR1705" s="7"/>
      <c r="DS1705" s="7"/>
      <c r="DT1705" s="7"/>
      <c r="DU1705" s="7"/>
      <c r="DV1705" s="7"/>
      <c r="DW1705" s="7"/>
      <c r="DX1705" s="7"/>
      <c r="DY1705" s="7"/>
      <c r="DZ1705" s="7"/>
      <c r="EA1705" s="7"/>
      <c r="EB1705" s="7"/>
      <c r="EC1705" s="7"/>
      <c r="ED1705" s="7"/>
      <c r="EE1705" s="7"/>
      <c r="EF1705" s="7"/>
      <c r="EG1705" s="7"/>
      <c r="EH1705" s="7"/>
      <c r="EI1705" s="7"/>
      <c r="EJ1705" s="7"/>
      <c r="EK1705" s="7"/>
      <c r="EL1705" s="7"/>
      <c r="EM1705" s="7"/>
      <c r="EN1705" s="7"/>
      <c r="EO1705" s="7"/>
      <c r="EP1705" s="7"/>
      <c r="EQ1705" s="7"/>
      <c r="ER1705" s="7"/>
      <c r="ES1705" s="7"/>
      <c r="ET1705" s="7"/>
      <c r="EU1705" s="7"/>
      <c r="EV1705" s="7"/>
      <c r="EW1705" s="7"/>
      <c r="EX1705" s="7"/>
      <c r="EY1705" s="7"/>
      <c r="EZ1705" s="7"/>
      <c r="FA1705" s="7"/>
      <c r="FB1705" s="7"/>
      <c r="FC1705" s="7"/>
      <c r="FD1705" s="7"/>
      <c r="FE1705" s="7"/>
      <c r="FF1705" s="7"/>
      <c r="FG1705" s="7"/>
      <c r="FH1705" s="7"/>
      <c r="FI1705" s="7"/>
      <c r="FJ1705" s="7"/>
      <c r="FK1705" s="7"/>
      <c r="FL1705" s="34"/>
      <c r="FM1705" s="33"/>
      <c r="FN1705" s="34"/>
      <c r="FO1705" s="33"/>
      <c r="FP1705" s="33"/>
      <c r="FQ1705" s="33"/>
      <c r="FR1705" s="33"/>
      <c r="FS1705" s="33"/>
      <c r="FT1705" s="33"/>
      <c r="FU1705" s="33"/>
      <c r="FV1705" s="33"/>
      <c r="FW1705" s="33"/>
      <c r="FX1705" s="33"/>
      <c r="FY1705" s="33"/>
      <c r="FZ1705" s="33"/>
      <c r="GA1705" s="33"/>
      <c r="GB1705" s="33"/>
      <c r="GC1705" s="33"/>
      <c r="GD1705" s="33"/>
      <c r="GE1705" s="33"/>
      <c r="GF1705" s="33"/>
      <c r="GG1705" s="7"/>
      <c r="GH1705" s="7"/>
      <c r="GI1705" s="7"/>
      <c r="GJ1705" s="7"/>
      <c r="GK1705" s="7"/>
      <c r="GL1705" s="7"/>
      <c r="GM1705" s="7"/>
      <c r="GN1705" s="7"/>
      <c r="GO1705" s="7"/>
      <c r="GP1705" s="7"/>
      <c r="GQ1705" s="7"/>
      <c r="GR1705" s="7"/>
      <c r="GS1705" s="7"/>
      <c r="GT1705" s="7"/>
      <c r="GU1705" s="7"/>
      <c r="GV1705" s="7"/>
      <c r="GW1705" s="7"/>
      <c r="GX1705" s="7"/>
      <c r="GY1705" s="7"/>
    </row>
    <row r="1706" spans="1:207" ht="13.8">
      <c r="A1706" s="7"/>
      <c r="B1706" s="7"/>
      <c r="C1706" s="7"/>
      <c r="D1706" s="7"/>
      <c r="E1706" s="7"/>
      <c r="F1706" s="7"/>
      <c r="G1706" s="7"/>
      <c r="H1706" s="7"/>
      <c r="I1706" s="7"/>
      <c r="J1706" s="7"/>
      <c r="K1706" s="7"/>
      <c r="L1706" s="7"/>
      <c r="M1706" s="7"/>
      <c r="N1706" s="7"/>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c r="BY1706" s="7"/>
      <c r="BZ1706" s="7"/>
      <c r="CA1706" s="7"/>
      <c r="CB1706" s="7"/>
      <c r="CC1706" s="7"/>
      <c r="CD1706" s="7"/>
      <c r="CE1706" s="7"/>
      <c r="CF1706" s="7"/>
      <c r="CG1706" s="7"/>
      <c r="CH1706" s="7"/>
      <c r="CI1706" s="7"/>
      <c r="CJ1706" s="7"/>
      <c r="CK1706" s="7"/>
      <c r="CL1706" s="7"/>
      <c r="CM1706" s="7"/>
      <c r="CN1706" s="7"/>
      <c r="CO1706" s="7"/>
      <c r="CP1706" s="7"/>
      <c r="CQ1706" s="7"/>
      <c r="CR1706" s="7"/>
      <c r="CS1706" s="7"/>
      <c r="CT1706" s="7"/>
      <c r="CU1706" s="7"/>
      <c r="CV1706" s="7"/>
      <c r="CW1706" s="7"/>
      <c r="CX1706" s="7"/>
      <c r="CY1706" s="7"/>
      <c r="CZ1706" s="7"/>
      <c r="DA1706" s="7"/>
      <c r="DB1706" s="7"/>
      <c r="DC1706" s="7"/>
      <c r="DD1706" s="7"/>
      <c r="DE1706" s="7"/>
      <c r="DF1706" s="7"/>
      <c r="DG1706" s="7"/>
      <c r="DH1706" s="7"/>
      <c r="DI1706" s="7"/>
      <c r="DJ1706" s="7"/>
      <c r="DK1706" s="7"/>
      <c r="DL1706" s="7"/>
      <c r="DM1706" s="7"/>
      <c r="DN1706" s="7"/>
      <c r="DO1706" s="7"/>
      <c r="DP1706" s="7"/>
      <c r="DQ1706" s="7"/>
      <c r="DR1706" s="7"/>
      <c r="DS1706" s="7"/>
      <c r="DT1706" s="7"/>
      <c r="DU1706" s="7"/>
      <c r="DV1706" s="7"/>
      <c r="DW1706" s="7"/>
      <c r="DX1706" s="7"/>
      <c r="DY1706" s="7"/>
      <c r="DZ1706" s="7"/>
      <c r="EA1706" s="7"/>
      <c r="EB1706" s="7"/>
      <c r="EC1706" s="7"/>
      <c r="ED1706" s="7"/>
      <c r="EE1706" s="7"/>
      <c r="EF1706" s="7"/>
      <c r="EG1706" s="7"/>
      <c r="EH1706" s="7"/>
      <c r="EI1706" s="7"/>
      <c r="EJ1706" s="7"/>
      <c r="EK1706" s="7"/>
      <c r="EL1706" s="7"/>
      <c r="EM1706" s="7"/>
      <c r="EN1706" s="7"/>
      <c r="EO1706" s="7"/>
      <c r="EP1706" s="7"/>
      <c r="EQ1706" s="7"/>
      <c r="ER1706" s="7"/>
      <c r="ES1706" s="7"/>
      <c r="ET1706" s="7"/>
      <c r="EU1706" s="7"/>
      <c r="EV1706" s="7"/>
      <c r="EW1706" s="7"/>
      <c r="EX1706" s="7"/>
      <c r="EY1706" s="7"/>
      <c r="EZ1706" s="7"/>
      <c r="FA1706" s="7"/>
      <c r="FB1706" s="7"/>
      <c r="FC1706" s="7"/>
      <c r="FD1706" s="7"/>
      <c r="FE1706" s="7"/>
      <c r="FF1706" s="7"/>
      <c r="FG1706" s="7"/>
      <c r="FH1706" s="7"/>
      <c r="FI1706" s="7"/>
      <c r="FJ1706" s="7"/>
      <c r="FK1706" s="7"/>
      <c r="FL1706" s="34"/>
      <c r="FM1706" s="33"/>
      <c r="FN1706" s="34"/>
      <c r="FO1706" s="33"/>
      <c r="FP1706" s="33"/>
      <c r="FQ1706" s="33"/>
      <c r="FR1706" s="33"/>
      <c r="FS1706" s="33"/>
      <c r="FT1706" s="33"/>
      <c r="FU1706" s="33"/>
      <c r="FV1706" s="33"/>
      <c r="FW1706" s="33"/>
      <c r="FX1706" s="33"/>
      <c r="FY1706" s="33"/>
      <c r="FZ1706" s="33"/>
      <c r="GA1706" s="33"/>
      <c r="GB1706" s="33"/>
      <c r="GC1706" s="33"/>
      <c r="GD1706" s="33"/>
      <c r="GE1706" s="33"/>
      <c r="GF1706" s="33"/>
      <c r="GG1706" s="7"/>
      <c r="GH1706" s="7"/>
      <c r="GI1706" s="7"/>
      <c r="GJ1706" s="7"/>
      <c r="GK1706" s="7"/>
      <c r="GL1706" s="7"/>
      <c r="GM1706" s="7"/>
      <c r="GN1706" s="7"/>
      <c r="GO1706" s="7"/>
      <c r="GP1706" s="7"/>
      <c r="GQ1706" s="7"/>
      <c r="GR1706" s="7"/>
      <c r="GS1706" s="7"/>
      <c r="GT1706" s="7"/>
      <c r="GU1706" s="7"/>
      <c r="GV1706" s="7"/>
      <c r="GW1706" s="7"/>
      <c r="GX1706" s="7"/>
      <c r="GY1706" s="7"/>
    </row>
    <row r="1707" spans="1:207" ht="13.8">
      <c r="A1707" s="7"/>
      <c r="B1707" s="7"/>
      <c r="C1707" s="7"/>
      <c r="D1707" s="7"/>
      <c r="E1707" s="7"/>
      <c r="F1707" s="7"/>
      <c r="G1707" s="7"/>
      <c r="H1707" s="7"/>
      <c r="I1707" s="7"/>
      <c r="J1707" s="7"/>
      <c r="K1707" s="7"/>
      <c r="L1707" s="7"/>
      <c r="M1707" s="7"/>
      <c r="N1707" s="7"/>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c r="BY1707" s="7"/>
      <c r="BZ1707" s="7"/>
      <c r="CA1707" s="7"/>
      <c r="CB1707" s="7"/>
      <c r="CC1707" s="7"/>
      <c r="CD1707" s="7"/>
      <c r="CE1707" s="7"/>
      <c r="CF1707" s="7"/>
      <c r="CG1707" s="7"/>
      <c r="CH1707" s="7"/>
      <c r="CI1707" s="7"/>
      <c r="CJ1707" s="7"/>
      <c r="CK1707" s="7"/>
      <c r="CL1707" s="7"/>
      <c r="CM1707" s="7"/>
      <c r="CN1707" s="7"/>
      <c r="CO1707" s="7"/>
      <c r="CP1707" s="7"/>
      <c r="CQ1707" s="7"/>
      <c r="CR1707" s="7"/>
      <c r="CS1707" s="7"/>
      <c r="CT1707" s="7"/>
      <c r="CU1707" s="7"/>
      <c r="CV1707" s="7"/>
      <c r="CW1707" s="7"/>
      <c r="CX1707" s="7"/>
      <c r="CY1707" s="7"/>
      <c r="CZ1707" s="7"/>
      <c r="DA1707" s="7"/>
      <c r="DB1707" s="7"/>
      <c r="DC1707" s="7"/>
      <c r="DD1707" s="7"/>
      <c r="DE1707" s="7"/>
      <c r="DF1707" s="7"/>
      <c r="DG1707" s="7"/>
      <c r="DH1707" s="7"/>
      <c r="DI1707" s="7"/>
      <c r="DJ1707" s="7"/>
      <c r="DK1707" s="7"/>
      <c r="DL1707" s="7"/>
      <c r="DM1707" s="7"/>
      <c r="DN1707" s="7"/>
      <c r="DO1707" s="7"/>
      <c r="DP1707" s="7"/>
      <c r="DQ1707" s="7"/>
      <c r="DR1707" s="7"/>
      <c r="DS1707" s="7"/>
      <c r="DT1707" s="7"/>
      <c r="DU1707" s="7"/>
      <c r="DV1707" s="7"/>
      <c r="DW1707" s="7"/>
      <c r="DX1707" s="7"/>
      <c r="DY1707" s="7"/>
      <c r="DZ1707" s="7"/>
      <c r="EA1707" s="7"/>
      <c r="EB1707" s="7"/>
      <c r="EC1707" s="7"/>
      <c r="ED1707" s="7"/>
      <c r="EE1707" s="7"/>
      <c r="EF1707" s="7"/>
      <c r="EG1707" s="7"/>
      <c r="EH1707" s="7"/>
      <c r="EI1707" s="7"/>
      <c r="EJ1707" s="7"/>
      <c r="EK1707" s="7"/>
      <c r="EL1707" s="7"/>
      <c r="EM1707" s="7"/>
      <c r="EN1707" s="7"/>
      <c r="EO1707" s="7"/>
      <c r="EP1707" s="7"/>
      <c r="EQ1707" s="7"/>
      <c r="ER1707" s="7"/>
      <c r="ES1707" s="7"/>
      <c r="ET1707" s="7"/>
      <c r="EU1707" s="7"/>
      <c r="EV1707" s="7"/>
      <c r="EW1707" s="7"/>
      <c r="EX1707" s="7"/>
      <c r="EY1707" s="7"/>
      <c r="EZ1707" s="7"/>
      <c r="FA1707" s="7"/>
      <c r="FB1707" s="7"/>
      <c r="FC1707" s="7"/>
      <c r="FD1707" s="7"/>
      <c r="FE1707" s="7"/>
      <c r="FF1707" s="7"/>
      <c r="FG1707" s="7"/>
      <c r="FH1707" s="7"/>
      <c r="FI1707" s="7"/>
      <c r="FJ1707" s="7"/>
      <c r="FK1707" s="7"/>
      <c r="FL1707" s="34"/>
      <c r="FM1707" s="33"/>
      <c r="FN1707" s="34"/>
      <c r="FO1707" s="33"/>
      <c r="FP1707" s="33"/>
      <c r="FQ1707" s="33"/>
      <c r="FR1707" s="33"/>
      <c r="FS1707" s="33"/>
      <c r="FT1707" s="33"/>
      <c r="FU1707" s="33"/>
      <c r="FV1707" s="33"/>
      <c r="FW1707" s="33"/>
      <c r="FX1707" s="33"/>
      <c r="FY1707" s="33"/>
      <c r="FZ1707" s="33"/>
      <c r="GA1707" s="33"/>
      <c r="GB1707" s="33"/>
      <c r="GC1707" s="33"/>
      <c r="GD1707" s="33"/>
      <c r="GE1707" s="33"/>
      <c r="GF1707" s="33"/>
      <c r="GG1707" s="7"/>
      <c r="GH1707" s="7"/>
      <c r="GI1707" s="7"/>
      <c r="GJ1707" s="7"/>
      <c r="GK1707" s="7"/>
      <c r="GL1707" s="7"/>
      <c r="GM1707" s="7"/>
      <c r="GN1707" s="7"/>
      <c r="GO1707" s="7"/>
      <c r="GP1707" s="7"/>
      <c r="GQ1707" s="7"/>
      <c r="GR1707" s="7"/>
      <c r="GS1707" s="7"/>
      <c r="GT1707" s="7"/>
      <c r="GU1707" s="7"/>
      <c r="GV1707" s="7"/>
      <c r="GW1707" s="7"/>
      <c r="GX1707" s="7"/>
      <c r="GY1707" s="7"/>
    </row>
    <row r="1708" spans="1:207" ht="13.8">
      <c r="A1708" s="7"/>
      <c r="B1708" s="7"/>
      <c r="C1708" s="7"/>
      <c r="D1708" s="7"/>
      <c r="E1708" s="7"/>
      <c r="F1708" s="7"/>
      <c r="G1708" s="7"/>
      <c r="H1708" s="7"/>
      <c r="I1708" s="7"/>
      <c r="J1708" s="7"/>
      <c r="K1708" s="7"/>
      <c r="L1708" s="7"/>
      <c r="M1708" s="7"/>
      <c r="N1708" s="7"/>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c r="BY1708" s="7"/>
      <c r="BZ1708" s="7"/>
      <c r="CA1708" s="7"/>
      <c r="CB1708" s="7"/>
      <c r="CC1708" s="7"/>
      <c r="CD1708" s="7"/>
      <c r="CE1708" s="7"/>
      <c r="CF1708" s="7"/>
      <c r="CG1708" s="7"/>
      <c r="CH1708" s="7"/>
      <c r="CI1708" s="7"/>
      <c r="CJ1708" s="7"/>
      <c r="CK1708" s="7"/>
      <c r="CL1708" s="7"/>
      <c r="CM1708" s="7"/>
      <c r="CN1708" s="7"/>
      <c r="CO1708" s="7"/>
      <c r="CP1708" s="7"/>
      <c r="CQ1708" s="7"/>
      <c r="CR1708" s="7"/>
      <c r="CS1708" s="7"/>
      <c r="CT1708" s="7"/>
      <c r="CU1708" s="7"/>
      <c r="CV1708" s="7"/>
      <c r="CW1708" s="7"/>
      <c r="CX1708" s="7"/>
      <c r="CY1708" s="7"/>
      <c r="CZ1708" s="7"/>
      <c r="DA1708" s="7"/>
      <c r="DB1708" s="7"/>
      <c r="DC1708" s="7"/>
      <c r="DD1708" s="7"/>
      <c r="DE1708" s="7"/>
      <c r="DF1708" s="7"/>
      <c r="DG1708" s="7"/>
      <c r="DH1708" s="7"/>
      <c r="DI1708" s="7"/>
      <c r="DJ1708" s="7"/>
      <c r="DK1708" s="7"/>
      <c r="DL1708" s="7"/>
      <c r="DM1708" s="7"/>
      <c r="DN1708" s="7"/>
      <c r="DO1708" s="7"/>
      <c r="DP1708" s="7"/>
      <c r="DQ1708" s="7"/>
      <c r="DR1708" s="7"/>
      <c r="DS1708" s="7"/>
      <c r="DT1708" s="7"/>
      <c r="DU1708" s="7"/>
      <c r="DV1708" s="7"/>
      <c r="DW1708" s="7"/>
      <c r="DX1708" s="7"/>
      <c r="DY1708" s="7"/>
      <c r="DZ1708" s="7"/>
      <c r="EA1708" s="7"/>
      <c r="EB1708" s="7"/>
      <c r="EC1708" s="7"/>
      <c r="ED1708" s="7"/>
      <c r="EE1708" s="7"/>
      <c r="EF1708" s="7"/>
      <c r="EG1708" s="7"/>
      <c r="EH1708" s="7"/>
      <c r="EI1708" s="7"/>
      <c r="EJ1708" s="7"/>
      <c r="EK1708" s="7"/>
      <c r="EL1708" s="7"/>
      <c r="EM1708" s="7"/>
      <c r="EN1708" s="7"/>
      <c r="EO1708" s="7"/>
      <c r="EP1708" s="7"/>
      <c r="EQ1708" s="7"/>
      <c r="ER1708" s="7"/>
      <c r="ES1708" s="7"/>
      <c r="ET1708" s="7"/>
      <c r="EU1708" s="7"/>
      <c r="EV1708" s="7"/>
      <c r="EW1708" s="7"/>
      <c r="EX1708" s="7"/>
      <c r="EY1708" s="7"/>
      <c r="EZ1708" s="7"/>
      <c r="FA1708" s="7"/>
      <c r="FB1708" s="7"/>
      <c r="FC1708" s="7"/>
      <c r="FD1708" s="7"/>
      <c r="FE1708" s="7"/>
      <c r="FF1708" s="7"/>
      <c r="FG1708" s="7"/>
      <c r="FH1708" s="7"/>
      <c r="FI1708" s="7"/>
      <c r="FJ1708" s="7"/>
      <c r="FK1708" s="7"/>
      <c r="FL1708" s="34"/>
      <c r="FM1708" s="33"/>
      <c r="FN1708" s="34"/>
      <c r="FO1708" s="33"/>
      <c r="FP1708" s="33"/>
      <c r="FQ1708" s="33"/>
      <c r="FR1708" s="33"/>
      <c r="FS1708" s="33"/>
      <c r="FT1708" s="33"/>
      <c r="FU1708" s="33"/>
      <c r="FV1708" s="33"/>
      <c r="FW1708" s="33"/>
      <c r="FX1708" s="33"/>
      <c r="FY1708" s="33"/>
      <c r="FZ1708" s="33"/>
      <c r="GA1708" s="33"/>
      <c r="GB1708" s="33"/>
      <c r="GC1708" s="33"/>
      <c r="GD1708" s="33"/>
      <c r="GE1708" s="33"/>
      <c r="GF1708" s="33"/>
      <c r="GG1708" s="7"/>
      <c r="GH1708" s="7"/>
      <c r="GI1708" s="7"/>
      <c r="GJ1708" s="7"/>
      <c r="GK1708" s="7"/>
      <c r="GL1708" s="7"/>
      <c r="GM1708" s="7"/>
      <c r="GN1708" s="7"/>
      <c r="GO1708" s="7"/>
      <c r="GP1708" s="7"/>
      <c r="GQ1708" s="7"/>
      <c r="GR1708" s="7"/>
      <c r="GS1708" s="7"/>
      <c r="GT1708" s="7"/>
      <c r="GU1708" s="7"/>
      <c r="GV1708" s="7"/>
      <c r="GW1708" s="7"/>
      <c r="GX1708" s="7"/>
      <c r="GY1708" s="7"/>
    </row>
    <row r="1709" spans="1:207" ht="13.8">
      <c r="A1709" s="7"/>
      <c r="B1709" s="7"/>
      <c r="C1709" s="7"/>
      <c r="D1709" s="7"/>
      <c r="E1709" s="7"/>
      <c r="F1709" s="7"/>
      <c r="G1709" s="7"/>
      <c r="H1709" s="7"/>
      <c r="I1709" s="7"/>
      <c r="J1709" s="7"/>
      <c r="K1709" s="7"/>
      <c r="L1709" s="7"/>
      <c r="M1709" s="7"/>
      <c r="N1709" s="7"/>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c r="BY1709" s="7"/>
      <c r="BZ1709" s="7"/>
      <c r="CA1709" s="7"/>
      <c r="CB1709" s="7"/>
      <c r="CC1709" s="7"/>
      <c r="CD1709" s="7"/>
      <c r="CE1709" s="7"/>
      <c r="CF1709" s="7"/>
      <c r="CG1709" s="7"/>
      <c r="CH1709" s="7"/>
      <c r="CI1709" s="7"/>
      <c r="CJ1709" s="7"/>
      <c r="CK1709" s="7"/>
      <c r="CL1709" s="7"/>
      <c r="CM1709" s="7"/>
      <c r="CN1709" s="7"/>
      <c r="CO1709" s="7"/>
      <c r="CP1709" s="7"/>
      <c r="CQ1709" s="7"/>
      <c r="CR1709" s="7"/>
      <c r="CS1709" s="7"/>
      <c r="CT1709" s="7"/>
      <c r="CU1709" s="7"/>
      <c r="CV1709" s="7"/>
      <c r="CW1709" s="7"/>
      <c r="CX1709" s="7"/>
      <c r="CY1709" s="7"/>
      <c r="CZ1709" s="7"/>
      <c r="DA1709" s="7"/>
      <c r="DB1709" s="7"/>
      <c r="DC1709" s="7"/>
      <c r="DD1709" s="7"/>
      <c r="DE1709" s="7"/>
      <c r="DF1709" s="7"/>
      <c r="DG1709" s="7"/>
      <c r="DH1709" s="7"/>
      <c r="DI1709" s="7"/>
      <c r="DJ1709" s="7"/>
      <c r="DK1709" s="7"/>
      <c r="DL1709" s="7"/>
      <c r="DM1709" s="7"/>
      <c r="DN1709" s="7"/>
      <c r="DO1709" s="7"/>
      <c r="DP1709" s="7"/>
      <c r="DQ1709" s="7"/>
      <c r="DR1709" s="7"/>
      <c r="DS1709" s="7"/>
      <c r="DT1709" s="7"/>
      <c r="DU1709" s="7"/>
      <c r="DV1709" s="7"/>
      <c r="DW1709" s="7"/>
      <c r="DX1709" s="7"/>
      <c r="DY1709" s="7"/>
      <c r="DZ1709" s="7"/>
      <c r="EA1709" s="7"/>
      <c r="EB1709" s="7"/>
      <c r="EC1709" s="7"/>
      <c r="ED1709" s="7"/>
      <c r="EE1709" s="7"/>
      <c r="EF1709" s="7"/>
      <c r="EG1709" s="7"/>
      <c r="EH1709" s="7"/>
      <c r="EI1709" s="7"/>
      <c r="EJ1709" s="7"/>
      <c r="EK1709" s="7"/>
      <c r="EL1709" s="7"/>
      <c r="EM1709" s="7"/>
      <c r="EN1709" s="7"/>
      <c r="EO1709" s="7"/>
      <c r="EP1709" s="7"/>
      <c r="EQ1709" s="7"/>
      <c r="ER1709" s="7"/>
      <c r="ES1709" s="7"/>
      <c r="ET1709" s="7"/>
      <c r="EU1709" s="7"/>
      <c r="EV1709" s="7"/>
      <c r="EW1709" s="7"/>
      <c r="EX1709" s="7"/>
      <c r="EY1709" s="7"/>
      <c r="EZ1709" s="7"/>
      <c r="FA1709" s="7"/>
      <c r="FB1709" s="7"/>
      <c r="FC1709" s="7"/>
      <c r="FD1709" s="7"/>
      <c r="FE1709" s="7"/>
      <c r="FF1709" s="7"/>
      <c r="FG1709" s="7"/>
      <c r="FH1709" s="7"/>
      <c r="FI1709" s="7"/>
      <c r="FJ1709" s="7"/>
      <c r="FK1709" s="7"/>
      <c r="FL1709" s="34"/>
      <c r="FM1709" s="33"/>
      <c r="FN1709" s="34"/>
      <c r="FO1709" s="33"/>
      <c r="FP1709" s="33"/>
      <c r="FQ1709" s="33"/>
      <c r="FR1709" s="33"/>
      <c r="FS1709" s="33"/>
      <c r="FT1709" s="33"/>
      <c r="FU1709" s="33"/>
      <c r="FV1709" s="33"/>
      <c r="FW1709" s="33"/>
      <c r="FX1709" s="33"/>
      <c r="FY1709" s="33"/>
      <c r="FZ1709" s="33"/>
      <c r="GA1709" s="33"/>
      <c r="GB1709" s="33"/>
      <c r="GC1709" s="33"/>
      <c r="GD1709" s="33"/>
      <c r="GE1709" s="33"/>
      <c r="GF1709" s="33"/>
      <c r="GG1709" s="7"/>
      <c r="GH1709" s="7"/>
      <c r="GI1709" s="7"/>
      <c r="GJ1709" s="7"/>
      <c r="GK1709" s="7"/>
      <c r="GL1709" s="7"/>
      <c r="GM1709" s="7"/>
      <c r="GN1709" s="7"/>
      <c r="GO1709" s="7"/>
      <c r="GP1709" s="7"/>
      <c r="GQ1709" s="7"/>
      <c r="GR1709" s="7"/>
      <c r="GS1709" s="7"/>
      <c r="GT1709" s="7"/>
      <c r="GU1709" s="7"/>
      <c r="GV1709" s="7"/>
      <c r="GW1709" s="7"/>
      <c r="GX1709" s="7"/>
      <c r="GY1709" s="7"/>
    </row>
    <row r="1710" spans="1:207" ht="13.8">
      <c r="A1710" s="7"/>
      <c r="B1710" s="7"/>
      <c r="C1710" s="7"/>
      <c r="D1710" s="7"/>
      <c r="E1710" s="7"/>
      <c r="F1710" s="7"/>
      <c r="G1710" s="7"/>
      <c r="H1710" s="7"/>
      <c r="I1710" s="7"/>
      <c r="J1710" s="7"/>
      <c r="K1710" s="7"/>
      <c r="L1710" s="7"/>
      <c r="M1710" s="7"/>
      <c r="N1710" s="7"/>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c r="BY1710" s="7"/>
      <c r="BZ1710" s="7"/>
      <c r="CA1710" s="7"/>
      <c r="CB1710" s="7"/>
      <c r="CC1710" s="7"/>
      <c r="CD1710" s="7"/>
      <c r="CE1710" s="7"/>
      <c r="CF1710" s="7"/>
      <c r="CG1710" s="7"/>
      <c r="CH1710" s="7"/>
      <c r="CI1710" s="7"/>
      <c r="CJ1710" s="7"/>
      <c r="CK1710" s="7"/>
      <c r="CL1710" s="7"/>
      <c r="CM1710" s="7"/>
      <c r="CN1710" s="7"/>
      <c r="CO1710" s="7"/>
      <c r="CP1710" s="7"/>
      <c r="CQ1710" s="7"/>
      <c r="CR1710" s="7"/>
      <c r="CS1710" s="7"/>
      <c r="CT1710" s="7"/>
      <c r="CU1710" s="7"/>
      <c r="CV1710" s="7"/>
      <c r="CW1710" s="7"/>
      <c r="CX1710" s="7"/>
      <c r="CY1710" s="7"/>
      <c r="CZ1710" s="7"/>
      <c r="DA1710" s="7"/>
      <c r="DB1710" s="7"/>
      <c r="DC1710" s="7"/>
      <c r="DD1710" s="7"/>
      <c r="DE1710" s="7"/>
      <c r="DF1710" s="7"/>
      <c r="DG1710" s="7"/>
      <c r="DH1710" s="7"/>
      <c r="DI1710" s="7"/>
      <c r="DJ1710" s="7"/>
      <c r="DK1710" s="7"/>
      <c r="DL1710" s="7"/>
      <c r="DM1710" s="7"/>
      <c r="DN1710" s="7"/>
      <c r="DO1710" s="7"/>
      <c r="DP1710" s="7"/>
      <c r="DQ1710" s="7"/>
      <c r="DR1710" s="7"/>
      <c r="DS1710" s="7"/>
      <c r="DT1710" s="7"/>
      <c r="DU1710" s="7"/>
      <c r="DV1710" s="7"/>
      <c r="DW1710" s="7"/>
      <c r="DX1710" s="7"/>
      <c r="DY1710" s="7"/>
      <c r="DZ1710" s="7"/>
      <c r="EA1710" s="7"/>
      <c r="EB1710" s="7"/>
      <c r="EC1710" s="7"/>
      <c r="ED1710" s="7"/>
      <c r="EE1710" s="7"/>
      <c r="EF1710" s="7"/>
      <c r="EG1710" s="7"/>
      <c r="EH1710" s="7"/>
      <c r="EI1710" s="7"/>
      <c r="EJ1710" s="7"/>
      <c r="EK1710" s="7"/>
      <c r="EL1710" s="7"/>
      <c r="EM1710" s="7"/>
      <c r="EN1710" s="7"/>
      <c r="EO1710" s="7"/>
      <c r="EP1710" s="7"/>
      <c r="EQ1710" s="7"/>
      <c r="ER1710" s="7"/>
      <c r="ES1710" s="7"/>
      <c r="ET1710" s="7"/>
      <c r="EU1710" s="7"/>
      <c r="EV1710" s="7"/>
      <c r="EW1710" s="7"/>
      <c r="EX1710" s="7"/>
      <c r="EY1710" s="7"/>
      <c r="EZ1710" s="7"/>
      <c r="FA1710" s="7"/>
      <c r="FB1710" s="7"/>
      <c r="FC1710" s="7"/>
      <c r="FD1710" s="7"/>
      <c r="FE1710" s="7"/>
      <c r="FF1710" s="7"/>
      <c r="FG1710" s="7"/>
      <c r="FH1710" s="7"/>
      <c r="FI1710" s="7"/>
      <c r="FJ1710" s="7"/>
      <c r="FK1710" s="7"/>
      <c r="FL1710" s="34"/>
      <c r="FM1710" s="33"/>
      <c r="FN1710" s="34"/>
      <c r="FO1710" s="33"/>
      <c r="FP1710" s="33"/>
      <c r="FQ1710" s="33"/>
      <c r="FR1710" s="33"/>
      <c r="FS1710" s="33"/>
      <c r="FT1710" s="33"/>
      <c r="FU1710" s="33"/>
      <c r="FV1710" s="33"/>
      <c r="FW1710" s="33"/>
      <c r="FX1710" s="33"/>
      <c r="FY1710" s="33"/>
      <c r="FZ1710" s="33"/>
      <c r="GA1710" s="33"/>
      <c r="GB1710" s="33"/>
      <c r="GC1710" s="33"/>
      <c r="GD1710" s="33"/>
      <c r="GE1710" s="33"/>
      <c r="GF1710" s="33"/>
      <c r="GG1710" s="7"/>
      <c r="GH1710" s="7"/>
      <c r="GI1710" s="7"/>
      <c r="GJ1710" s="7"/>
      <c r="GK1710" s="7"/>
      <c r="GL1710" s="7"/>
      <c r="GM1710" s="7"/>
      <c r="GN1710" s="7"/>
      <c r="GO1710" s="7"/>
      <c r="GP1710" s="7"/>
      <c r="GQ1710" s="7"/>
      <c r="GR1710" s="7"/>
      <c r="GS1710" s="7"/>
      <c r="GT1710" s="7"/>
      <c r="GU1710" s="7"/>
      <c r="GV1710" s="7"/>
      <c r="GW1710" s="7"/>
      <c r="GX1710" s="7"/>
      <c r="GY1710" s="7"/>
    </row>
    <row r="1711" spans="1:207" ht="13.8">
      <c r="A1711" s="7"/>
      <c r="B1711" s="7"/>
      <c r="C1711" s="7"/>
      <c r="D1711" s="7"/>
      <c r="E1711" s="7"/>
      <c r="F1711" s="7"/>
      <c r="G1711" s="7"/>
      <c r="H1711" s="7"/>
      <c r="I1711" s="7"/>
      <c r="J1711" s="7"/>
      <c r="K1711" s="7"/>
      <c r="L1711" s="7"/>
      <c r="M1711" s="7"/>
      <c r="N1711" s="7"/>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c r="BY1711" s="7"/>
      <c r="BZ1711" s="7"/>
      <c r="CA1711" s="7"/>
      <c r="CB1711" s="7"/>
      <c r="CC1711" s="7"/>
      <c r="CD1711" s="7"/>
      <c r="CE1711" s="7"/>
      <c r="CF1711" s="7"/>
      <c r="CG1711" s="7"/>
      <c r="CH1711" s="7"/>
      <c r="CI1711" s="7"/>
      <c r="CJ1711" s="7"/>
      <c r="CK1711" s="7"/>
      <c r="CL1711" s="7"/>
      <c r="CM1711" s="7"/>
      <c r="CN1711" s="7"/>
      <c r="CO1711" s="7"/>
      <c r="CP1711" s="7"/>
      <c r="CQ1711" s="7"/>
      <c r="CR1711" s="7"/>
      <c r="CS1711" s="7"/>
      <c r="CT1711" s="7"/>
      <c r="CU1711" s="7"/>
      <c r="CV1711" s="7"/>
      <c r="CW1711" s="7"/>
      <c r="CX1711" s="7"/>
      <c r="CY1711" s="7"/>
      <c r="CZ1711" s="7"/>
      <c r="DA1711" s="7"/>
      <c r="DB1711" s="7"/>
      <c r="DC1711" s="7"/>
      <c r="DD1711" s="7"/>
      <c r="DE1711" s="7"/>
      <c r="DF1711" s="7"/>
      <c r="DG1711" s="7"/>
      <c r="DH1711" s="7"/>
      <c r="DI1711" s="7"/>
      <c r="DJ1711" s="7"/>
      <c r="DK1711" s="7"/>
      <c r="DL1711" s="7"/>
      <c r="DM1711" s="7"/>
      <c r="DN1711" s="7"/>
      <c r="DO1711" s="7"/>
      <c r="DP1711" s="7"/>
      <c r="DQ1711" s="7"/>
      <c r="DR1711" s="7"/>
      <c r="DS1711" s="7"/>
      <c r="DT1711" s="7"/>
      <c r="DU1711" s="7"/>
      <c r="DV1711" s="7"/>
      <c r="DW1711" s="7"/>
      <c r="DX1711" s="7"/>
      <c r="DY1711" s="7"/>
      <c r="DZ1711" s="7"/>
      <c r="EA1711" s="7"/>
      <c r="EB1711" s="7"/>
      <c r="EC1711" s="7"/>
      <c r="ED1711" s="7"/>
      <c r="EE1711" s="7"/>
      <c r="EF1711" s="7"/>
      <c r="EG1711" s="7"/>
      <c r="EH1711" s="7"/>
      <c r="EI1711" s="7"/>
      <c r="EJ1711" s="7"/>
      <c r="EK1711" s="7"/>
      <c r="EL1711" s="7"/>
      <c r="EM1711" s="7"/>
      <c r="EN1711" s="7"/>
      <c r="EO1711" s="7"/>
      <c r="EP1711" s="7"/>
      <c r="EQ1711" s="7"/>
      <c r="ER1711" s="7"/>
      <c r="ES1711" s="7"/>
      <c r="ET1711" s="7"/>
      <c r="EU1711" s="7"/>
      <c r="EV1711" s="7"/>
      <c r="EW1711" s="7"/>
      <c r="EX1711" s="7"/>
      <c r="EY1711" s="7"/>
      <c r="EZ1711" s="7"/>
      <c r="FA1711" s="7"/>
      <c r="FB1711" s="7"/>
      <c r="FC1711" s="7"/>
      <c r="FD1711" s="7"/>
      <c r="FE1711" s="7"/>
      <c r="FF1711" s="7"/>
      <c r="FG1711" s="7"/>
      <c r="FH1711" s="7"/>
      <c r="FI1711" s="7"/>
      <c r="FJ1711" s="7"/>
      <c r="FK1711" s="7"/>
      <c r="FL1711" s="34"/>
      <c r="FM1711" s="33"/>
      <c r="FN1711" s="34"/>
      <c r="FO1711" s="33"/>
      <c r="FP1711" s="33"/>
      <c r="FQ1711" s="33"/>
      <c r="FR1711" s="33"/>
      <c r="FS1711" s="33"/>
      <c r="FT1711" s="33"/>
      <c r="FU1711" s="33"/>
      <c r="FV1711" s="33"/>
      <c r="FW1711" s="33"/>
      <c r="FX1711" s="33"/>
      <c r="FY1711" s="33"/>
      <c r="FZ1711" s="33"/>
      <c r="GA1711" s="33"/>
      <c r="GB1711" s="33"/>
      <c r="GC1711" s="33"/>
      <c r="GD1711" s="33"/>
      <c r="GE1711" s="33"/>
      <c r="GF1711" s="33"/>
      <c r="GG1711" s="7"/>
      <c r="GH1711" s="7"/>
      <c r="GI1711" s="7"/>
      <c r="GJ1711" s="7"/>
      <c r="GK1711" s="7"/>
      <c r="GL1711" s="7"/>
      <c r="GM1711" s="7"/>
      <c r="GN1711" s="7"/>
      <c r="GO1711" s="7"/>
      <c r="GP1711" s="7"/>
      <c r="GQ1711" s="7"/>
      <c r="GR1711" s="7"/>
      <c r="GS1711" s="7"/>
      <c r="GT1711" s="7"/>
      <c r="GU1711" s="7"/>
      <c r="GV1711" s="7"/>
      <c r="GW1711" s="7"/>
      <c r="GX1711" s="7"/>
      <c r="GY1711" s="7"/>
    </row>
    <row r="1712" spans="1:207" ht="13.8">
      <c r="A1712" s="7"/>
      <c r="B1712" s="7"/>
      <c r="C1712" s="7"/>
      <c r="D1712" s="7"/>
      <c r="E1712" s="7"/>
      <c r="F1712" s="7"/>
      <c r="G1712" s="7"/>
      <c r="H1712" s="7"/>
      <c r="I1712" s="7"/>
      <c r="J1712" s="7"/>
      <c r="K1712" s="7"/>
      <c r="L1712" s="7"/>
      <c r="M1712" s="7"/>
      <c r="N1712" s="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c r="BY1712" s="7"/>
      <c r="BZ1712" s="7"/>
      <c r="CA1712" s="7"/>
      <c r="CB1712" s="7"/>
      <c r="CC1712" s="7"/>
      <c r="CD1712" s="7"/>
      <c r="CE1712" s="7"/>
      <c r="CF1712" s="7"/>
      <c r="CG1712" s="7"/>
      <c r="CH1712" s="7"/>
      <c r="CI1712" s="7"/>
      <c r="CJ1712" s="7"/>
      <c r="CK1712" s="7"/>
      <c r="CL1712" s="7"/>
      <c r="CM1712" s="7"/>
      <c r="CN1712" s="7"/>
      <c r="CO1712" s="7"/>
      <c r="CP1712" s="7"/>
      <c r="CQ1712" s="7"/>
      <c r="CR1712" s="7"/>
      <c r="CS1712" s="7"/>
      <c r="CT1712" s="7"/>
      <c r="CU1712" s="7"/>
      <c r="CV1712" s="7"/>
      <c r="CW1712" s="7"/>
      <c r="CX1712" s="7"/>
      <c r="CY1712" s="7"/>
      <c r="CZ1712" s="7"/>
      <c r="DA1712" s="7"/>
      <c r="DB1712" s="7"/>
      <c r="DC1712" s="7"/>
      <c r="DD1712" s="7"/>
      <c r="DE1712" s="7"/>
      <c r="DF1712" s="7"/>
      <c r="DG1712" s="7"/>
      <c r="DH1712" s="7"/>
      <c r="DI1712" s="7"/>
      <c r="DJ1712" s="7"/>
      <c r="DK1712" s="7"/>
      <c r="DL1712" s="7"/>
      <c r="DM1712" s="7"/>
      <c r="DN1712" s="7"/>
      <c r="DO1712" s="7"/>
      <c r="DP1712" s="7"/>
      <c r="DQ1712" s="7"/>
      <c r="DR1712" s="7"/>
      <c r="DS1712" s="7"/>
      <c r="DT1712" s="7"/>
      <c r="DU1712" s="7"/>
      <c r="DV1712" s="7"/>
      <c r="DW1712" s="7"/>
      <c r="DX1712" s="7"/>
      <c r="DY1712" s="7"/>
      <c r="DZ1712" s="7"/>
      <c r="EA1712" s="7"/>
      <c r="EB1712" s="7"/>
      <c r="EC1712" s="7"/>
      <c r="ED1712" s="7"/>
      <c r="EE1712" s="7"/>
      <c r="EF1712" s="7"/>
      <c r="EG1712" s="7"/>
      <c r="EH1712" s="7"/>
      <c r="EI1712" s="7"/>
      <c r="EJ1712" s="7"/>
      <c r="EK1712" s="7"/>
      <c r="EL1712" s="7"/>
      <c r="EM1712" s="7"/>
      <c r="EN1712" s="7"/>
      <c r="EO1712" s="7"/>
      <c r="EP1712" s="7"/>
      <c r="EQ1712" s="7"/>
      <c r="ER1712" s="7"/>
      <c r="ES1712" s="7"/>
      <c r="ET1712" s="7"/>
      <c r="EU1712" s="7"/>
      <c r="EV1712" s="7"/>
      <c r="EW1712" s="7"/>
      <c r="EX1712" s="7"/>
      <c r="EY1712" s="7"/>
      <c r="EZ1712" s="7"/>
      <c r="FA1712" s="7"/>
      <c r="FB1712" s="7"/>
      <c r="FC1712" s="7"/>
      <c r="FD1712" s="7"/>
      <c r="FE1712" s="7"/>
      <c r="FF1712" s="7"/>
      <c r="FG1712" s="7"/>
      <c r="FH1712" s="7"/>
      <c r="FI1712" s="7"/>
      <c r="FJ1712" s="7"/>
      <c r="FK1712" s="7"/>
      <c r="FL1712" s="34"/>
      <c r="FM1712" s="33"/>
      <c r="FN1712" s="34"/>
      <c r="FO1712" s="33"/>
      <c r="FP1712" s="33"/>
      <c r="FQ1712" s="33"/>
      <c r="FR1712" s="33"/>
      <c r="FS1712" s="33"/>
      <c r="FT1712" s="33"/>
      <c r="FU1712" s="33"/>
      <c r="FV1712" s="33"/>
      <c r="FW1712" s="33"/>
      <c r="FX1712" s="33"/>
      <c r="FY1712" s="33"/>
      <c r="FZ1712" s="33"/>
      <c r="GA1712" s="33"/>
      <c r="GB1712" s="33"/>
      <c r="GC1712" s="33"/>
      <c r="GD1712" s="33"/>
      <c r="GE1712" s="33"/>
      <c r="GF1712" s="33"/>
      <c r="GG1712" s="7"/>
      <c r="GH1712" s="7"/>
      <c r="GI1712" s="7"/>
      <c r="GJ1712" s="7"/>
      <c r="GK1712" s="7"/>
      <c r="GL1712" s="7"/>
      <c r="GM1712" s="7"/>
      <c r="GN1712" s="7"/>
      <c r="GO1712" s="7"/>
      <c r="GP1712" s="7"/>
      <c r="GQ1712" s="7"/>
      <c r="GR1712" s="7"/>
      <c r="GS1712" s="7"/>
      <c r="GT1712" s="7"/>
      <c r="GU1712" s="7"/>
      <c r="GV1712" s="7"/>
      <c r="GW1712" s="7"/>
      <c r="GX1712" s="7"/>
      <c r="GY1712" s="7"/>
    </row>
    <row r="1713" spans="1:207" ht="13.8">
      <c r="A1713" s="7"/>
      <c r="B1713" s="7"/>
      <c r="C1713" s="7"/>
      <c r="D1713" s="7"/>
      <c r="E1713" s="7"/>
      <c r="F1713" s="7"/>
      <c r="G1713" s="7"/>
      <c r="H1713" s="7"/>
      <c r="I1713" s="7"/>
      <c r="J1713" s="7"/>
      <c r="K1713" s="7"/>
      <c r="L1713" s="7"/>
      <c r="M1713" s="7"/>
      <c r="N1713" s="7"/>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c r="BY1713" s="7"/>
      <c r="BZ1713" s="7"/>
      <c r="CA1713" s="7"/>
      <c r="CB1713" s="7"/>
      <c r="CC1713" s="7"/>
      <c r="CD1713" s="7"/>
      <c r="CE1713" s="7"/>
      <c r="CF1713" s="7"/>
      <c r="CG1713" s="7"/>
      <c r="CH1713" s="7"/>
      <c r="CI1713" s="7"/>
      <c r="CJ1713" s="7"/>
      <c r="CK1713" s="7"/>
      <c r="CL1713" s="7"/>
      <c r="CM1713" s="7"/>
      <c r="CN1713" s="7"/>
      <c r="CO1713" s="7"/>
      <c r="CP1713" s="7"/>
      <c r="CQ1713" s="7"/>
      <c r="CR1713" s="7"/>
      <c r="CS1713" s="7"/>
      <c r="CT1713" s="7"/>
      <c r="CU1713" s="7"/>
      <c r="CV1713" s="7"/>
      <c r="CW1713" s="7"/>
      <c r="CX1713" s="7"/>
      <c r="CY1713" s="7"/>
      <c r="CZ1713" s="7"/>
      <c r="DA1713" s="7"/>
      <c r="DB1713" s="7"/>
      <c r="DC1713" s="7"/>
      <c r="DD1713" s="7"/>
      <c r="DE1713" s="7"/>
      <c r="DF1713" s="7"/>
      <c r="DG1713" s="7"/>
      <c r="DH1713" s="7"/>
      <c r="DI1713" s="7"/>
      <c r="DJ1713" s="7"/>
      <c r="DK1713" s="7"/>
      <c r="DL1713" s="7"/>
      <c r="DM1713" s="7"/>
      <c r="DN1713" s="7"/>
      <c r="DO1713" s="7"/>
      <c r="DP1713" s="7"/>
      <c r="DQ1713" s="7"/>
      <c r="DR1713" s="7"/>
      <c r="DS1713" s="7"/>
      <c r="DT1713" s="7"/>
      <c r="DU1713" s="7"/>
      <c r="DV1713" s="7"/>
      <c r="DW1713" s="7"/>
      <c r="DX1713" s="7"/>
      <c r="DY1713" s="7"/>
      <c r="DZ1713" s="7"/>
      <c r="EA1713" s="7"/>
      <c r="EB1713" s="7"/>
      <c r="EC1713" s="7"/>
      <c r="ED1713" s="7"/>
      <c r="EE1713" s="7"/>
      <c r="EF1713" s="7"/>
      <c r="EG1713" s="7"/>
      <c r="EH1713" s="7"/>
      <c r="EI1713" s="7"/>
      <c r="EJ1713" s="7"/>
      <c r="EK1713" s="7"/>
      <c r="EL1713" s="7"/>
      <c r="EM1713" s="7"/>
      <c r="EN1713" s="7"/>
      <c r="EO1713" s="7"/>
      <c r="EP1713" s="7"/>
      <c r="EQ1713" s="7"/>
      <c r="ER1713" s="7"/>
      <c r="ES1713" s="7"/>
      <c r="ET1713" s="7"/>
      <c r="EU1713" s="7"/>
      <c r="EV1713" s="7"/>
      <c r="EW1713" s="7"/>
      <c r="EX1713" s="7"/>
      <c r="EY1713" s="7"/>
      <c r="EZ1713" s="7"/>
      <c r="FA1713" s="7"/>
      <c r="FB1713" s="7"/>
      <c r="FC1713" s="7"/>
      <c r="FD1713" s="7"/>
      <c r="FE1713" s="7"/>
      <c r="FF1713" s="7"/>
      <c r="FG1713" s="7"/>
      <c r="FH1713" s="7"/>
      <c r="FI1713" s="7"/>
      <c r="FJ1713" s="7"/>
      <c r="FK1713" s="7"/>
      <c r="FL1713" s="34"/>
      <c r="FM1713" s="33"/>
      <c r="FN1713" s="34"/>
      <c r="FO1713" s="33"/>
      <c r="FP1713" s="33"/>
      <c r="FQ1713" s="33"/>
      <c r="FR1713" s="33"/>
      <c r="FS1713" s="33"/>
      <c r="FT1713" s="33"/>
      <c r="FU1713" s="33"/>
      <c r="FV1713" s="33"/>
      <c r="FW1713" s="33"/>
      <c r="FX1713" s="33"/>
      <c r="FY1713" s="33"/>
      <c r="FZ1713" s="33"/>
      <c r="GA1713" s="33"/>
      <c r="GB1713" s="33"/>
      <c r="GC1713" s="33"/>
      <c r="GD1713" s="33"/>
      <c r="GE1713" s="33"/>
      <c r="GF1713" s="33"/>
      <c r="GG1713" s="7"/>
      <c r="GH1713" s="7"/>
      <c r="GI1713" s="7"/>
      <c r="GJ1713" s="7"/>
      <c r="GK1713" s="7"/>
      <c r="GL1713" s="7"/>
      <c r="GM1713" s="7"/>
      <c r="GN1713" s="7"/>
      <c r="GO1713" s="7"/>
      <c r="GP1713" s="7"/>
      <c r="GQ1713" s="7"/>
      <c r="GR1713" s="7"/>
      <c r="GS1713" s="7"/>
      <c r="GT1713" s="7"/>
      <c r="GU1713" s="7"/>
      <c r="GV1713" s="7"/>
      <c r="GW1713" s="7"/>
      <c r="GX1713" s="7"/>
      <c r="GY1713" s="7"/>
    </row>
    <row r="1714" spans="1:207" ht="13.8">
      <c r="A1714" s="7"/>
      <c r="B1714" s="7"/>
      <c r="C1714" s="7"/>
      <c r="D1714" s="7"/>
      <c r="E1714" s="7"/>
      <c r="F1714" s="7"/>
      <c r="G1714" s="7"/>
      <c r="H1714" s="7"/>
      <c r="I1714" s="7"/>
      <c r="J1714" s="7"/>
      <c r="K1714" s="7"/>
      <c r="L1714" s="7"/>
      <c r="M1714" s="7"/>
      <c r="N1714" s="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c r="BY1714" s="7"/>
      <c r="BZ1714" s="7"/>
      <c r="CA1714" s="7"/>
      <c r="CB1714" s="7"/>
      <c r="CC1714" s="7"/>
      <c r="CD1714" s="7"/>
      <c r="CE1714" s="7"/>
      <c r="CF1714" s="7"/>
      <c r="CG1714" s="7"/>
      <c r="CH1714" s="7"/>
      <c r="CI1714" s="7"/>
      <c r="CJ1714" s="7"/>
      <c r="CK1714" s="7"/>
      <c r="CL1714" s="7"/>
      <c r="CM1714" s="7"/>
      <c r="CN1714" s="7"/>
      <c r="CO1714" s="7"/>
      <c r="CP1714" s="7"/>
      <c r="CQ1714" s="7"/>
      <c r="CR1714" s="7"/>
      <c r="CS1714" s="7"/>
      <c r="CT1714" s="7"/>
      <c r="CU1714" s="7"/>
      <c r="CV1714" s="7"/>
      <c r="CW1714" s="7"/>
      <c r="CX1714" s="7"/>
      <c r="CY1714" s="7"/>
      <c r="CZ1714" s="7"/>
      <c r="DA1714" s="7"/>
      <c r="DB1714" s="7"/>
      <c r="DC1714" s="7"/>
      <c r="DD1714" s="7"/>
      <c r="DE1714" s="7"/>
      <c r="DF1714" s="7"/>
      <c r="DG1714" s="7"/>
      <c r="DH1714" s="7"/>
      <c r="DI1714" s="7"/>
      <c r="DJ1714" s="7"/>
      <c r="DK1714" s="7"/>
      <c r="DL1714" s="7"/>
      <c r="DM1714" s="7"/>
      <c r="DN1714" s="7"/>
      <c r="DO1714" s="7"/>
      <c r="DP1714" s="7"/>
      <c r="DQ1714" s="7"/>
      <c r="DR1714" s="7"/>
      <c r="DS1714" s="7"/>
      <c r="DT1714" s="7"/>
      <c r="DU1714" s="7"/>
      <c r="DV1714" s="7"/>
      <c r="DW1714" s="7"/>
      <c r="DX1714" s="7"/>
      <c r="DY1714" s="7"/>
      <c r="DZ1714" s="7"/>
      <c r="EA1714" s="7"/>
      <c r="EB1714" s="7"/>
      <c r="EC1714" s="7"/>
      <c r="ED1714" s="7"/>
      <c r="EE1714" s="7"/>
      <c r="EF1714" s="7"/>
      <c r="EG1714" s="7"/>
      <c r="EH1714" s="7"/>
      <c r="EI1714" s="7"/>
      <c r="EJ1714" s="7"/>
      <c r="EK1714" s="7"/>
      <c r="EL1714" s="7"/>
      <c r="EM1714" s="7"/>
      <c r="EN1714" s="7"/>
      <c r="EO1714" s="7"/>
      <c r="EP1714" s="7"/>
      <c r="EQ1714" s="7"/>
      <c r="ER1714" s="7"/>
      <c r="ES1714" s="7"/>
      <c r="ET1714" s="7"/>
      <c r="EU1714" s="7"/>
      <c r="EV1714" s="7"/>
      <c r="EW1714" s="7"/>
      <c r="EX1714" s="7"/>
      <c r="EY1714" s="7"/>
      <c r="EZ1714" s="7"/>
      <c r="FA1714" s="7"/>
      <c r="FB1714" s="7"/>
      <c r="FC1714" s="7"/>
      <c r="FD1714" s="7"/>
      <c r="FE1714" s="7"/>
      <c r="FF1714" s="7"/>
      <c r="FG1714" s="7"/>
      <c r="FH1714" s="7"/>
      <c r="FI1714" s="7"/>
      <c r="FJ1714" s="7"/>
      <c r="FK1714" s="7"/>
      <c r="FL1714" s="34"/>
      <c r="FM1714" s="33"/>
      <c r="FN1714" s="34"/>
      <c r="FO1714" s="33"/>
      <c r="FP1714" s="33"/>
      <c r="FQ1714" s="33"/>
      <c r="FR1714" s="33"/>
      <c r="FS1714" s="33"/>
      <c r="FT1714" s="33"/>
      <c r="FU1714" s="33"/>
      <c r="FV1714" s="33"/>
      <c r="FW1714" s="33"/>
      <c r="FX1714" s="33"/>
      <c r="FY1714" s="33"/>
      <c r="FZ1714" s="33"/>
      <c r="GA1714" s="33"/>
      <c r="GB1714" s="33"/>
      <c r="GC1714" s="33"/>
      <c r="GD1714" s="33"/>
      <c r="GE1714" s="33"/>
      <c r="GF1714" s="33"/>
      <c r="GG1714" s="7"/>
      <c r="GH1714" s="7"/>
      <c r="GI1714" s="7"/>
      <c r="GJ1714" s="7"/>
      <c r="GK1714" s="7"/>
      <c r="GL1714" s="7"/>
      <c r="GM1714" s="7"/>
      <c r="GN1714" s="7"/>
      <c r="GO1714" s="7"/>
      <c r="GP1714" s="7"/>
      <c r="GQ1714" s="7"/>
      <c r="GR1714" s="7"/>
      <c r="GS1714" s="7"/>
      <c r="GT1714" s="7"/>
      <c r="GU1714" s="7"/>
      <c r="GV1714" s="7"/>
      <c r="GW1714" s="7"/>
      <c r="GX1714" s="7"/>
      <c r="GY1714" s="7"/>
    </row>
    <row r="1715" spans="1:207" ht="13.8">
      <c r="A1715" s="7"/>
      <c r="B1715" s="7"/>
      <c r="C1715" s="7"/>
      <c r="D1715" s="7"/>
      <c r="E1715" s="7"/>
      <c r="F1715" s="7"/>
      <c r="G1715" s="7"/>
      <c r="H1715" s="7"/>
      <c r="I1715" s="7"/>
      <c r="J1715" s="7"/>
      <c r="K1715" s="7"/>
      <c r="L1715" s="7"/>
      <c r="M1715" s="7"/>
      <c r="N1715" s="7"/>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c r="BY1715" s="7"/>
      <c r="BZ1715" s="7"/>
      <c r="CA1715" s="7"/>
      <c r="CB1715" s="7"/>
      <c r="CC1715" s="7"/>
      <c r="CD1715" s="7"/>
      <c r="CE1715" s="7"/>
      <c r="CF1715" s="7"/>
      <c r="CG1715" s="7"/>
      <c r="CH1715" s="7"/>
      <c r="CI1715" s="7"/>
      <c r="CJ1715" s="7"/>
      <c r="CK1715" s="7"/>
      <c r="CL1715" s="7"/>
      <c r="CM1715" s="7"/>
      <c r="CN1715" s="7"/>
      <c r="CO1715" s="7"/>
      <c r="CP1715" s="7"/>
      <c r="CQ1715" s="7"/>
      <c r="CR1715" s="7"/>
      <c r="CS1715" s="7"/>
      <c r="CT1715" s="7"/>
      <c r="CU1715" s="7"/>
      <c r="CV1715" s="7"/>
      <c r="CW1715" s="7"/>
      <c r="CX1715" s="7"/>
      <c r="CY1715" s="7"/>
      <c r="CZ1715" s="7"/>
      <c r="DA1715" s="7"/>
      <c r="DB1715" s="7"/>
      <c r="DC1715" s="7"/>
      <c r="DD1715" s="7"/>
      <c r="DE1715" s="7"/>
      <c r="DF1715" s="7"/>
      <c r="DG1715" s="7"/>
      <c r="DH1715" s="7"/>
      <c r="DI1715" s="7"/>
      <c r="DJ1715" s="7"/>
      <c r="DK1715" s="7"/>
      <c r="DL1715" s="7"/>
      <c r="DM1715" s="7"/>
      <c r="DN1715" s="7"/>
      <c r="DO1715" s="7"/>
      <c r="DP1715" s="7"/>
      <c r="DQ1715" s="7"/>
      <c r="DR1715" s="7"/>
      <c r="DS1715" s="7"/>
      <c r="DT1715" s="7"/>
      <c r="DU1715" s="7"/>
      <c r="DV1715" s="7"/>
      <c r="DW1715" s="7"/>
      <c r="DX1715" s="7"/>
      <c r="DY1715" s="7"/>
      <c r="DZ1715" s="7"/>
      <c r="EA1715" s="7"/>
      <c r="EB1715" s="7"/>
      <c r="EC1715" s="7"/>
      <c r="ED1715" s="7"/>
      <c r="EE1715" s="7"/>
      <c r="EF1715" s="7"/>
      <c r="EG1715" s="7"/>
      <c r="EH1715" s="7"/>
      <c r="EI1715" s="7"/>
      <c r="EJ1715" s="7"/>
      <c r="EK1715" s="7"/>
      <c r="EL1715" s="7"/>
      <c r="EM1715" s="7"/>
      <c r="EN1715" s="7"/>
      <c r="EO1715" s="7"/>
      <c r="EP1715" s="7"/>
      <c r="EQ1715" s="7"/>
      <c r="ER1715" s="7"/>
      <c r="ES1715" s="7"/>
      <c r="ET1715" s="7"/>
      <c r="EU1715" s="7"/>
      <c r="EV1715" s="7"/>
      <c r="EW1715" s="7"/>
      <c r="EX1715" s="7"/>
      <c r="EY1715" s="7"/>
      <c r="EZ1715" s="7"/>
      <c r="FA1715" s="7"/>
      <c r="FB1715" s="7"/>
      <c r="FC1715" s="7"/>
      <c r="FD1715" s="7"/>
      <c r="FE1715" s="7"/>
      <c r="FF1715" s="7"/>
      <c r="FG1715" s="7"/>
      <c r="FH1715" s="7"/>
      <c r="FI1715" s="7"/>
      <c r="FJ1715" s="7"/>
      <c r="FK1715" s="7"/>
      <c r="FL1715" s="34"/>
      <c r="FM1715" s="33"/>
      <c r="FN1715" s="34"/>
      <c r="FO1715" s="33"/>
      <c r="FP1715" s="33"/>
      <c r="FQ1715" s="33"/>
      <c r="FR1715" s="33"/>
      <c r="FS1715" s="33"/>
      <c r="FT1715" s="33"/>
      <c r="FU1715" s="33"/>
      <c r="FV1715" s="33"/>
      <c r="FW1715" s="33"/>
      <c r="FX1715" s="33"/>
      <c r="FY1715" s="33"/>
      <c r="FZ1715" s="33"/>
      <c r="GA1715" s="33"/>
      <c r="GB1715" s="33"/>
      <c r="GC1715" s="33"/>
      <c r="GD1715" s="33"/>
      <c r="GE1715" s="33"/>
      <c r="GF1715" s="33"/>
      <c r="GG1715" s="7"/>
      <c r="GH1715" s="7"/>
      <c r="GI1715" s="7"/>
      <c r="GJ1715" s="7"/>
      <c r="GK1715" s="7"/>
      <c r="GL1715" s="7"/>
      <c r="GM1715" s="7"/>
      <c r="GN1715" s="7"/>
      <c r="GO1715" s="7"/>
      <c r="GP1715" s="7"/>
      <c r="GQ1715" s="7"/>
      <c r="GR1715" s="7"/>
      <c r="GS1715" s="7"/>
      <c r="GT1715" s="7"/>
      <c r="GU1715" s="7"/>
      <c r="GV1715" s="7"/>
      <c r="GW1715" s="7"/>
      <c r="GX1715" s="7"/>
      <c r="GY1715" s="7"/>
    </row>
    <row r="1716" spans="1:207" ht="13.8">
      <c r="A1716" s="7"/>
      <c r="B1716" s="7"/>
      <c r="C1716" s="7"/>
      <c r="D1716" s="7"/>
      <c r="E1716" s="7"/>
      <c r="F1716" s="7"/>
      <c r="G1716" s="7"/>
      <c r="H1716" s="7"/>
      <c r="I1716" s="7"/>
      <c r="J1716" s="7"/>
      <c r="K1716" s="7"/>
      <c r="L1716" s="7"/>
      <c r="M1716" s="7"/>
      <c r="N1716" s="7"/>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c r="BY1716" s="7"/>
      <c r="BZ1716" s="7"/>
      <c r="CA1716" s="7"/>
      <c r="CB1716" s="7"/>
      <c r="CC1716" s="7"/>
      <c r="CD1716" s="7"/>
      <c r="CE1716" s="7"/>
      <c r="CF1716" s="7"/>
      <c r="CG1716" s="7"/>
      <c r="CH1716" s="7"/>
      <c r="CI1716" s="7"/>
      <c r="CJ1716" s="7"/>
      <c r="CK1716" s="7"/>
      <c r="CL1716" s="7"/>
      <c r="CM1716" s="7"/>
      <c r="CN1716" s="7"/>
      <c r="CO1716" s="7"/>
      <c r="CP1716" s="7"/>
      <c r="CQ1716" s="7"/>
      <c r="CR1716" s="7"/>
      <c r="CS1716" s="7"/>
      <c r="CT1716" s="7"/>
      <c r="CU1716" s="7"/>
      <c r="CV1716" s="7"/>
      <c r="CW1716" s="7"/>
      <c r="CX1716" s="7"/>
      <c r="CY1716" s="7"/>
      <c r="CZ1716" s="7"/>
      <c r="DA1716" s="7"/>
      <c r="DB1716" s="7"/>
      <c r="DC1716" s="7"/>
      <c r="DD1716" s="7"/>
      <c r="DE1716" s="7"/>
      <c r="DF1716" s="7"/>
      <c r="DG1716" s="7"/>
      <c r="DH1716" s="7"/>
      <c r="DI1716" s="7"/>
      <c r="DJ1716" s="7"/>
      <c r="DK1716" s="7"/>
      <c r="DL1716" s="7"/>
      <c r="DM1716" s="7"/>
      <c r="DN1716" s="7"/>
      <c r="DO1716" s="7"/>
      <c r="DP1716" s="7"/>
      <c r="DQ1716" s="7"/>
      <c r="DR1716" s="7"/>
      <c r="DS1716" s="7"/>
      <c r="DT1716" s="7"/>
      <c r="DU1716" s="7"/>
      <c r="DV1716" s="7"/>
      <c r="DW1716" s="7"/>
      <c r="DX1716" s="7"/>
      <c r="DY1716" s="7"/>
      <c r="DZ1716" s="7"/>
      <c r="EA1716" s="7"/>
      <c r="EB1716" s="7"/>
      <c r="EC1716" s="7"/>
      <c r="ED1716" s="7"/>
      <c r="EE1716" s="7"/>
      <c r="EF1716" s="7"/>
      <c r="EG1716" s="7"/>
      <c r="EH1716" s="7"/>
      <c r="EI1716" s="7"/>
      <c r="EJ1716" s="7"/>
      <c r="EK1716" s="7"/>
      <c r="EL1716" s="7"/>
      <c r="EM1716" s="7"/>
      <c r="EN1716" s="7"/>
      <c r="EO1716" s="7"/>
      <c r="EP1716" s="7"/>
      <c r="EQ1716" s="7"/>
      <c r="ER1716" s="7"/>
      <c r="ES1716" s="7"/>
      <c r="ET1716" s="7"/>
      <c r="EU1716" s="7"/>
      <c r="EV1716" s="7"/>
      <c r="EW1716" s="7"/>
      <c r="EX1716" s="7"/>
      <c r="EY1716" s="7"/>
      <c r="EZ1716" s="7"/>
      <c r="FA1716" s="7"/>
      <c r="FB1716" s="7"/>
      <c r="FC1716" s="7"/>
      <c r="FD1716" s="7"/>
      <c r="FE1716" s="7"/>
      <c r="FF1716" s="7"/>
      <c r="FG1716" s="7"/>
      <c r="FH1716" s="7"/>
      <c r="FI1716" s="7"/>
      <c r="FJ1716" s="7"/>
      <c r="FK1716" s="7"/>
      <c r="FL1716" s="34"/>
      <c r="FM1716" s="33"/>
      <c r="FN1716" s="34"/>
      <c r="FO1716" s="33"/>
      <c r="FP1716" s="33"/>
      <c r="FQ1716" s="33"/>
      <c r="FR1716" s="33"/>
      <c r="FS1716" s="33"/>
      <c r="FT1716" s="33"/>
      <c r="FU1716" s="33"/>
      <c r="FV1716" s="33"/>
      <c r="FW1716" s="33"/>
      <c r="FX1716" s="33"/>
      <c r="FY1716" s="33"/>
      <c r="FZ1716" s="33"/>
      <c r="GA1716" s="33"/>
      <c r="GB1716" s="33"/>
      <c r="GC1716" s="33"/>
      <c r="GD1716" s="33"/>
      <c r="GE1716" s="33"/>
      <c r="GF1716" s="33"/>
      <c r="GG1716" s="7"/>
      <c r="GH1716" s="7"/>
      <c r="GI1716" s="7"/>
      <c r="GJ1716" s="7"/>
      <c r="GK1716" s="7"/>
      <c r="GL1716" s="7"/>
      <c r="GM1716" s="7"/>
      <c r="GN1716" s="7"/>
      <c r="GO1716" s="7"/>
      <c r="GP1716" s="7"/>
      <c r="GQ1716" s="7"/>
      <c r="GR1716" s="7"/>
      <c r="GS1716" s="7"/>
      <c r="GT1716" s="7"/>
      <c r="GU1716" s="7"/>
      <c r="GV1716" s="7"/>
      <c r="GW1716" s="7"/>
      <c r="GX1716" s="7"/>
      <c r="GY1716" s="7"/>
    </row>
    <row r="1717" spans="1:207" ht="13.8">
      <c r="A1717" s="7"/>
      <c r="B1717" s="7"/>
      <c r="C1717" s="7"/>
      <c r="D1717" s="7"/>
      <c r="E1717" s="7"/>
      <c r="F1717" s="7"/>
      <c r="G1717" s="7"/>
      <c r="H1717" s="7"/>
      <c r="I1717" s="7"/>
      <c r="J1717" s="7"/>
      <c r="K1717" s="7"/>
      <c r="L1717" s="7"/>
      <c r="M1717" s="7"/>
      <c r="N1717" s="7"/>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c r="BY1717" s="7"/>
      <c r="BZ1717" s="7"/>
      <c r="CA1717" s="7"/>
      <c r="CB1717" s="7"/>
      <c r="CC1717" s="7"/>
      <c r="CD1717" s="7"/>
      <c r="CE1717" s="7"/>
      <c r="CF1717" s="7"/>
      <c r="CG1717" s="7"/>
      <c r="CH1717" s="7"/>
      <c r="CI1717" s="7"/>
      <c r="CJ1717" s="7"/>
      <c r="CK1717" s="7"/>
      <c r="CL1717" s="7"/>
      <c r="CM1717" s="7"/>
      <c r="CN1717" s="7"/>
      <c r="CO1717" s="7"/>
      <c r="CP1717" s="7"/>
      <c r="CQ1717" s="7"/>
      <c r="CR1717" s="7"/>
      <c r="CS1717" s="7"/>
      <c r="CT1717" s="7"/>
      <c r="CU1717" s="7"/>
      <c r="CV1717" s="7"/>
      <c r="CW1717" s="7"/>
      <c r="CX1717" s="7"/>
      <c r="CY1717" s="7"/>
      <c r="CZ1717" s="7"/>
      <c r="DA1717" s="7"/>
      <c r="DB1717" s="7"/>
      <c r="DC1717" s="7"/>
      <c r="DD1717" s="7"/>
      <c r="DE1717" s="7"/>
      <c r="DF1717" s="7"/>
      <c r="DG1717" s="7"/>
      <c r="DH1717" s="7"/>
      <c r="DI1717" s="7"/>
      <c r="DJ1717" s="7"/>
      <c r="DK1717" s="7"/>
      <c r="DL1717" s="7"/>
      <c r="DM1717" s="7"/>
      <c r="DN1717" s="7"/>
      <c r="DO1717" s="7"/>
      <c r="DP1717" s="7"/>
      <c r="DQ1717" s="7"/>
      <c r="DR1717" s="7"/>
      <c r="DS1717" s="7"/>
      <c r="DT1717" s="7"/>
      <c r="DU1717" s="7"/>
      <c r="DV1717" s="7"/>
      <c r="DW1717" s="7"/>
      <c r="DX1717" s="7"/>
      <c r="DY1717" s="7"/>
      <c r="DZ1717" s="7"/>
      <c r="EA1717" s="7"/>
      <c r="EB1717" s="7"/>
      <c r="EC1717" s="7"/>
      <c r="ED1717" s="7"/>
      <c r="EE1717" s="7"/>
      <c r="EF1717" s="7"/>
      <c r="EG1717" s="7"/>
      <c r="EH1717" s="7"/>
      <c r="EI1717" s="7"/>
      <c r="EJ1717" s="7"/>
      <c r="EK1717" s="7"/>
      <c r="EL1717" s="7"/>
      <c r="EM1717" s="7"/>
      <c r="EN1717" s="7"/>
      <c r="EO1717" s="7"/>
      <c r="EP1717" s="7"/>
      <c r="EQ1717" s="7"/>
      <c r="ER1717" s="7"/>
      <c r="ES1717" s="7"/>
      <c r="ET1717" s="7"/>
      <c r="EU1717" s="7"/>
      <c r="EV1717" s="7"/>
      <c r="EW1717" s="7"/>
      <c r="EX1717" s="7"/>
      <c r="EY1717" s="7"/>
      <c r="EZ1717" s="7"/>
      <c r="FA1717" s="7"/>
      <c r="FB1717" s="7"/>
      <c r="FC1717" s="7"/>
      <c r="FD1717" s="7"/>
      <c r="FE1717" s="7"/>
      <c r="FF1717" s="7"/>
      <c r="FG1717" s="7"/>
      <c r="FH1717" s="7"/>
      <c r="FI1717" s="7"/>
      <c r="FJ1717" s="7"/>
      <c r="FK1717" s="7"/>
      <c r="FL1717" s="34"/>
      <c r="FM1717" s="33"/>
      <c r="FN1717" s="34"/>
      <c r="FO1717" s="33"/>
      <c r="FP1717" s="33"/>
      <c r="FQ1717" s="33"/>
      <c r="FR1717" s="33"/>
      <c r="FS1717" s="33"/>
      <c r="FT1717" s="33"/>
      <c r="FU1717" s="33"/>
      <c r="FV1717" s="33"/>
      <c r="FW1717" s="33"/>
      <c r="FX1717" s="33"/>
      <c r="FY1717" s="33"/>
      <c r="FZ1717" s="33"/>
      <c r="GA1717" s="33"/>
      <c r="GB1717" s="33"/>
      <c r="GC1717" s="33"/>
      <c r="GD1717" s="33"/>
      <c r="GE1717" s="33"/>
      <c r="GF1717" s="33"/>
      <c r="GG1717" s="7"/>
      <c r="GH1717" s="7"/>
      <c r="GI1717" s="7"/>
      <c r="GJ1717" s="7"/>
      <c r="GK1717" s="7"/>
      <c r="GL1717" s="7"/>
      <c r="GM1717" s="7"/>
      <c r="GN1717" s="7"/>
      <c r="GO1717" s="7"/>
      <c r="GP1717" s="7"/>
      <c r="GQ1717" s="7"/>
      <c r="GR1717" s="7"/>
      <c r="GS1717" s="7"/>
      <c r="GT1717" s="7"/>
      <c r="GU1717" s="7"/>
      <c r="GV1717" s="7"/>
      <c r="GW1717" s="7"/>
      <c r="GX1717" s="7"/>
      <c r="GY1717" s="7"/>
    </row>
    <row r="1718" spans="1:207" ht="13.8">
      <c r="A1718" s="7"/>
      <c r="B1718" s="7"/>
      <c r="C1718" s="7"/>
      <c r="D1718" s="7"/>
      <c r="E1718" s="7"/>
      <c r="F1718" s="7"/>
      <c r="G1718" s="7"/>
      <c r="H1718" s="7"/>
      <c r="I1718" s="7"/>
      <c r="J1718" s="7"/>
      <c r="K1718" s="7"/>
      <c r="L1718" s="7"/>
      <c r="M1718" s="7"/>
      <c r="N1718" s="7"/>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c r="BY1718" s="7"/>
      <c r="BZ1718" s="7"/>
      <c r="CA1718" s="7"/>
      <c r="CB1718" s="7"/>
      <c r="CC1718" s="7"/>
      <c r="CD1718" s="7"/>
      <c r="CE1718" s="7"/>
      <c r="CF1718" s="7"/>
      <c r="CG1718" s="7"/>
      <c r="CH1718" s="7"/>
      <c r="CI1718" s="7"/>
      <c r="CJ1718" s="7"/>
      <c r="CK1718" s="7"/>
      <c r="CL1718" s="7"/>
      <c r="CM1718" s="7"/>
      <c r="CN1718" s="7"/>
      <c r="CO1718" s="7"/>
      <c r="CP1718" s="7"/>
      <c r="CQ1718" s="7"/>
      <c r="CR1718" s="7"/>
      <c r="CS1718" s="7"/>
      <c r="CT1718" s="7"/>
      <c r="CU1718" s="7"/>
      <c r="CV1718" s="7"/>
      <c r="CW1718" s="7"/>
      <c r="CX1718" s="7"/>
      <c r="CY1718" s="7"/>
      <c r="CZ1718" s="7"/>
      <c r="DA1718" s="7"/>
      <c r="DB1718" s="7"/>
      <c r="DC1718" s="7"/>
      <c r="DD1718" s="7"/>
      <c r="DE1718" s="7"/>
      <c r="DF1718" s="7"/>
      <c r="DG1718" s="7"/>
      <c r="DH1718" s="7"/>
      <c r="DI1718" s="7"/>
      <c r="DJ1718" s="7"/>
      <c r="DK1718" s="7"/>
      <c r="DL1718" s="7"/>
      <c r="DM1718" s="7"/>
      <c r="DN1718" s="7"/>
      <c r="DO1718" s="7"/>
      <c r="DP1718" s="7"/>
      <c r="DQ1718" s="7"/>
      <c r="DR1718" s="7"/>
      <c r="DS1718" s="7"/>
      <c r="DT1718" s="7"/>
      <c r="DU1718" s="7"/>
      <c r="DV1718" s="7"/>
      <c r="DW1718" s="7"/>
      <c r="DX1718" s="7"/>
      <c r="DY1718" s="7"/>
      <c r="DZ1718" s="7"/>
      <c r="EA1718" s="7"/>
      <c r="EB1718" s="7"/>
      <c r="EC1718" s="7"/>
      <c r="ED1718" s="7"/>
      <c r="EE1718" s="7"/>
      <c r="EF1718" s="7"/>
      <c r="EG1718" s="7"/>
      <c r="EH1718" s="7"/>
      <c r="EI1718" s="7"/>
      <c r="EJ1718" s="7"/>
      <c r="EK1718" s="7"/>
      <c r="EL1718" s="7"/>
      <c r="EM1718" s="7"/>
      <c r="EN1718" s="7"/>
      <c r="EO1718" s="7"/>
      <c r="EP1718" s="7"/>
      <c r="EQ1718" s="7"/>
      <c r="ER1718" s="7"/>
      <c r="ES1718" s="7"/>
      <c r="ET1718" s="7"/>
      <c r="EU1718" s="7"/>
      <c r="EV1718" s="7"/>
      <c r="EW1718" s="7"/>
      <c r="EX1718" s="7"/>
      <c r="EY1718" s="7"/>
      <c r="EZ1718" s="7"/>
      <c r="FA1718" s="7"/>
      <c r="FB1718" s="7"/>
      <c r="FC1718" s="7"/>
      <c r="FD1718" s="7"/>
      <c r="FE1718" s="7"/>
      <c r="FF1718" s="7"/>
      <c r="FG1718" s="7"/>
      <c r="FH1718" s="7"/>
      <c r="FI1718" s="7"/>
      <c r="FJ1718" s="7"/>
      <c r="FK1718" s="7"/>
      <c r="FL1718" s="34"/>
      <c r="FM1718" s="33"/>
      <c r="FN1718" s="34"/>
      <c r="FO1718" s="33"/>
      <c r="FP1718" s="33"/>
      <c r="FQ1718" s="33"/>
      <c r="FR1718" s="33"/>
      <c r="FS1718" s="33"/>
      <c r="FT1718" s="33"/>
      <c r="FU1718" s="33"/>
      <c r="FV1718" s="33"/>
      <c r="FW1718" s="33"/>
      <c r="FX1718" s="33"/>
      <c r="FY1718" s="33"/>
      <c r="FZ1718" s="33"/>
      <c r="GA1718" s="33"/>
      <c r="GB1718" s="33"/>
      <c r="GC1718" s="33"/>
      <c r="GD1718" s="33"/>
      <c r="GE1718" s="33"/>
      <c r="GF1718" s="33"/>
      <c r="GG1718" s="7"/>
      <c r="GH1718" s="7"/>
      <c r="GI1718" s="7"/>
      <c r="GJ1718" s="7"/>
      <c r="GK1718" s="7"/>
      <c r="GL1718" s="7"/>
      <c r="GM1718" s="7"/>
      <c r="GN1718" s="7"/>
      <c r="GO1718" s="7"/>
      <c r="GP1718" s="7"/>
      <c r="GQ1718" s="7"/>
      <c r="GR1718" s="7"/>
      <c r="GS1718" s="7"/>
      <c r="GT1718" s="7"/>
      <c r="GU1718" s="7"/>
      <c r="GV1718" s="7"/>
      <c r="GW1718" s="7"/>
      <c r="GX1718" s="7"/>
      <c r="GY1718" s="7"/>
    </row>
    <row r="1719" spans="1:207" ht="13.8">
      <c r="A1719" s="7"/>
      <c r="B1719" s="7"/>
      <c r="C1719" s="7"/>
      <c r="D1719" s="7"/>
      <c r="E1719" s="7"/>
      <c r="F1719" s="7"/>
      <c r="G1719" s="7"/>
      <c r="H1719" s="7"/>
      <c r="I1719" s="7"/>
      <c r="J1719" s="7"/>
      <c r="K1719" s="7"/>
      <c r="L1719" s="7"/>
      <c r="M1719" s="7"/>
      <c r="N1719" s="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c r="BY1719" s="7"/>
      <c r="BZ1719" s="7"/>
      <c r="CA1719" s="7"/>
      <c r="CB1719" s="7"/>
      <c r="CC1719" s="7"/>
      <c r="CD1719" s="7"/>
      <c r="CE1719" s="7"/>
      <c r="CF1719" s="7"/>
      <c r="CG1719" s="7"/>
      <c r="CH1719" s="7"/>
      <c r="CI1719" s="7"/>
      <c r="CJ1719" s="7"/>
      <c r="CK1719" s="7"/>
      <c r="CL1719" s="7"/>
      <c r="CM1719" s="7"/>
      <c r="CN1719" s="7"/>
      <c r="CO1719" s="7"/>
      <c r="CP1719" s="7"/>
      <c r="CQ1719" s="7"/>
      <c r="CR1719" s="7"/>
      <c r="CS1719" s="7"/>
      <c r="CT1719" s="7"/>
      <c r="CU1719" s="7"/>
      <c r="CV1719" s="7"/>
      <c r="CW1719" s="7"/>
      <c r="CX1719" s="7"/>
      <c r="CY1719" s="7"/>
      <c r="CZ1719" s="7"/>
      <c r="DA1719" s="7"/>
      <c r="DB1719" s="7"/>
      <c r="DC1719" s="7"/>
      <c r="DD1719" s="7"/>
      <c r="DE1719" s="7"/>
      <c r="DF1719" s="7"/>
      <c r="DG1719" s="7"/>
      <c r="DH1719" s="7"/>
      <c r="DI1719" s="7"/>
      <c r="DJ1719" s="7"/>
      <c r="DK1719" s="7"/>
      <c r="DL1719" s="7"/>
      <c r="DM1719" s="7"/>
      <c r="DN1719" s="7"/>
      <c r="DO1719" s="7"/>
      <c r="DP1719" s="7"/>
      <c r="DQ1719" s="7"/>
      <c r="DR1719" s="7"/>
      <c r="DS1719" s="7"/>
      <c r="DT1719" s="7"/>
      <c r="DU1719" s="7"/>
      <c r="DV1719" s="7"/>
      <c r="DW1719" s="7"/>
      <c r="DX1719" s="7"/>
      <c r="DY1719" s="7"/>
      <c r="DZ1719" s="7"/>
      <c r="EA1719" s="7"/>
      <c r="EB1719" s="7"/>
      <c r="EC1719" s="7"/>
      <c r="ED1719" s="7"/>
      <c r="EE1719" s="7"/>
      <c r="EF1719" s="7"/>
      <c r="EG1719" s="7"/>
      <c r="EH1719" s="7"/>
      <c r="EI1719" s="7"/>
      <c r="EJ1719" s="7"/>
      <c r="EK1719" s="7"/>
      <c r="EL1719" s="7"/>
      <c r="EM1719" s="7"/>
      <c r="EN1719" s="7"/>
      <c r="EO1719" s="7"/>
      <c r="EP1719" s="7"/>
      <c r="EQ1719" s="7"/>
      <c r="ER1719" s="7"/>
      <c r="ES1719" s="7"/>
      <c r="ET1719" s="7"/>
      <c r="EU1719" s="7"/>
      <c r="EV1719" s="7"/>
      <c r="EW1719" s="7"/>
      <c r="EX1719" s="7"/>
      <c r="EY1719" s="7"/>
      <c r="EZ1719" s="7"/>
      <c r="FA1719" s="7"/>
      <c r="FB1719" s="7"/>
      <c r="FC1719" s="7"/>
      <c r="FD1719" s="7"/>
      <c r="FE1719" s="7"/>
      <c r="FF1719" s="7"/>
      <c r="FG1719" s="7"/>
      <c r="FH1719" s="7"/>
      <c r="FI1719" s="7"/>
      <c r="FJ1719" s="7"/>
      <c r="FK1719" s="7"/>
      <c r="FL1719" s="34"/>
      <c r="FM1719" s="33"/>
      <c r="FN1719" s="34"/>
      <c r="FO1719" s="33"/>
      <c r="FP1719" s="33"/>
      <c r="FQ1719" s="33"/>
      <c r="FR1719" s="33"/>
      <c r="FS1719" s="33"/>
      <c r="FT1719" s="33"/>
      <c r="FU1719" s="33"/>
      <c r="FV1719" s="33"/>
      <c r="FW1719" s="33"/>
      <c r="FX1719" s="33"/>
      <c r="FY1719" s="33"/>
      <c r="FZ1719" s="33"/>
      <c r="GA1719" s="33"/>
      <c r="GB1719" s="33"/>
      <c r="GC1719" s="33"/>
      <c r="GD1719" s="33"/>
      <c r="GE1719" s="33"/>
      <c r="GF1719" s="33"/>
      <c r="GG1719" s="7"/>
      <c r="GH1719" s="7"/>
      <c r="GI1719" s="7"/>
      <c r="GJ1719" s="7"/>
      <c r="GK1719" s="7"/>
      <c r="GL1719" s="7"/>
      <c r="GM1719" s="7"/>
      <c r="GN1719" s="7"/>
      <c r="GO1719" s="7"/>
      <c r="GP1719" s="7"/>
      <c r="GQ1719" s="7"/>
      <c r="GR1719" s="7"/>
      <c r="GS1719" s="7"/>
      <c r="GT1719" s="7"/>
      <c r="GU1719" s="7"/>
      <c r="GV1719" s="7"/>
      <c r="GW1719" s="7"/>
      <c r="GX1719" s="7"/>
      <c r="GY1719" s="7"/>
    </row>
    <row r="1720" spans="1:207" ht="13.8">
      <c r="A1720" s="7"/>
      <c r="B1720" s="7"/>
      <c r="C1720" s="7"/>
      <c r="D1720" s="7"/>
      <c r="E1720" s="7"/>
      <c r="F1720" s="7"/>
      <c r="G1720" s="7"/>
      <c r="H1720" s="7"/>
      <c r="I1720" s="7"/>
      <c r="J1720" s="7"/>
      <c r="K1720" s="7"/>
      <c r="L1720" s="7"/>
      <c r="M1720" s="7"/>
      <c r="N1720" s="7"/>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c r="BY1720" s="7"/>
      <c r="BZ1720" s="7"/>
      <c r="CA1720" s="7"/>
      <c r="CB1720" s="7"/>
      <c r="CC1720" s="7"/>
      <c r="CD1720" s="7"/>
      <c r="CE1720" s="7"/>
      <c r="CF1720" s="7"/>
      <c r="CG1720" s="7"/>
      <c r="CH1720" s="7"/>
      <c r="CI1720" s="7"/>
      <c r="CJ1720" s="7"/>
      <c r="CK1720" s="7"/>
      <c r="CL1720" s="7"/>
      <c r="CM1720" s="7"/>
      <c r="CN1720" s="7"/>
      <c r="CO1720" s="7"/>
      <c r="CP1720" s="7"/>
      <c r="CQ1720" s="7"/>
      <c r="CR1720" s="7"/>
      <c r="CS1720" s="7"/>
      <c r="CT1720" s="7"/>
      <c r="CU1720" s="7"/>
      <c r="CV1720" s="7"/>
      <c r="CW1720" s="7"/>
      <c r="CX1720" s="7"/>
      <c r="CY1720" s="7"/>
      <c r="CZ1720" s="7"/>
      <c r="DA1720" s="7"/>
      <c r="DB1720" s="7"/>
      <c r="DC1720" s="7"/>
      <c r="DD1720" s="7"/>
      <c r="DE1720" s="7"/>
      <c r="DF1720" s="7"/>
      <c r="DG1720" s="7"/>
      <c r="DH1720" s="7"/>
      <c r="DI1720" s="7"/>
      <c r="DJ1720" s="7"/>
      <c r="DK1720" s="7"/>
      <c r="DL1720" s="7"/>
      <c r="DM1720" s="7"/>
      <c r="DN1720" s="7"/>
      <c r="DO1720" s="7"/>
      <c r="DP1720" s="7"/>
      <c r="DQ1720" s="7"/>
      <c r="DR1720" s="7"/>
      <c r="DS1720" s="7"/>
      <c r="DT1720" s="7"/>
      <c r="DU1720" s="7"/>
      <c r="DV1720" s="7"/>
      <c r="DW1720" s="7"/>
      <c r="DX1720" s="7"/>
      <c r="DY1720" s="7"/>
      <c r="DZ1720" s="7"/>
      <c r="EA1720" s="7"/>
      <c r="EB1720" s="7"/>
      <c r="EC1720" s="7"/>
      <c r="ED1720" s="7"/>
      <c r="EE1720" s="7"/>
      <c r="EF1720" s="7"/>
      <c r="EG1720" s="7"/>
      <c r="EH1720" s="7"/>
      <c r="EI1720" s="7"/>
      <c r="EJ1720" s="7"/>
      <c r="EK1720" s="7"/>
      <c r="EL1720" s="7"/>
      <c r="EM1720" s="7"/>
      <c r="EN1720" s="7"/>
      <c r="EO1720" s="7"/>
      <c r="EP1720" s="7"/>
      <c r="EQ1720" s="7"/>
      <c r="ER1720" s="7"/>
      <c r="ES1720" s="7"/>
      <c r="ET1720" s="7"/>
      <c r="EU1720" s="7"/>
      <c r="EV1720" s="7"/>
      <c r="EW1720" s="7"/>
      <c r="EX1720" s="7"/>
      <c r="EY1720" s="7"/>
      <c r="EZ1720" s="7"/>
      <c r="FA1720" s="7"/>
      <c r="FB1720" s="7"/>
      <c r="FC1720" s="7"/>
      <c r="FD1720" s="7"/>
      <c r="FE1720" s="7"/>
      <c r="FF1720" s="7"/>
      <c r="FG1720" s="7"/>
      <c r="FH1720" s="7"/>
      <c r="FI1720" s="7"/>
      <c r="FJ1720" s="7"/>
      <c r="FK1720" s="7"/>
      <c r="FL1720" s="34"/>
      <c r="FM1720" s="33"/>
      <c r="FN1720" s="34"/>
      <c r="FO1720" s="33"/>
      <c r="FP1720" s="33"/>
      <c r="FQ1720" s="33"/>
      <c r="FR1720" s="33"/>
      <c r="FS1720" s="33"/>
      <c r="FT1720" s="33"/>
      <c r="FU1720" s="33"/>
      <c r="FV1720" s="33"/>
      <c r="FW1720" s="33"/>
      <c r="FX1720" s="33"/>
      <c r="FY1720" s="33"/>
      <c r="FZ1720" s="33"/>
      <c r="GA1720" s="33"/>
      <c r="GB1720" s="33"/>
      <c r="GC1720" s="33"/>
      <c r="GD1720" s="33"/>
      <c r="GE1720" s="33"/>
      <c r="GF1720" s="33"/>
      <c r="GG1720" s="7"/>
      <c r="GH1720" s="7"/>
      <c r="GI1720" s="7"/>
      <c r="GJ1720" s="7"/>
      <c r="GK1720" s="7"/>
      <c r="GL1720" s="7"/>
      <c r="GM1720" s="7"/>
      <c r="GN1720" s="7"/>
      <c r="GO1720" s="7"/>
      <c r="GP1720" s="7"/>
      <c r="GQ1720" s="7"/>
      <c r="GR1720" s="7"/>
      <c r="GS1720" s="7"/>
      <c r="GT1720" s="7"/>
      <c r="GU1720" s="7"/>
      <c r="GV1720" s="7"/>
      <c r="GW1720" s="7"/>
      <c r="GX1720" s="7"/>
      <c r="GY1720" s="7"/>
    </row>
    <row r="1721" spans="1:207" ht="13.8">
      <c r="A1721" s="7"/>
      <c r="B1721" s="7"/>
      <c r="C1721" s="7"/>
      <c r="D1721" s="7"/>
      <c r="E1721" s="7"/>
      <c r="F1721" s="7"/>
      <c r="G1721" s="7"/>
      <c r="H1721" s="7"/>
      <c r="I1721" s="7"/>
      <c r="J1721" s="7"/>
      <c r="K1721" s="7"/>
      <c r="L1721" s="7"/>
      <c r="M1721" s="7"/>
      <c r="N1721" s="7"/>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c r="BY1721" s="7"/>
      <c r="BZ1721" s="7"/>
      <c r="CA1721" s="7"/>
      <c r="CB1721" s="7"/>
      <c r="CC1721" s="7"/>
      <c r="CD1721" s="7"/>
      <c r="CE1721" s="7"/>
      <c r="CF1721" s="7"/>
      <c r="CG1721" s="7"/>
      <c r="CH1721" s="7"/>
      <c r="CI1721" s="7"/>
      <c r="CJ1721" s="7"/>
      <c r="CK1721" s="7"/>
      <c r="CL1721" s="7"/>
      <c r="CM1721" s="7"/>
      <c r="CN1721" s="7"/>
      <c r="CO1721" s="7"/>
      <c r="CP1721" s="7"/>
      <c r="CQ1721" s="7"/>
      <c r="CR1721" s="7"/>
      <c r="CS1721" s="7"/>
      <c r="CT1721" s="7"/>
      <c r="CU1721" s="7"/>
      <c r="CV1721" s="7"/>
      <c r="CW1721" s="7"/>
      <c r="CX1721" s="7"/>
      <c r="CY1721" s="7"/>
      <c r="CZ1721" s="7"/>
      <c r="DA1721" s="7"/>
      <c r="DB1721" s="7"/>
      <c r="DC1721" s="7"/>
      <c r="DD1721" s="7"/>
      <c r="DE1721" s="7"/>
      <c r="DF1721" s="7"/>
      <c r="DG1721" s="7"/>
      <c r="DH1721" s="7"/>
      <c r="DI1721" s="7"/>
      <c r="DJ1721" s="7"/>
      <c r="DK1721" s="7"/>
      <c r="DL1721" s="7"/>
      <c r="DM1721" s="7"/>
      <c r="DN1721" s="7"/>
      <c r="DO1721" s="7"/>
      <c r="DP1721" s="7"/>
      <c r="DQ1721" s="7"/>
      <c r="DR1721" s="7"/>
      <c r="DS1721" s="7"/>
      <c r="DT1721" s="7"/>
      <c r="DU1721" s="7"/>
      <c r="DV1721" s="7"/>
      <c r="DW1721" s="7"/>
      <c r="DX1721" s="7"/>
      <c r="DY1721" s="7"/>
      <c r="DZ1721" s="7"/>
      <c r="EA1721" s="7"/>
      <c r="EB1721" s="7"/>
      <c r="EC1721" s="7"/>
      <c r="ED1721" s="7"/>
      <c r="EE1721" s="7"/>
      <c r="EF1721" s="7"/>
      <c r="EG1721" s="7"/>
      <c r="EH1721" s="7"/>
      <c r="EI1721" s="7"/>
      <c r="EJ1721" s="7"/>
      <c r="EK1721" s="7"/>
      <c r="EL1721" s="7"/>
      <c r="EM1721" s="7"/>
      <c r="EN1721" s="7"/>
      <c r="EO1721" s="7"/>
      <c r="EP1721" s="7"/>
      <c r="EQ1721" s="7"/>
      <c r="ER1721" s="7"/>
      <c r="ES1721" s="7"/>
      <c r="ET1721" s="7"/>
      <c r="EU1721" s="7"/>
      <c r="EV1721" s="7"/>
      <c r="EW1721" s="7"/>
      <c r="EX1721" s="7"/>
      <c r="EY1721" s="7"/>
      <c r="EZ1721" s="7"/>
      <c r="FA1721" s="7"/>
      <c r="FB1721" s="7"/>
      <c r="FC1721" s="7"/>
      <c r="FD1721" s="7"/>
      <c r="FE1721" s="7"/>
      <c r="FF1721" s="7"/>
      <c r="FG1721" s="7"/>
      <c r="FH1721" s="7"/>
      <c r="FI1721" s="7"/>
      <c r="FJ1721" s="7"/>
      <c r="FK1721" s="7"/>
      <c r="FL1721" s="34"/>
      <c r="FM1721" s="33"/>
      <c r="FN1721" s="34"/>
      <c r="FO1721" s="33"/>
      <c r="FP1721" s="33"/>
      <c r="FQ1721" s="33"/>
      <c r="FR1721" s="33"/>
      <c r="FS1721" s="33"/>
      <c r="FT1721" s="33"/>
      <c r="FU1721" s="33"/>
      <c r="FV1721" s="33"/>
      <c r="FW1721" s="33"/>
      <c r="FX1721" s="33"/>
      <c r="FY1721" s="33"/>
      <c r="FZ1721" s="33"/>
      <c r="GA1721" s="33"/>
      <c r="GB1721" s="33"/>
      <c r="GC1721" s="33"/>
      <c r="GD1721" s="33"/>
      <c r="GE1721" s="33"/>
      <c r="GF1721" s="33"/>
      <c r="GG1721" s="7"/>
      <c r="GH1721" s="7"/>
      <c r="GI1721" s="7"/>
      <c r="GJ1721" s="7"/>
      <c r="GK1721" s="7"/>
      <c r="GL1721" s="7"/>
      <c r="GM1721" s="7"/>
      <c r="GN1721" s="7"/>
      <c r="GO1721" s="7"/>
      <c r="GP1721" s="7"/>
      <c r="GQ1721" s="7"/>
      <c r="GR1721" s="7"/>
      <c r="GS1721" s="7"/>
      <c r="GT1721" s="7"/>
      <c r="GU1721" s="7"/>
      <c r="GV1721" s="7"/>
      <c r="GW1721" s="7"/>
      <c r="GX1721" s="7"/>
      <c r="GY1721" s="7"/>
    </row>
    <row r="1722" spans="1:207" ht="13.8">
      <c r="A1722" s="7"/>
      <c r="B1722" s="7"/>
      <c r="C1722" s="7"/>
      <c r="D1722" s="7"/>
      <c r="E1722" s="7"/>
      <c r="F1722" s="7"/>
      <c r="G1722" s="7"/>
      <c r="H1722" s="7"/>
      <c r="I1722" s="7"/>
      <c r="J1722" s="7"/>
      <c r="K1722" s="7"/>
      <c r="L1722" s="7"/>
      <c r="M1722" s="7"/>
      <c r="N1722" s="7"/>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c r="BY1722" s="7"/>
      <c r="BZ1722" s="7"/>
      <c r="CA1722" s="7"/>
      <c r="CB1722" s="7"/>
      <c r="CC1722" s="7"/>
      <c r="CD1722" s="7"/>
      <c r="CE1722" s="7"/>
      <c r="CF1722" s="7"/>
      <c r="CG1722" s="7"/>
      <c r="CH1722" s="7"/>
      <c r="CI1722" s="7"/>
      <c r="CJ1722" s="7"/>
      <c r="CK1722" s="7"/>
      <c r="CL1722" s="7"/>
      <c r="CM1722" s="7"/>
      <c r="CN1722" s="7"/>
      <c r="CO1722" s="7"/>
      <c r="CP1722" s="7"/>
      <c r="CQ1722" s="7"/>
      <c r="CR1722" s="7"/>
      <c r="CS1722" s="7"/>
      <c r="CT1722" s="7"/>
      <c r="CU1722" s="7"/>
      <c r="CV1722" s="7"/>
      <c r="CW1722" s="7"/>
      <c r="CX1722" s="7"/>
      <c r="CY1722" s="7"/>
      <c r="CZ1722" s="7"/>
      <c r="DA1722" s="7"/>
      <c r="DB1722" s="7"/>
      <c r="DC1722" s="7"/>
      <c r="DD1722" s="7"/>
      <c r="DE1722" s="7"/>
      <c r="DF1722" s="7"/>
      <c r="DG1722" s="7"/>
      <c r="DH1722" s="7"/>
      <c r="DI1722" s="7"/>
      <c r="DJ1722" s="7"/>
      <c r="DK1722" s="7"/>
      <c r="DL1722" s="7"/>
      <c r="DM1722" s="7"/>
      <c r="DN1722" s="7"/>
      <c r="DO1722" s="7"/>
      <c r="DP1722" s="7"/>
      <c r="DQ1722" s="7"/>
      <c r="DR1722" s="7"/>
      <c r="DS1722" s="7"/>
      <c r="DT1722" s="7"/>
      <c r="DU1722" s="7"/>
      <c r="DV1722" s="7"/>
      <c r="DW1722" s="7"/>
      <c r="DX1722" s="7"/>
      <c r="DY1722" s="7"/>
      <c r="DZ1722" s="7"/>
      <c r="EA1722" s="7"/>
      <c r="EB1722" s="7"/>
      <c r="EC1722" s="7"/>
      <c r="ED1722" s="7"/>
      <c r="EE1722" s="7"/>
      <c r="EF1722" s="7"/>
      <c r="EG1722" s="7"/>
      <c r="EH1722" s="7"/>
      <c r="EI1722" s="7"/>
      <c r="EJ1722" s="7"/>
      <c r="EK1722" s="7"/>
      <c r="EL1722" s="7"/>
      <c r="EM1722" s="7"/>
      <c r="EN1722" s="7"/>
      <c r="EO1722" s="7"/>
      <c r="EP1722" s="7"/>
      <c r="EQ1722" s="7"/>
      <c r="ER1722" s="7"/>
      <c r="ES1722" s="7"/>
      <c r="ET1722" s="7"/>
      <c r="EU1722" s="7"/>
      <c r="EV1722" s="7"/>
      <c r="EW1722" s="7"/>
      <c r="EX1722" s="7"/>
      <c r="EY1722" s="7"/>
      <c r="EZ1722" s="7"/>
      <c r="FA1722" s="7"/>
      <c r="FB1722" s="7"/>
      <c r="FC1722" s="7"/>
      <c r="FD1722" s="7"/>
      <c r="FE1722" s="7"/>
      <c r="FF1722" s="7"/>
      <c r="FG1722" s="7"/>
      <c r="FH1722" s="7"/>
      <c r="FI1722" s="7"/>
      <c r="FJ1722" s="7"/>
      <c r="FK1722" s="7"/>
      <c r="FL1722" s="34"/>
      <c r="FM1722" s="33"/>
      <c r="FN1722" s="34"/>
      <c r="FO1722" s="33"/>
      <c r="FP1722" s="33"/>
      <c r="FQ1722" s="33"/>
      <c r="FR1722" s="33"/>
      <c r="FS1722" s="33"/>
      <c r="FT1722" s="33"/>
      <c r="FU1722" s="33"/>
      <c r="FV1722" s="33"/>
      <c r="FW1722" s="33"/>
      <c r="FX1722" s="33"/>
      <c r="FY1722" s="33"/>
      <c r="FZ1722" s="33"/>
      <c r="GA1722" s="33"/>
      <c r="GB1722" s="33"/>
      <c r="GC1722" s="33"/>
      <c r="GD1722" s="33"/>
      <c r="GE1722" s="33"/>
      <c r="GF1722" s="33"/>
      <c r="GG1722" s="7"/>
      <c r="GH1722" s="7"/>
      <c r="GI1722" s="7"/>
      <c r="GJ1722" s="7"/>
      <c r="GK1722" s="7"/>
      <c r="GL1722" s="7"/>
      <c r="GM1722" s="7"/>
      <c r="GN1722" s="7"/>
      <c r="GO1722" s="7"/>
      <c r="GP1722" s="7"/>
      <c r="GQ1722" s="7"/>
      <c r="GR1722" s="7"/>
      <c r="GS1722" s="7"/>
      <c r="GT1722" s="7"/>
      <c r="GU1722" s="7"/>
      <c r="GV1722" s="7"/>
      <c r="GW1722" s="7"/>
      <c r="GX1722" s="7"/>
      <c r="GY1722" s="7"/>
    </row>
    <row r="1723" spans="1:207" ht="13.8">
      <c r="A1723" s="7"/>
      <c r="B1723" s="7"/>
      <c r="C1723" s="7"/>
      <c r="D1723" s="7"/>
      <c r="E1723" s="7"/>
      <c r="F1723" s="7"/>
      <c r="G1723" s="7"/>
      <c r="H1723" s="7"/>
      <c r="I1723" s="7"/>
      <c r="J1723" s="7"/>
      <c r="K1723" s="7"/>
      <c r="L1723" s="7"/>
      <c r="M1723" s="7"/>
      <c r="N1723" s="7"/>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c r="BY1723" s="7"/>
      <c r="BZ1723" s="7"/>
      <c r="CA1723" s="7"/>
      <c r="CB1723" s="7"/>
      <c r="CC1723" s="7"/>
      <c r="CD1723" s="7"/>
      <c r="CE1723" s="7"/>
      <c r="CF1723" s="7"/>
      <c r="CG1723" s="7"/>
      <c r="CH1723" s="7"/>
      <c r="CI1723" s="7"/>
      <c r="CJ1723" s="7"/>
      <c r="CK1723" s="7"/>
      <c r="CL1723" s="7"/>
      <c r="CM1723" s="7"/>
      <c r="CN1723" s="7"/>
      <c r="CO1723" s="7"/>
      <c r="CP1723" s="7"/>
      <c r="CQ1723" s="7"/>
      <c r="CR1723" s="7"/>
      <c r="CS1723" s="7"/>
      <c r="CT1723" s="7"/>
      <c r="CU1723" s="7"/>
      <c r="CV1723" s="7"/>
      <c r="CW1723" s="7"/>
      <c r="CX1723" s="7"/>
      <c r="CY1723" s="7"/>
      <c r="CZ1723" s="7"/>
      <c r="DA1723" s="7"/>
      <c r="DB1723" s="7"/>
      <c r="DC1723" s="7"/>
      <c r="DD1723" s="7"/>
      <c r="DE1723" s="7"/>
      <c r="DF1723" s="7"/>
      <c r="DG1723" s="7"/>
      <c r="DH1723" s="7"/>
      <c r="DI1723" s="7"/>
      <c r="DJ1723" s="7"/>
      <c r="DK1723" s="7"/>
      <c r="DL1723" s="7"/>
      <c r="DM1723" s="7"/>
      <c r="DN1723" s="7"/>
      <c r="DO1723" s="7"/>
      <c r="DP1723" s="7"/>
      <c r="DQ1723" s="7"/>
      <c r="DR1723" s="7"/>
      <c r="DS1723" s="7"/>
      <c r="DT1723" s="7"/>
      <c r="DU1723" s="7"/>
      <c r="DV1723" s="7"/>
      <c r="DW1723" s="7"/>
      <c r="DX1723" s="7"/>
      <c r="DY1723" s="7"/>
      <c r="DZ1723" s="7"/>
      <c r="EA1723" s="7"/>
      <c r="EB1723" s="7"/>
      <c r="EC1723" s="7"/>
      <c r="ED1723" s="7"/>
      <c r="EE1723" s="7"/>
      <c r="EF1723" s="7"/>
      <c r="EG1723" s="7"/>
      <c r="EH1723" s="7"/>
      <c r="EI1723" s="7"/>
      <c r="EJ1723" s="7"/>
      <c r="EK1723" s="7"/>
      <c r="EL1723" s="7"/>
      <c r="EM1723" s="7"/>
      <c r="EN1723" s="7"/>
      <c r="EO1723" s="7"/>
      <c r="EP1723" s="7"/>
      <c r="EQ1723" s="7"/>
      <c r="ER1723" s="7"/>
      <c r="ES1723" s="7"/>
      <c r="ET1723" s="7"/>
      <c r="EU1723" s="7"/>
      <c r="EV1723" s="7"/>
      <c r="EW1723" s="7"/>
      <c r="EX1723" s="7"/>
      <c r="EY1723" s="7"/>
      <c r="EZ1723" s="7"/>
      <c r="FA1723" s="7"/>
      <c r="FB1723" s="7"/>
      <c r="FC1723" s="7"/>
      <c r="FD1723" s="7"/>
      <c r="FE1723" s="7"/>
      <c r="FF1723" s="7"/>
      <c r="FG1723" s="7"/>
      <c r="FH1723" s="7"/>
      <c r="FI1723" s="7"/>
      <c r="FJ1723" s="7"/>
      <c r="FK1723" s="7"/>
      <c r="FL1723" s="34"/>
      <c r="FM1723" s="33"/>
      <c r="FN1723" s="34"/>
      <c r="FO1723" s="33"/>
      <c r="FP1723" s="33"/>
      <c r="FQ1723" s="33"/>
      <c r="FR1723" s="33"/>
      <c r="FS1723" s="33"/>
      <c r="FT1723" s="33"/>
      <c r="FU1723" s="33"/>
      <c r="FV1723" s="33"/>
      <c r="FW1723" s="33"/>
      <c r="FX1723" s="33"/>
      <c r="FY1723" s="33"/>
      <c r="FZ1723" s="33"/>
      <c r="GA1723" s="33"/>
      <c r="GB1723" s="33"/>
      <c r="GC1723" s="33"/>
      <c r="GD1723" s="33"/>
      <c r="GE1723" s="33"/>
      <c r="GF1723" s="33"/>
      <c r="GG1723" s="7"/>
      <c r="GH1723" s="7"/>
      <c r="GI1723" s="7"/>
      <c r="GJ1723" s="7"/>
      <c r="GK1723" s="7"/>
      <c r="GL1723" s="7"/>
      <c r="GM1723" s="7"/>
      <c r="GN1723" s="7"/>
      <c r="GO1723" s="7"/>
      <c r="GP1723" s="7"/>
      <c r="GQ1723" s="7"/>
      <c r="GR1723" s="7"/>
      <c r="GS1723" s="7"/>
      <c r="GT1723" s="7"/>
      <c r="GU1723" s="7"/>
      <c r="GV1723" s="7"/>
      <c r="GW1723" s="7"/>
      <c r="GX1723" s="7"/>
      <c r="GY1723" s="7"/>
    </row>
    <row r="1724" spans="1:207" ht="13.8">
      <c r="A1724" s="7"/>
      <c r="B1724" s="7"/>
      <c r="C1724" s="7"/>
      <c r="D1724" s="7"/>
      <c r="E1724" s="7"/>
      <c r="F1724" s="7"/>
      <c r="G1724" s="7"/>
      <c r="H1724" s="7"/>
      <c r="I1724" s="7"/>
      <c r="J1724" s="7"/>
      <c r="K1724" s="7"/>
      <c r="L1724" s="7"/>
      <c r="M1724" s="7"/>
      <c r="N1724" s="7"/>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c r="BY1724" s="7"/>
      <c r="BZ1724" s="7"/>
      <c r="CA1724" s="7"/>
      <c r="CB1724" s="7"/>
      <c r="CC1724" s="7"/>
      <c r="CD1724" s="7"/>
      <c r="CE1724" s="7"/>
      <c r="CF1724" s="7"/>
      <c r="CG1724" s="7"/>
      <c r="CH1724" s="7"/>
      <c r="CI1724" s="7"/>
      <c r="CJ1724" s="7"/>
      <c r="CK1724" s="7"/>
      <c r="CL1724" s="7"/>
      <c r="CM1724" s="7"/>
      <c r="CN1724" s="7"/>
      <c r="CO1724" s="7"/>
      <c r="CP1724" s="7"/>
      <c r="CQ1724" s="7"/>
      <c r="CR1724" s="7"/>
      <c r="CS1724" s="7"/>
      <c r="CT1724" s="7"/>
      <c r="CU1724" s="7"/>
      <c r="CV1724" s="7"/>
      <c r="CW1724" s="7"/>
      <c r="CX1724" s="7"/>
      <c r="CY1724" s="7"/>
      <c r="CZ1724" s="7"/>
      <c r="DA1724" s="7"/>
      <c r="DB1724" s="7"/>
      <c r="DC1724" s="7"/>
      <c r="DD1724" s="7"/>
      <c r="DE1724" s="7"/>
      <c r="DF1724" s="7"/>
      <c r="DG1724" s="7"/>
      <c r="DH1724" s="7"/>
      <c r="DI1724" s="7"/>
      <c r="DJ1724" s="7"/>
      <c r="DK1724" s="7"/>
      <c r="DL1724" s="7"/>
      <c r="DM1724" s="7"/>
      <c r="DN1724" s="7"/>
      <c r="DO1724" s="7"/>
      <c r="DP1724" s="7"/>
      <c r="DQ1724" s="7"/>
      <c r="DR1724" s="7"/>
      <c r="DS1724" s="7"/>
      <c r="DT1724" s="7"/>
      <c r="DU1724" s="7"/>
      <c r="DV1724" s="7"/>
      <c r="DW1724" s="7"/>
      <c r="DX1724" s="7"/>
      <c r="DY1724" s="7"/>
      <c r="DZ1724" s="7"/>
      <c r="EA1724" s="7"/>
      <c r="EB1724" s="7"/>
      <c r="EC1724" s="7"/>
      <c r="ED1724" s="7"/>
      <c r="EE1724" s="7"/>
      <c r="EF1724" s="7"/>
      <c r="EG1724" s="7"/>
      <c r="EH1724" s="7"/>
      <c r="EI1724" s="7"/>
      <c r="EJ1724" s="7"/>
      <c r="EK1724" s="7"/>
      <c r="EL1724" s="7"/>
      <c r="EM1724" s="7"/>
      <c r="EN1724" s="7"/>
      <c r="EO1724" s="7"/>
      <c r="EP1724" s="7"/>
      <c r="EQ1724" s="7"/>
      <c r="ER1724" s="7"/>
      <c r="ES1724" s="7"/>
      <c r="ET1724" s="7"/>
      <c r="EU1724" s="7"/>
      <c r="EV1724" s="7"/>
      <c r="EW1724" s="7"/>
      <c r="EX1724" s="7"/>
      <c r="EY1724" s="7"/>
      <c r="EZ1724" s="7"/>
      <c r="FA1724" s="7"/>
      <c r="FB1724" s="7"/>
      <c r="FC1724" s="7"/>
      <c r="FD1724" s="7"/>
      <c r="FE1724" s="7"/>
      <c r="FF1724" s="7"/>
      <c r="FG1724" s="7"/>
      <c r="FH1724" s="7"/>
      <c r="FI1724" s="7"/>
      <c r="FJ1724" s="7"/>
      <c r="FK1724" s="7"/>
      <c r="FL1724" s="34"/>
      <c r="FM1724" s="33"/>
      <c r="FN1724" s="34"/>
      <c r="FO1724" s="33"/>
      <c r="FP1724" s="33"/>
      <c r="FQ1724" s="33"/>
      <c r="FR1724" s="33"/>
      <c r="FS1724" s="33"/>
      <c r="FT1724" s="33"/>
      <c r="FU1724" s="33"/>
      <c r="FV1724" s="33"/>
      <c r="FW1724" s="33"/>
      <c r="FX1724" s="33"/>
      <c r="FY1724" s="33"/>
      <c r="FZ1724" s="33"/>
      <c r="GA1724" s="33"/>
      <c r="GB1724" s="33"/>
      <c r="GC1724" s="33"/>
      <c r="GD1724" s="33"/>
      <c r="GE1724" s="33"/>
      <c r="GF1724" s="33"/>
      <c r="GG1724" s="7"/>
      <c r="GH1724" s="7"/>
      <c r="GI1724" s="7"/>
      <c r="GJ1724" s="7"/>
      <c r="GK1724" s="7"/>
      <c r="GL1724" s="7"/>
      <c r="GM1724" s="7"/>
      <c r="GN1724" s="7"/>
      <c r="GO1724" s="7"/>
      <c r="GP1724" s="7"/>
      <c r="GQ1724" s="7"/>
      <c r="GR1724" s="7"/>
      <c r="GS1724" s="7"/>
      <c r="GT1724" s="7"/>
      <c r="GU1724" s="7"/>
      <c r="GV1724" s="7"/>
      <c r="GW1724" s="7"/>
      <c r="GX1724" s="7"/>
      <c r="GY1724" s="7"/>
    </row>
    <row r="1725" spans="1:207" ht="13.8">
      <c r="A1725" s="7"/>
      <c r="B1725" s="7"/>
      <c r="C1725" s="7"/>
      <c r="D1725" s="7"/>
      <c r="E1725" s="7"/>
      <c r="F1725" s="7"/>
      <c r="G1725" s="7"/>
      <c r="H1725" s="7"/>
      <c r="I1725" s="7"/>
      <c r="J1725" s="7"/>
      <c r="K1725" s="7"/>
      <c r="L1725" s="7"/>
      <c r="M1725" s="7"/>
      <c r="N1725" s="7"/>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c r="BY1725" s="7"/>
      <c r="BZ1725" s="7"/>
      <c r="CA1725" s="7"/>
      <c r="CB1725" s="7"/>
      <c r="CC1725" s="7"/>
      <c r="CD1725" s="7"/>
      <c r="CE1725" s="7"/>
      <c r="CF1725" s="7"/>
      <c r="CG1725" s="7"/>
      <c r="CH1725" s="7"/>
      <c r="CI1725" s="7"/>
      <c r="CJ1725" s="7"/>
      <c r="CK1725" s="7"/>
      <c r="CL1725" s="7"/>
      <c r="CM1725" s="7"/>
      <c r="CN1725" s="7"/>
      <c r="CO1725" s="7"/>
      <c r="CP1725" s="7"/>
      <c r="CQ1725" s="7"/>
      <c r="CR1725" s="7"/>
      <c r="CS1725" s="7"/>
      <c r="CT1725" s="7"/>
      <c r="CU1725" s="7"/>
      <c r="CV1725" s="7"/>
      <c r="CW1725" s="7"/>
      <c r="CX1725" s="7"/>
      <c r="CY1725" s="7"/>
      <c r="CZ1725" s="7"/>
      <c r="DA1725" s="7"/>
      <c r="DB1725" s="7"/>
      <c r="DC1725" s="7"/>
      <c r="DD1725" s="7"/>
      <c r="DE1725" s="7"/>
      <c r="DF1725" s="7"/>
      <c r="DG1725" s="7"/>
      <c r="DH1725" s="7"/>
      <c r="DI1725" s="7"/>
      <c r="DJ1725" s="7"/>
      <c r="DK1725" s="7"/>
      <c r="DL1725" s="7"/>
      <c r="DM1725" s="7"/>
      <c r="DN1725" s="7"/>
      <c r="DO1725" s="7"/>
      <c r="DP1725" s="7"/>
      <c r="DQ1725" s="7"/>
      <c r="DR1725" s="7"/>
      <c r="DS1725" s="7"/>
      <c r="DT1725" s="7"/>
      <c r="DU1725" s="7"/>
      <c r="DV1725" s="7"/>
      <c r="DW1725" s="7"/>
      <c r="DX1725" s="7"/>
      <c r="DY1725" s="7"/>
      <c r="DZ1725" s="7"/>
      <c r="EA1725" s="7"/>
      <c r="EB1725" s="7"/>
      <c r="EC1725" s="7"/>
      <c r="ED1725" s="7"/>
      <c r="EE1725" s="7"/>
      <c r="EF1725" s="7"/>
      <c r="EG1725" s="7"/>
      <c r="EH1725" s="7"/>
      <c r="EI1725" s="7"/>
      <c r="EJ1725" s="7"/>
      <c r="EK1725" s="7"/>
      <c r="EL1725" s="7"/>
      <c r="EM1725" s="7"/>
      <c r="EN1725" s="7"/>
      <c r="EO1725" s="7"/>
      <c r="EP1725" s="7"/>
      <c r="EQ1725" s="7"/>
      <c r="ER1725" s="7"/>
      <c r="ES1725" s="7"/>
      <c r="ET1725" s="7"/>
      <c r="EU1725" s="7"/>
      <c r="EV1725" s="7"/>
      <c r="EW1725" s="7"/>
      <c r="EX1725" s="7"/>
      <c r="EY1725" s="7"/>
      <c r="EZ1725" s="7"/>
      <c r="FA1725" s="7"/>
      <c r="FB1725" s="7"/>
      <c r="FC1725" s="7"/>
      <c r="FD1725" s="7"/>
      <c r="FE1725" s="7"/>
      <c r="FF1725" s="7"/>
      <c r="FG1725" s="7"/>
      <c r="FH1725" s="7"/>
      <c r="FI1725" s="7"/>
      <c r="FJ1725" s="7"/>
      <c r="FK1725" s="7"/>
      <c r="FL1725" s="34"/>
      <c r="FM1725" s="33"/>
      <c r="FN1725" s="34"/>
      <c r="FO1725" s="33"/>
      <c r="FP1725" s="33"/>
      <c r="FQ1725" s="33"/>
      <c r="FR1725" s="33"/>
      <c r="FS1725" s="33"/>
      <c r="FT1725" s="33"/>
      <c r="FU1725" s="33"/>
      <c r="FV1725" s="33"/>
      <c r="FW1725" s="33"/>
      <c r="FX1725" s="33"/>
      <c r="FY1725" s="33"/>
      <c r="FZ1725" s="33"/>
      <c r="GA1725" s="33"/>
      <c r="GB1725" s="33"/>
      <c r="GC1725" s="33"/>
      <c r="GD1725" s="33"/>
      <c r="GE1725" s="33"/>
      <c r="GF1725" s="33"/>
      <c r="GG1725" s="7"/>
      <c r="GH1725" s="7"/>
      <c r="GI1725" s="7"/>
      <c r="GJ1725" s="7"/>
      <c r="GK1725" s="7"/>
      <c r="GL1725" s="7"/>
      <c r="GM1725" s="7"/>
      <c r="GN1725" s="7"/>
      <c r="GO1725" s="7"/>
      <c r="GP1725" s="7"/>
      <c r="GQ1725" s="7"/>
      <c r="GR1725" s="7"/>
      <c r="GS1725" s="7"/>
      <c r="GT1725" s="7"/>
      <c r="GU1725" s="7"/>
      <c r="GV1725" s="7"/>
      <c r="GW1725" s="7"/>
      <c r="GX1725" s="7"/>
      <c r="GY1725" s="7"/>
    </row>
    <row r="1726" spans="1:207" ht="13.8">
      <c r="A1726" s="7"/>
      <c r="B1726" s="7"/>
      <c r="C1726" s="7"/>
      <c r="D1726" s="7"/>
      <c r="E1726" s="7"/>
      <c r="F1726" s="7"/>
      <c r="G1726" s="7"/>
      <c r="H1726" s="7"/>
      <c r="I1726" s="7"/>
      <c r="J1726" s="7"/>
      <c r="K1726" s="7"/>
      <c r="L1726" s="7"/>
      <c r="M1726" s="7"/>
      <c r="N1726" s="7"/>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c r="BY1726" s="7"/>
      <c r="BZ1726" s="7"/>
      <c r="CA1726" s="7"/>
      <c r="CB1726" s="7"/>
      <c r="CC1726" s="7"/>
      <c r="CD1726" s="7"/>
      <c r="CE1726" s="7"/>
      <c r="CF1726" s="7"/>
      <c r="CG1726" s="7"/>
      <c r="CH1726" s="7"/>
      <c r="CI1726" s="7"/>
      <c r="CJ1726" s="7"/>
      <c r="CK1726" s="7"/>
      <c r="CL1726" s="7"/>
      <c r="CM1726" s="7"/>
      <c r="CN1726" s="7"/>
      <c r="CO1726" s="7"/>
      <c r="CP1726" s="7"/>
      <c r="CQ1726" s="7"/>
      <c r="CR1726" s="7"/>
      <c r="CS1726" s="7"/>
      <c r="CT1726" s="7"/>
      <c r="CU1726" s="7"/>
      <c r="CV1726" s="7"/>
      <c r="CW1726" s="7"/>
      <c r="CX1726" s="7"/>
      <c r="CY1726" s="7"/>
      <c r="CZ1726" s="7"/>
      <c r="DA1726" s="7"/>
      <c r="DB1726" s="7"/>
      <c r="DC1726" s="7"/>
      <c r="DD1726" s="7"/>
      <c r="DE1726" s="7"/>
      <c r="DF1726" s="7"/>
      <c r="DG1726" s="7"/>
      <c r="DH1726" s="7"/>
      <c r="DI1726" s="7"/>
      <c r="DJ1726" s="7"/>
      <c r="DK1726" s="7"/>
      <c r="DL1726" s="7"/>
      <c r="DM1726" s="7"/>
      <c r="DN1726" s="7"/>
      <c r="DO1726" s="7"/>
      <c r="DP1726" s="7"/>
      <c r="DQ1726" s="7"/>
      <c r="DR1726" s="7"/>
      <c r="DS1726" s="7"/>
      <c r="DT1726" s="7"/>
      <c r="DU1726" s="7"/>
      <c r="DV1726" s="7"/>
      <c r="DW1726" s="7"/>
      <c r="DX1726" s="7"/>
      <c r="DY1726" s="7"/>
      <c r="DZ1726" s="7"/>
      <c r="EA1726" s="7"/>
      <c r="EB1726" s="7"/>
      <c r="EC1726" s="7"/>
      <c r="ED1726" s="7"/>
      <c r="EE1726" s="7"/>
      <c r="EF1726" s="7"/>
      <c r="EG1726" s="7"/>
      <c r="EH1726" s="7"/>
      <c r="EI1726" s="7"/>
      <c r="EJ1726" s="7"/>
      <c r="EK1726" s="7"/>
      <c r="EL1726" s="7"/>
      <c r="EM1726" s="7"/>
      <c r="EN1726" s="7"/>
      <c r="EO1726" s="7"/>
      <c r="EP1726" s="7"/>
      <c r="EQ1726" s="7"/>
      <c r="ER1726" s="7"/>
      <c r="ES1726" s="7"/>
      <c r="ET1726" s="7"/>
      <c r="EU1726" s="7"/>
      <c r="EV1726" s="7"/>
      <c r="EW1726" s="7"/>
      <c r="EX1726" s="7"/>
      <c r="EY1726" s="7"/>
      <c r="EZ1726" s="7"/>
      <c r="FA1726" s="7"/>
      <c r="FB1726" s="7"/>
      <c r="FC1726" s="7"/>
      <c r="FD1726" s="7"/>
      <c r="FE1726" s="7"/>
      <c r="FF1726" s="7"/>
      <c r="FG1726" s="7"/>
      <c r="FH1726" s="7"/>
      <c r="FI1726" s="7"/>
      <c r="FJ1726" s="7"/>
      <c r="FK1726" s="7"/>
      <c r="FL1726" s="34"/>
      <c r="FM1726" s="33"/>
      <c r="FN1726" s="34"/>
      <c r="FO1726" s="33"/>
      <c r="FP1726" s="33"/>
      <c r="FQ1726" s="33"/>
      <c r="FR1726" s="33"/>
      <c r="FS1726" s="33"/>
      <c r="FT1726" s="33"/>
      <c r="FU1726" s="33"/>
      <c r="FV1726" s="33"/>
      <c r="FW1726" s="33"/>
      <c r="FX1726" s="33"/>
      <c r="FY1726" s="33"/>
      <c r="FZ1726" s="33"/>
      <c r="GA1726" s="33"/>
      <c r="GB1726" s="33"/>
      <c r="GC1726" s="33"/>
      <c r="GD1726" s="33"/>
      <c r="GE1726" s="33"/>
      <c r="GF1726" s="33"/>
      <c r="GG1726" s="7"/>
      <c r="GH1726" s="7"/>
      <c r="GI1726" s="7"/>
      <c r="GJ1726" s="7"/>
      <c r="GK1726" s="7"/>
      <c r="GL1726" s="7"/>
      <c r="GM1726" s="7"/>
      <c r="GN1726" s="7"/>
      <c r="GO1726" s="7"/>
      <c r="GP1726" s="7"/>
      <c r="GQ1726" s="7"/>
      <c r="GR1726" s="7"/>
      <c r="GS1726" s="7"/>
      <c r="GT1726" s="7"/>
      <c r="GU1726" s="7"/>
      <c r="GV1726" s="7"/>
      <c r="GW1726" s="7"/>
      <c r="GX1726" s="7"/>
      <c r="GY1726" s="7"/>
    </row>
    <row r="1727" spans="1:207" ht="13.8">
      <c r="A1727" s="7"/>
      <c r="B1727" s="7"/>
      <c r="C1727" s="7"/>
      <c r="D1727" s="7"/>
      <c r="E1727" s="7"/>
      <c r="F1727" s="7"/>
      <c r="G1727" s="7"/>
      <c r="H1727" s="7"/>
      <c r="I1727" s="7"/>
      <c r="J1727" s="7"/>
      <c r="K1727" s="7"/>
      <c r="L1727" s="7"/>
      <c r="M1727" s="7"/>
      <c r="N1727" s="7"/>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c r="BY1727" s="7"/>
      <c r="BZ1727" s="7"/>
      <c r="CA1727" s="7"/>
      <c r="CB1727" s="7"/>
      <c r="CC1727" s="7"/>
      <c r="CD1727" s="7"/>
      <c r="CE1727" s="7"/>
      <c r="CF1727" s="7"/>
      <c r="CG1727" s="7"/>
      <c r="CH1727" s="7"/>
      <c r="CI1727" s="7"/>
      <c r="CJ1727" s="7"/>
      <c r="CK1727" s="7"/>
      <c r="CL1727" s="7"/>
      <c r="CM1727" s="7"/>
      <c r="CN1727" s="7"/>
      <c r="CO1727" s="7"/>
      <c r="CP1727" s="7"/>
      <c r="CQ1727" s="7"/>
      <c r="CR1727" s="7"/>
      <c r="CS1727" s="7"/>
      <c r="CT1727" s="7"/>
      <c r="CU1727" s="7"/>
      <c r="CV1727" s="7"/>
      <c r="CW1727" s="7"/>
      <c r="CX1727" s="7"/>
      <c r="CY1727" s="7"/>
      <c r="CZ1727" s="7"/>
      <c r="DA1727" s="7"/>
      <c r="DB1727" s="7"/>
      <c r="DC1727" s="7"/>
      <c r="DD1727" s="7"/>
      <c r="DE1727" s="7"/>
      <c r="DF1727" s="7"/>
      <c r="DG1727" s="7"/>
      <c r="DH1727" s="7"/>
      <c r="DI1727" s="7"/>
      <c r="DJ1727" s="7"/>
      <c r="DK1727" s="7"/>
      <c r="DL1727" s="7"/>
      <c r="DM1727" s="7"/>
      <c r="DN1727" s="7"/>
      <c r="DO1727" s="7"/>
      <c r="DP1727" s="7"/>
      <c r="DQ1727" s="7"/>
      <c r="DR1727" s="7"/>
      <c r="DS1727" s="7"/>
      <c r="DT1727" s="7"/>
      <c r="DU1727" s="7"/>
      <c r="DV1727" s="7"/>
      <c r="DW1727" s="7"/>
      <c r="DX1727" s="7"/>
      <c r="DY1727" s="7"/>
      <c r="DZ1727" s="7"/>
      <c r="EA1727" s="7"/>
      <c r="EB1727" s="7"/>
      <c r="EC1727" s="7"/>
      <c r="ED1727" s="7"/>
      <c r="EE1727" s="7"/>
      <c r="EF1727" s="7"/>
      <c r="EG1727" s="7"/>
      <c r="EH1727" s="7"/>
      <c r="EI1727" s="7"/>
      <c r="EJ1727" s="7"/>
      <c r="EK1727" s="7"/>
      <c r="EL1727" s="7"/>
      <c r="EM1727" s="7"/>
      <c r="EN1727" s="7"/>
      <c r="EO1727" s="7"/>
      <c r="EP1727" s="7"/>
      <c r="EQ1727" s="7"/>
      <c r="ER1727" s="7"/>
      <c r="ES1727" s="7"/>
      <c r="ET1727" s="7"/>
      <c r="EU1727" s="7"/>
      <c r="EV1727" s="7"/>
      <c r="EW1727" s="7"/>
      <c r="EX1727" s="7"/>
      <c r="EY1727" s="7"/>
      <c r="EZ1727" s="7"/>
      <c r="FA1727" s="7"/>
      <c r="FB1727" s="7"/>
      <c r="FC1727" s="7"/>
      <c r="FD1727" s="7"/>
      <c r="FE1727" s="7"/>
      <c r="FF1727" s="7"/>
      <c r="FG1727" s="7"/>
      <c r="FH1727" s="7"/>
      <c r="FI1727" s="7"/>
      <c r="FJ1727" s="7"/>
      <c r="FK1727" s="7"/>
      <c r="FL1727" s="34"/>
      <c r="FM1727" s="33"/>
      <c r="FN1727" s="34"/>
      <c r="FO1727" s="33"/>
      <c r="FP1727" s="33"/>
      <c r="FQ1727" s="33"/>
      <c r="FR1727" s="33"/>
      <c r="FS1727" s="33"/>
      <c r="FT1727" s="33"/>
      <c r="FU1727" s="33"/>
      <c r="FV1727" s="33"/>
      <c r="FW1727" s="33"/>
      <c r="FX1727" s="33"/>
      <c r="FY1727" s="33"/>
      <c r="FZ1727" s="33"/>
      <c r="GA1727" s="33"/>
      <c r="GB1727" s="33"/>
      <c r="GC1727" s="33"/>
      <c r="GD1727" s="33"/>
      <c r="GE1727" s="33"/>
      <c r="GF1727" s="33"/>
      <c r="GG1727" s="7"/>
      <c r="GH1727" s="7"/>
      <c r="GI1727" s="7"/>
      <c r="GJ1727" s="7"/>
      <c r="GK1727" s="7"/>
      <c r="GL1727" s="7"/>
      <c r="GM1727" s="7"/>
      <c r="GN1727" s="7"/>
      <c r="GO1727" s="7"/>
      <c r="GP1727" s="7"/>
      <c r="GQ1727" s="7"/>
      <c r="GR1727" s="7"/>
      <c r="GS1727" s="7"/>
      <c r="GT1727" s="7"/>
      <c r="GU1727" s="7"/>
      <c r="GV1727" s="7"/>
      <c r="GW1727" s="7"/>
      <c r="GX1727" s="7"/>
      <c r="GY1727" s="7"/>
    </row>
    <row r="1728" spans="1:207" ht="13.8">
      <c r="A1728" s="7"/>
      <c r="B1728" s="7"/>
      <c r="C1728" s="7"/>
      <c r="D1728" s="7"/>
      <c r="E1728" s="7"/>
      <c r="F1728" s="7"/>
      <c r="G1728" s="7"/>
      <c r="H1728" s="7"/>
      <c r="I1728" s="7"/>
      <c r="J1728" s="7"/>
      <c r="K1728" s="7"/>
      <c r="L1728" s="7"/>
      <c r="M1728" s="7"/>
      <c r="N1728" s="7"/>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c r="BY1728" s="7"/>
      <c r="BZ1728" s="7"/>
      <c r="CA1728" s="7"/>
      <c r="CB1728" s="7"/>
      <c r="CC1728" s="7"/>
      <c r="CD1728" s="7"/>
      <c r="CE1728" s="7"/>
      <c r="CF1728" s="7"/>
      <c r="CG1728" s="7"/>
      <c r="CH1728" s="7"/>
      <c r="CI1728" s="7"/>
      <c r="CJ1728" s="7"/>
      <c r="CK1728" s="7"/>
      <c r="CL1728" s="7"/>
      <c r="CM1728" s="7"/>
      <c r="CN1728" s="7"/>
      <c r="CO1728" s="7"/>
      <c r="CP1728" s="7"/>
      <c r="CQ1728" s="7"/>
      <c r="CR1728" s="7"/>
      <c r="CS1728" s="7"/>
      <c r="CT1728" s="7"/>
      <c r="CU1728" s="7"/>
      <c r="CV1728" s="7"/>
      <c r="CW1728" s="7"/>
      <c r="CX1728" s="7"/>
      <c r="CY1728" s="7"/>
      <c r="CZ1728" s="7"/>
      <c r="DA1728" s="7"/>
      <c r="DB1728" s="7"/>
      <c r="DC1728" s="7"/>
      <c r="DD1728" s="7"/>
      <c r="DE1728" s="7"/>
      <c r="DF1728" s="7"/>
      <c r="DG1728" s="7"/>
      <c r="DH1728" s="7"/>
      <c r="DI1728" s="7"/>
      <c r="DJ1728" s="7"/>
      <c r="DK1728" s="7"/>
      <c r="DL1728" s="7"/>
      <c r="DM1728" s="7"/>
      <c r="DN1728" s="7"/>
      <c r="DO1728" s="7"/>
      <c r="DP1728" s="7"/>
      <c r="DQ1728" s="7"/>
      <c r="DR1728" s="7"/>
      <c r="DS1728" s="7"/>
      <c r="DT1728" s="7"/>
      <c r="DU1728" s="7"/>
      <c r="DV1728" s="7"/>
      <c r="DW1728" s="7"/>
      <c r="DX1728" s="7"/>
      <c r="DY1728" s="7"/>
      <c r="DZ1728" s="7"/>
      <c r="EA1728" s="7"/>
      <c r="EB1728" s="7"/>
      <c r="EC1728" s="7"/>
      <c r="ED1728" s="7"/>
      <c r="EE1728" s="7"/>
      <c r="EF1728" s="7"/>
      <c r="EG1728" s="7"/>
      <c r="EH1728" s="7"/>
      <c r="EI1728" s="7"/>
      <c r="EJ1728" s="7"/>
      <c r="EK1728" s="7"/>
      <c r="EL1728" s="7"/>
      <c r="EM1728" s="7"/>
      <c r="EN1728" s="7"/>
      <c r="EO1728" s="7"/>
      <c r="EP1728" s="7"/>
      <c r="EQ1728" s="7"/>
      <c r="ER1728" s="7"/>
      <c r="ES1728" s="7"/>
      <c r="ET1728" s="7"/>
      <c r="EU1728" s="7"/>
      <c r="EV1728" s="7"/>
      <c r="EW1728" s="7"/>
      <c r="EX1728" s="7"/>
      <c r="EY1728" s="7"/>
      <c r="EZ1728" s="7"/>
      <c r="FA1728" s="7"/>
      <c r="FB1728" s="7"/>
      <c r="FC1728" s="7"/>
      <c r="FD1728" s="7"/>
      <c r="FE1728" s="7"/>
      <c r="FF1728" s="7"/>
      <c r="FG1728" s="7"/>
      <c r="FH1728" s="7"/>
      <c r="FI1728" s="7"/>
      <c r="FJ1728" s="7"/>
      <c r="FK1728" s="7"/>
      <c r="FL1728" s="34"/>
      <c r="FM1728" s="33"/>
      <c r="FN1728" s="34"/>
      <c r="FO1728" s="33"/>
      <c r="FP1728" s="33"/>
      <c r="FQ1728" s="33"/>
      <c r="FR1728" s="33"/>
      <c r="FS1728" s="33"/>
      <c r="FT1728" s="33"/>
      <c r="FU1728" s="33"/>
      <c r="FV1728" s="33"/>
      <c r="FW1728" s="33"/>
      <c r="FX1728" s="33"/>
      <c r="FY1728" s="33"/>
      <c r="FZ1728" s="33"/>
      <c r="GA1728" s="33"/>
      <c r="GB1728" s="33"/>
      <c r="GC1728" s="33"/>
      <c r="GD1728" s="33"/>
      <c r="GE1728" s="33"/>
      <c r="GF1728" s="33"/>
      <c r="GG1728" s="7"/>
      <c r="GH1728" s="7"/>
      <c r="GI1728" s="7"/>
      <c r="GJ1728" s="7"/>
      <c r="GK1728" s="7"/>
      <c r="GL1728" s="7"/>
      <c r="GM1728" s="7"/>
      <c r="GN1728" s="7"/>
      <c r="GO1728" s="7"/>
      <c r="GP1728" s="7"/>
      <c r="GQ1728" s="7"/>
      <c r="GR1728" s="7"/>
      <c r="GS1728" s="7"/>
      <c r="GT1728" s="7"/>
      <c r="GU1728" s="7"/>
      <c r="GV1728" s="7"/>
      <c r="GW1728" s="7"/>
      <c r="GX1728" s="7"/>
      <c r="GY1728" s="7"/>
    </row>
    <row r="1729" spans="1:207" ht="13.8">
      <c r="A1729" s="7"/>
      <c r="B1729" s="7"/>
      <c r="C1729" s="7"/>
      <c r="D1729" s="7"/>
      <c r="E1729" s="7"/>
      <c r="F1729" s="7"/>
      <c r="G1729" s="7"/>
      <c r="H1729" s="7"/>
      <c r="I1729" s="7"/>
      <c r="J1729" s="7"/>
      <c r="K1729" s="7"/>
      <c r="L1729" s="7"/>
      <c r="M1729" s="7"/>
      <c r="N1729" s="7"/>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c r="BY1729" s="7"/>
      <c r="BZ1729" s="7"/>
      <c r="CA1729" s="7"/>
      <c r="CB1729" s="7"/>
      <c r="CC1729" s="7"/>
      <c r="CD1729" s="7"/>
      <c r="CE1729" s="7"/>
      <c r="CF1729" s="7"/>
      <c r="CG1729" s="7"/>
      <c r="CH1729" s="7"/>
      <c r="CI1729" s="7"/>
      <c r="CJ1729" s="7"/>
      <c r="CK1729" s="7"/>
      <c r="CL1729" s="7"/>
      <c r="CM1729" s="7"/>
      <c r="CN1729" s="7"/>
      <c r="CO1729" s="7"/>
      <c r="CP1729" s="7"/>
      <c r="CQ1729" s="7"/>
      <c r="CR1729" s="7"/>
      <c r="CS1729" s="7"/>
      <c r="CT1729" s="7"/>
      <c r="CU1729" s="7"/>
      <c r="CV1729" s="7"/>
      <c r="CW1729" s="7"/>
      <c r="CX1729" s="7"/>
      <c r="CY1729" s="7"/>
      <c r="CZ1729" s="7"/>
      <c r="DA1729" s="7"/>
      <c r="DB1729" s="7"/>
      <c r="DC1729" s="7"/>
      <c r="DD1729" s="7"/>
      <c r="DE1729" s="7"/>
      <c r="DF1729" s="7"/>
      <c r="DG1729" s="7"/>
      <c r="DH1729" s="7"/>
      <c r="DI1729" s="7"/>
      <c r="DJ1729" s="7"/>
      <c r="DK1729" s="7"/>
      <c r="DL1729" s="7"/>
      <c r="DM1729" s="7"/>
      <c r="DN1729" s="7"/>
      <c r="DO1729" s="7"/>
      <c r="DP1729" s="7"/>
      <c r="DQ1729" s="7"/>
      <c r="DR1729" s="7"/>
      <c r="DS1729" s="7"/>
      <c r="DT1729" s="7"/>
      <c r="DU1729" s="7"/>
      <c r="DV1729" s="7"/>
      <c r="DW1729" s="7"/>
      <c r="DX1729" s="7"/>
      <c r="DY1729" s="7"/>
      <c r="DZ1729" s="7"/>
      <c r="EA1729" s="7"/>
      <c r="EB1729" s="7"/>
      <c r="EC1729" s="7"/>
      <c r="ED1729" s="7"/>
      <c r="EE1729" s="7"/>
      <c r="EF1729" s="7"/>
      <c r="EG1729" s="7"/>
      <c r="EH1729" s="7"/>
      <c r="EI1729" s="7"/>
      <c r="EJ1729" s="7"/>
      <c r="EK1729" s="7"/>
      <c r="EL1729" s="7"/>
      <c r="EM1729" s="7"/>
      <c r="EN1729" s="7"/>
      <c r="EO1729" s="7"/>
      <c r="EP1729" s="7"/>
      <c r="EQ1729" s="7"/>
      <c r="ER1729" s="7"/>
      <c r="ES1729" s="7"/>
      <c r="ET1729" s="7"/>
      <c r="EU1729" s="7"/>
      <c r="EV1729" s="7"/>
      <c r="EW1729" s="7"/>
      <c r="EX1729" s="7"/>
      <c r="EY1729" s="7"/>
      <c r="EZ1729" s="7"/>
      <c r="FA1729" s="7"/>
      <c r="FB1729" s="7"/>
      <c r="FC1729" s="7"/>
      <c r="FD1729" s="7"/>
      <c r="FE1729" s="7"/>
      <c r="FF1729" s="7"/>
      <c r="FG1729" s="7"/>
      <c r="FH1729" s="7"/>
      <c r="FI1729" s="7"/>
      <c r="FJ1729" s="7"/>
      <c r="FK1729" s="7"/>
      <c r="FL1729" s="34"/>
      <c r="FM1729" s="33"/>
      <c r="FN1729" s="34"/>
      <c r="FO1729" s="33"/>
      <c r="FP1729" s="33"/>
      <c r="FQ1729" s="33"/>
      <c r="FR1729" s="33"/>
      <c r="FS1729" s="33"/>
      <c r="FT1729" s="33"/>
      <c r="FU1729" s="33"/>
      <c r="FV1729" s="33"/>
      <c r="FW1729" s="33"/>
      <c r="FX1729" s="33"/>
      <c r="FY1729" s="33"/>
      <c r="FZ1729" s="33"/>
      <c r="GA1729" s="33"/>
      <c r="GB1729" s="33"/>
      <c r="GC1729" s="33"/>
      <c r="GD1729" s="33"/>
      <c r="GE1729" s="33"/>
      <c r="GF1729" s="33"/>
      <c r="GG1729" s="7"/>
      <c r="GH1729" s="7"/>
      <c r="GI1729" s="7"/>
      <c r="GJ1729" s="7"/>
      <c r="GK1729" s="7"/>
      <c r="GL1729" s="7"/>
      <c r="GM1729" s="7"/>
      <c r="GN1729" s="7"/>
      <c r="GO1729" s="7"/>
      <c r="GP1729" s="7"/>
      <c r="GQ1729" s="7"/>
      <c r="GR1729" s="7"/>
      <c r="GS1729" s="7"/>
      <c r="GT1729" s="7"/>
      <c r="GU1729" s="7"/>
      <c r="GV1729" s="7"/>
      <c r="GW1729" s="7"/>
      <c r="GX1729" s="7"/>
      <c r="GY1729" s="7"/>
    </row>
    <row r="1730" spans="1:207" ht="13.8">
      <c r="A1730" s="7"/>
      <c r="B1730" s="7"/>
      <c r="C1730" s="7"/>
      <c r="D1730" s="7"/>
      <c r="E1730" s="7"/>
      <c r="F1730" s="7"/>
      <c r="G1730" s="7"/>
      <c r="H1730" s="7"/>
      <c r="I1730" s="7"/>
      <c r="J1730" s="7"/>
      <c r="K1730" s="7"/>
      <c r="L1730" s="7"/>
      <c r="M1730" s="7"/>
      <c r="N1730" s="7"/>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c r="BY1730" s="7"/>
      <c r="BZ1730" s="7"/>
      <c r="CA1730" s="7"/>
      <c r="CB1730" s="7"/>
      <c r="CC1730" s="7"/>
      <c r="CD1730" s="7"/>
      <c r="CE1730" s="7"/>
      <c r="CF1730" s="7"/>
      <c r="CG1730" s="7"/>
      <c r="CH1730" s="7"/>
      <c r="CI1730" s="7"/>
      <c r="CJ1730" s="7"/>
      <c r="CK1730" s="7"/>
      <c r="CL1730" s="7"/>
      <c r="CM1730" s="7"/>
      <c r="CN1730" s="7"/>
      <c r="CO1730" s="7"/>
      <c r="CP1730" s="7"/>
      <c r="CQ1730" s="7"/>
      <c r="CR1730" s="7"/>
      <c r="CS1730" s="7"/>
      <c r="CT1730" s="7"/>
      <c r="CU1730" s="7"/>
      <c r="CV1730" s="7"/>
      <c r="CW1730" s="7"/>
      <c r="CX1730" s="7"/>
      <c r="CY1730" s="7"/>
      <c r="CZ1730" s="7"/>
      <c r="DA1730" s="7"/>
      <c r="DB1730" s="7"/>
      <c r="DC1730" s="7"/>
      <c r="DD1730" s="7"/>
      <c r="DE1730" s="7"/>
      <c r="DF1730" s="7"/>
      <c r="DG1730" s="7"/>
      <c r="DH1730" s="7"/>
      <c r="DI1730" s="7"/>
      <c r="DJ1730" s="7"/>
      <c r="DK1730" s="7"/>
      <c r="DL1730" s="7"/>
      <c r="DM1730" s="7"/>
      <c r="DN1730" s="7"/>
      <c r="DO1730" s="7"/>
      <c r="DP1730" s="7"/>
      <c r="DQ1730" s="7"/>
      <c r="DR1730" s="7"/>
      <c r="DS1730" s="7"/>
      <c r="DT1730" s="7"/>
      <c r="DU1730" s="7"/>
      <c r="DV1730" s="7"/>
      <c r="DW1730" s="7"/>
      <c r="DX1730" s="7"/>
      <c r="DY1730" s="7"/>
      <c r="DZ1730" s="7"/>
      <c r="EA1730" s="7"/>
      <c r="EB1730" s="7"/>
      <c r="EC1730" s="7"/>
      <c r="ED1730" s="7"/>
      <c r="EE1730" s="7"/>
      <c r="EF1730" s="7"/>
      <c r="EG1730" s="7"/>
      <c r="EH1730" s="7"/>
      <c r="EI1730" s="7"/>
      <c r="EJ1730" s="7"/>
      <c r="EK1730" s="7"/>
      <c r="EL1730" s="7"/>
      <c r="EM1730" s="7"/>
      <c r="EN1730" s="7"/>
      <c r="EO1730" s="7"/>
      <c r="EP1730" s="7"/>
      <c r="EQ1730" s="7"/>
      <c r="ER1730" s="7"/>
      <c r="ES1730" s="7"/>
      <c r="ET1730" s="7"/>
      <c r="EU1730" s="7"/>
      <c r="EV1730" s="7"/>
      <c r="EW1730" s="7"/>
      <c r="EX1730" s="7"/>
      <c r="EY1730" s="7"/>
      <c r="EZ1730" s="7"/>
      <c r="FA1730" s="7"/>
      <c r="FB1730" s="7"/>
      <c r="FC1730" s="7"/>
      <c r="FD1730" s="7"/>
      <c r="FE1730" s="7"/>
      <c r="FF1730" s="7"/>
      <c r="FG1730" s="7"/>
      <c r="FH1730" s="7"/>
      <c r="FI1730" s="7"/>
      <c r="FJ1730" s="7"/>
      <c r="FK1730" s="7"/>
      <c r="FL1730" s="34"/>
      <c r="FM1730" s="33"/>
      <c r="FN1730" s="34"/>
      <c r="FO1730" s="33"/>
      <c r="FP1730" s="33"/>
      <c r="FQ1730" s="33"/>
      <c r="FR1730" s="33"/>
      <c r="FS1730" s="33"/>
      <c r="FT1730" s="33"/>
      <c r="FU1730" s="33"/>
      <c r="FV1730" s="33"/>
      <c r="FW1730" s="33"/>
      <c r="FX1730" s="33"/>
      <c r="FY1730" s="33"/>
      <c r="FZ1730" s="33"/>
      <c r="GA1730" s="33"/>
      <c r="GB1730" s="33"/>
      <c r="GC1730" s="33"/>
      <c r="GD1730" s="33"/>
      <c r="GE1730" s="33"/>
      <c r="GF1730" s="33"/>
      <c r="GG1730" s="7"/>
      <c r="GH1730" s="7"/>
      <c r="GI1730" s="7"/>
      <c r="GJ1730" s="7"/>
      <c r="GK1730" s="7"/>
      <c r="GL1730" s="7"/>
      <c r="GM1730" s="7"/>
      <c r="GN1730" s="7"/>
      <c r="GO1730" s="7"/>
      <c r="GP1730" s="7"/>
      <c r="GQ1730" s="7"/>
      <c r="GR1730" s="7"/>
      <c r="GS1730" s="7"/>
      <c r="GT1730" s="7"/>
      <c r="GU1730" s="7"/>
      <c r="GV1730" s="7"/>
      <c r="GW1730" s="7"/>
      <c r="GX1730" s="7"/>
      <c r="GY1730" s="7"/>
    </row>
  </sheetData>
  <autoFilter ref="A3:GY656" xr:uid="{00000000-0009-0000-0000-000003000000}">
    <filterColumn colId="0">
      <filters>
        <filter val="AGNESS NINDI"/>
        <filter val="ALBERT OCHIENG' Total"/>
        <filter val="ALEX ODONGO"/>
        <filter val="ALFRED SANDAY"/>
        <filter val="ALICE AKINYI"/>
        <filter val="ALICE KAMAU"/>
        <filter val="ALICE MUIA"/>
        <filter val="ALULU LILY"/>
        <filter val="AMOS MUSEMBI"/>
        <filter val="ANDREW GOVEDI KISANYANYA"/>
        <filter val="ANDREW GROHNEY"/>
        <filter val="ANDREW LEVI"/>
        <filter val="ANDREW RORI"/>
        <filter val="ANGELICA GITONGA"/>
        <filter val="ANITA KIVULU"/>
        <filter val="ANN MACHARIA"/>
        <filter val="ANN NKIROTE"/>
        <filter val="ANNE NDUNG'U"/>
        <filter val="ANNE WANJIRU KAROKI"/>
        <filter val="ANTHONY AHINDU"/>
        <filter val="ANTHONY MULINGE"/>
        <filter val="ANTHONY OSOME"/>
        <filter val="AUDREY KUBWA"/>
        <filter val="AUSTIN INGUNSA MILABI"/>
        <filter val="AUSTIN MAKUNGU"/>
        <filter val="BEATRICE KAGUCIA"/>
        <filter val="BEATRICE ODERA"/>
        <filter val="BEATRICE WEKHE"/>
        <filter val="BENARD CHOGI"/>
        <filter val="BENJAMIN KINUTHIA"/>
        <filter val="BENJAMIN MUTUNGI"/>
        <filter val="BENSON NGOBIA"/>
        <filter val="BENSON NJONGORO"/>
        <filter val="BERNARD ORIOKI"/>
        <filter val="BETTY KABUNGO"/>
        <filter val="BIKO NYONGESA"/>
        <filter val="BONIFACE KYENGE"/>
        <filter val="BRENDA JUMA"/>
        <filter val="BRIAN INDIMULI"/>
        <filter val="CALVINS ODHIAMBO"/>
        <filter val="CARDEN ADEMBO"/>
        <filter val="CAROLINE CHEBET"/>
        <filter val="CAROLINE THIGA"/>
        <filter val="CATHERINE GACHIRI"/>
        <filter val="CATHERINE GATARI"/>
        <filter val="CATHERINE NJOKI"/>
        <filter val="CATHLEEN KARIANJAHI"/>
        <filter val="CELESTINE WANDABUSI"/>
        <filter val="CHARLES BONVENTURE MALUNGU"/>
        <filter val="CHARLES KYENGO"/>
        <filter val="CHARLES NDEGWA"/>
        <filter val="CHARLES RAMAINA"/>
        <filter val="CHRIS MAYAKA"/>
        <filter val="CHRIS NDAMBUKI"/>
        <filter val="CHRIS NJOGU"/>
        <filter val="CHRISTINE MWANG'OMBE"/>
        <filter val="CHRISTOPHER OTIENO OYUECH"/>
        <filter val="CINDY KAGWIRIA"/>
        <filter val="CLINTON KIHIMA"/>
        <filter val="CLINTON WEBO"/>
        <filter val="CLIVE ONSOMU"/>
        <filter val="COLLINS ONDIEK"/>
        <filter val="CONRAD AKELLO"/>
        <filter val="DAISY CHEPKEMOI"/>
        <filter val="DAMARIS MUSEMBI"/>
        <filter val="DAN IMBEGA"/>
        <filter val="DANCUN OWOUR"/>
        <filter val="DANIEL KASILI"/>
        <filter val="DANIEL MWANZA"/>
        <filter val="DANIEL MWANZIA"/>
        <filter val="DANIEL MWAURA"/>
        <filter val="DANIEL WABWIRE"/>
        <filter val="DAVID AJIKI"/>
        <filter val="DAVID AKOO"/>
        <filter val="DAVID AMOLLO"/>
        <filter val="DAVID KANYI"/>
        <filter val="DAVID MARAGU"/>
        <filter val="DAVID OPONDO"/>
        <filter val="DEBORAH MULI"/>
        <filter val="DENNIS GICHUKI"/>
        <filter val="DENNIS KEMEI"/>
        <filter val="DENNIS MUTHUI"/>
        <filter val="DESMOND MWANGI WAIRIMU"/>
        <filter val="DINDI ADIKINYI"/>
        <filter val="DOCTOR GONGERA"/>
        <filter val="DOMINIC AMORO"/>
        <filter val="DOMINIC NGALA"/>
        <filter val="DOMINIC OJWANG"/>
        <filter val="DOMINIC ONG'ONDO OCHOI"/>
        <filter val="DOMTILA KOSGEY"/>
        <filter val="DORAH OSOK"/>
        <filter val="DOROTHY MUTUA"/>
        <filter val="DOROTHY MUTUNGA"/>
        <filter val="DOROTHY OBALLA"/>
        <filter val="DOUGLAS NYAKUNDI"/>
        <filter val="DR. ABRAHAM MATHEKA"/>
        <filter val="DR. ABRAHAM ROTICH"/>
        <filter val="DR. ALFRED KITHUSI"/>
        <filter val="DR. ANN WAMATHAI"/>
        <filter val="DR. ANNE MUNUKU"/>
        <filter val="DR. ANTHONY MWAI"/>
        <filter val="DR. ARANI WYCLIFFE"/>
        <filter val="DR. ARGAN WEKESA"/>
        <filter val="DR. ASENATH ONGUSO"/>
        <filter val="DR. BEDAN KINYANJUI"/>
        <filter val="DR. BERNARD MUIA"/>
        <filter val="DR. BILLIAH MAENDE"/>
        <filter val="DR. BRIGITTE OKONGA"/>
        <filter val="DR. CAROLINE NTARA"/>
        <filter val="DR. CARREN CHEPNGETICH"/>
        <filter val="DR. CATHERINE KANANA"/>
        <filter val="DR. CECILIA IRERI"/>
        <filter val="DR. CHARLES GITHIRA WANYOIKE"/>
        <filter val="DR. CHRISTINE NANJALA"/>
        <filter val="DR. DAVID KIRIMI"/>
        <filter val="DR. DECKILLAH OMUKOBA"/>
        <filter val="DR. DENNIS KABURU"/>
        <filter val="DR. DORCAS WAMBUGU"/>
        <filter val="DR. DOROTHY MWATHI"/>
        <filter val="DR. DUNCAN WAMBUGU"/>
        <filter val="DR. EDWARD KOBUTHI"/>
        <filter val="DR. EDWARD ONYANGO"/>
        <filter val="DR. EDWARD OWINO"/>
        <filter val="DR. EMMANUEL SHIKUKU"/>
        <filter val="DR. EUNICE MWANGI"/>
        <filter val="DR. EUNICE NGINA WANDIGA"/>
        <filter val="DR. EZEKIEL AKWALU"/>
        <filter val="DR. FANICE WASWA"/>
        <filter val="DR. FANON ANANDA"/>
        <filter val="DR. FIONA KORIR"/>
        <filter val="DR. FLORENCE MIIMA"/>
        <filter val="DR. FRANCIS MUTEGI"/>
        <filter val="DR. FRANCIS MWANGI"/>
        <filter val="DR. FRED SPORTA"/>
        <filter val="DR. GABRIEL KAMAU"/>
        <filter val="DR. GABRIEL LAIBONI"/>
        <filter val="DR. GLADYS BUNYASI"/>
        <filter val="DR. GLADYS CHEROTICH"/>
        <filter val="DR. GODFREY KYALO MAKAU"/>
        <filter val="DR. GORDON OMENYA"/>
        <filter val="DR. GRACE MUSA"/>
        <filter val="DR. GRACE WANGARI KIIRU"/>
        <filter val="DR. GRACEANN KIMARU"/>
        <filter val="DR. HENRY MOMANYI"/>
        <filter val="DR. IBRAHIM TIRIMBA"/>
        <filter val="DR. IGNATIUS NYAGA"/>
        <filter val="DR. IRUNGU MACHARIA"/>
        <filter val="DR. JACKLINE OJIAMBO"/>
        <filter val="DR. JACKSON NDOLO"/>
        <filter val="DR. JACKSON NDUNG'U"/>
        <filter val="DR. JACQUELINE OJIAMBO"/>
        <filter val="DR. JAMES MURUNGA"/>
        <filter val="DR. JANE MAITHYA"/>
        <filter val="DR. JANE NJURU"/>
        <filter val="DR. JANET ONYANGO"/>
        <filter val="DR. JOEL OMUSEBE"/>
        <filter val="DR. JOHN WANYOIKE"/>
        <filter val="DR. JOSEPHAT KYALO"/>
        <filter val="DR. JUNITER KWAMBOKA MOKUA"/>
        <filter val="DR. JUSTUS BARASA MAENDE"/>
        <filter val="DR. KATHANDIKA IGUNA"/>
        <filter val="DR. KEN OTIENO"/>
        <filter val="DR. KEVIN MUGOYE"/>
        <filter val="DR. LAWRENCE NDERU"/>
        <filter val="DR. LUCY MBURU"/>
        <filter val="DR. LUCY WAMALWA"/>
        <filter val="DR. MARGARET MUREITHI"/>
        <filter val="DR. MARGARET MWAURA"/>
        <filter val="DR. MARGARET NJIRU"/>
        <filter val="DR. MARK CHETAMBE"/>
        <filter val="DR. MARY MBII"/>
        <filter val="DR. MARY MWANZIA"/>
        <filter val="DR. MARY NASIBI"/>
        <filter val="DR. MICHAEL MUMA"/>
        <filter val="DR. MICHAEL NJOGO"/>
        <filter val="DR. MOKAYA ORIKU NICODEMUS"/>
        <filter val="DR. MUTWIRI NATHAN MWENDA"/>
        <filter val="DR. MWAI KARIUKI"/>
        <filter val="DR. NDERITU KIHARA"/>
        <filter val="DR. NICHOLUS  LETTING"/>
        <filter val="DR. NYATETE KENYANYA"/>
        <filter val="DR. PETER KARIUKI"/>
        <filter val="DR. PETER NJUGUNA"/>
        <filter val="DR. PETER OMAE"/>
        <filter val="DR. PRISCILLA GACHIGI"/>
        <filter val="DR. RACHAEL KIBUKU"/>
        <filter val="DR. RACHEAL M. MBURU"/>
        <filter val="DR. REBECCA MUTIA"/>
        <filter val="DR. RODGERS OCHENGE"/>
        <filter val="DR. ROSE GATHII"/>
        <filter val="DR. ROSE KAWIRA"/>
        <filter val="DR. SALOME MWONGELI MUSAU"/>
        <filter val="DR. SIMON MWENDIA"/>
        <filter val="DR. SIMON NJOGU"/>
        <filter val="DR. SIRMA KORIR"/>
        <filter val="DR. SOLOMON LEMUNEN"/>
        <filter val="DR. STEPHEN NJENGA"/>
        <filter val="DR. STEVE GITHAIGA"/>
        <filter val="DR. STEVE ONDIEKI NYANAMBA"/>
        <filter val="DR. SUSAN GITIMU"/>
        <filter val="DR. SUSAN KIMOTHO"/>
        <filter val="DR. TONY ODUOR"/>
        <filter val="DR. WALTER OWINO"/>
        <filter val="DR. WYCLIFFE NYARIBO"/>
        <filter val="DR. ZIPPORA OKOTH"/>
        <filter val="DR. ZIPPORAH OKOTH"/>
        <filter val="DUNCAN MARAGIA"/>
        <filter val="DUNCAN OWUOR"/>
        <filter val="EDWARD GURA"/>
        <filter val="EDWARD MATIBA"/>
        <filter val="EDWARD MUJUKA"/>
        <filter val="EDWARD NDEGWA"/>
        <filter val="EDWIN KIMANI"/>
        <filter val="EDWIN KIPKEMOI LIMO"/>
        <filter val="EDWIN OMOL"/>
        <filter val="EDWIN OWITI"/>
        <filter val="EDWIN WANJURU"/>
        <filter val="ELIJAH MASENO"/>
        <filter val="ELIJAH NYAKUNDI"/>
        <filter val="ELIJAH WEKESA"/>
        <filter val="ELIUD LAGAT"/>
        <filter val="ELIZABETH THIGA"/>
        <filter val="ELPHAS LITSALITSA"/>
        <filter val="ELTON KIPKORIR LANGAT"/>
        <filter val="EMILLY ADHIAMBO"/>
        <filter val="EMILY OKOTH"/>
        <filter val="EMMY C. ROTICH"/>
        <filter val="EMYLN NGWIRI"/>
        <filter val="ENG. ERASTUS MWONGERA"/>
        <filter val="ENOCK MAKORI"/>
        <filter val="ENOS WANGETTE"/>
        <filter val="ERIC GITONGA"/>
        <filter val="ERIC KIBIGO"/>
        <filter val="ERIC MOGIRE"/>
        <filter val="ERICK MAKORA"/>
        <filter val="ERICK ODUOL"/>
        <filter val="ERNEST MADARA"/>
        <filter val="ESTHER MAKORI"/>
        <filter val="ESTHER NJENGA"/>
        <filter val="ESTON KWACH"/>
        <filter val="EUNICE GITIRI"/>
        <filter val="EUNICE KETA"/>
        <filter val="EUPHRINE UBAGA"/>
        <filter val="EVALYNE HAGOI"/>
        <filter val="EVANS ONGULO"/>
        <filter val="EZEKIEL KURIA"/>
        <filter val="FAITH GACHOKA"/>
        <filter val="FAUSTIN MWINZI"/>
        <filter val="FELISTAS KAMANDE"/>
        <filter val="FRANCIS KIOKO KIMEU"/>
        <filter val="FRANCIS KIVUVA"/>
        <filter val="FRANK TUTU"/>
        <filter val="FRANKLIN OYOSA"/>
        <filter val="FRED OMONDI"/>
        <filter val="FREDERICK MUSEE"/>
        <filter val="FREDRICK KARIITHI GITHUI"/>
        <filter val="FREDRICK LEVA"/>
        <filter val="FREDRICK OCHIENG"/>
        <filter val="FRIDAH GAKII"/>
        <filter val="FRIDAH KARURI"/>
        <filter val="FRIDAH KIOKO"/>
        <filter val="GABRIEL NJOROGE NJUGUNA"/>
        <filter val="GABRIEL NYABUTO"/>
        <filter val="GABRIEL WAWERU"/>
        <filter val="GEOFFREY NJUGUNA"/>
        <filter val="GEOFFREY OCHIENG'"/>
        <filter val="GEOFFREY RUMBE"/>
        <filter val="GEORGE GITHOGE"/>
        <filter val="GEORGE KARIUKI"/>
        <filter val="GEORGE MWANGI"/>
        <filter val="GEORGE OBOP"/>
        <filter val="GEORGE OMANYA"/>
        <filter val="GEORGE ONYANGO"/>
        <filter val="GEORGE WAINAINA"/>
        <filter val="GEORGE WAMAE"/>
        <filter val="GIDEON GATERO"/>
        <filter val="GLADYS MANGE"/>
        <filter val="GLENNE MORAA"/>
        <filter val="GODFREY MAINA"/>
        <filter val="GODFREY OMONDI OCHOLA"/>
        <filter val="GRACE MUKAMI"/>
        <filter val="GRACE WAMBUI GATHUA"/>
        <filter val="GRIFFIN KENGA"/>
        <filter val="HALSON OGETO NYABERI"/>
        <filter val="HANNAH WANYOIKE"/>
        <filter val="HARON TINEGA"/>
        <filter val="HEDWIG OMBUNDA"/>
        <filter val="HELLEN NJAGI"/>
        <filter val="HENRY NZYOKA"/>
        <filter val="ISAAC GACHUIGA"/>
        <filter val="ISAAC OKOLA"/>
        <filter val="ISAIAH WERE"/>
        <filter val="ISAIH OBIRI"/>
        <filter val="ISSAR ARMAN"/>
        <filter val="JACKLINE KIMEMIA"/>
        <filter val="JACKLINE MUIRURI"/>
        <filter val="JACKLINE SHANGA"/>
        <filter val="JACKSON KAMAU"/>
        <filter val="JACKSON KIMANI"/>
        <filter val="JAMES BWIRE"/>
        <filter val="JAMES KIARIE"/>
        <filter val="JAMES MBAO"/>
        <filter val="JAMES MURIGI"/>
        <filter val="JAMES NJAMA"/>
        <filter val="JAMES OTUTO"/>
        <filter val="JAMES OYOO"/>
        <filter val="JAMES THUKU"/>
        <filter val="JANE GITAHI"/>
        <filter val="JANE GITAU"/>
        <filter val="JANE MASAA"/>
        <filter val="JANET OKARA"/>
        <filter val="JANVAN MUNYOKI"/>
        <filter val="JAPHETH MUTUA"/>
        <filter val="JARED MOMANYI"/>
        <filter val="JAVED KANA"/>
        <filter val="JECTON ANYANGO"/>
        <filter val="JENNIFER GACHUKIA"/>
        <filter val="JEREMIAH MUNIU"/>
        <filter val="JESSEN KOGI"/>
        <filter val="JOB CHEGE"/>
        <filter val="JOEL CHEGE"/>
        <filter val="JOHN IRUNGU"/>
        <filter val="JOHN KABUCHO"/>
        <filter val="JOHN KIMOTHO"/>
        <filter val="JOHN MAINA"/>
        <filter val="JOHN NJIRU"/>
        <filter val="JOHN OGUTU"/>
        <filter val="JOHN OYARO"/>
        <filter val="JOHN SAGIMO"/>
        <filter val="JOHN WAINAINA"/>
        <filter val="JOHNSTONE MAINA"/>
        <filter val="JOSELYN MUTENDE"/>
        <filter val="JOSEPH BARONGO"/>
        <filter val="JOSEPH GITARI"/>
        <filter val="JOSEPH KURIA"/>
        <filter val="JOSEPH MWANGI"/>
        <filter val="JOSEPH SOITA"/>
        <filter val="JOSEPH THIONG'O"/>
        <filter val="JOSEPHINE WANG'OMBE"/>
        <filter val="JOSHUA KITI"/>
        <filter val="JOSHUA NYANGIDI"/>
        <filter val="JOSHUA OMANYO"/>
        <filter val="JOSHUA ONDU"/>
        <filter val="JOSIAH MAROKO"/>
        <filter val="JOYCE CHEBET KORIR"/>
        <filter val="JULIET WAWIRA"/>
        <filter val="JULIUS WAMBUGU"/>
        <filter val="JUSTIN ONYANDO"/>
        <filter val="JUSTUS MUTIA"/>
        <filter val="KAROLLE KAHINGO"/>
        <filter val="KELVIN NJAGI"/>
        <filter val="KEN JOSEPH MBUKI"/>
        <filter val="KENNEDY KALALI"/>
        <filter val="KENNEDY KINYUA"/>
        <filter val="KENNETH CHEBELYON"/>
        <filter val="KEVIN WANYANGI"/>
        <filter val="KEZIAH WANJIKU"/>
        <filter val="KILLION AMOLLO"/>
        <filter val="KIREMA MUTEMBEI"/>
        <filter val="KNOWLES ONWONGA"/>
        <filter val="LAMECH ANG'ILA"/>
        <filter val="LAWRENCE THUKU"/>
        <filter val="LEMMY MUNENE"/>
        <filter val="LEONARD WANYAMA"/>
        <filter val="LEVINA ONDENGE"/>
        <filter val="LILIAN A. OLICK"/>
        <filter val="LILIAN CHEGE"/>
        <filter val="LINDA OMBOGO"/>
        <filter val="LINET MUTEGI"/>
        <filter val="LINUS ALOO"/>
        <filter val="LUCY AJWANG’ OTIENO"/>
        <filter val="LUCY WACUKA MWAURA"/>
        <filter val="LUKE MBOM"/>
        <filter val="LYDIA WANDIRI"/>
        <filter val="LYDIAH MUMBI"/>
        <filter val="MACKRED OCHIENG"/>
        <filter val="MALACH OSORO"/>
        <filter val="MANDALI NAMBALE LEVY"/>
        <filter val="MARGARET KARUITHA"/>
        <filter val="MARGARET WAIRUMBI"/>
        <filter val="MARIANA NJOROGE"/>
        <filter val="MARION WANGUI"/>
        <filter val="MARTIN KIBE"/>
        <filter val="MARTIN OKUDO"/>
        <filter val="MARTIN WAWERU"/>
        <filter val="MARYGORETTY CHEPNG'ETICH"/>
        <filter val="MATHEW MUCHIRI"/>
        <filter val="MATTHEWS AYAL"/>
        <filter val="MAURICE OUMA"/>
        <filter val="MBOGO NJOROGE"/>
        <filter val="MBUGUA FRANCIS NDUNG'U"/>
        <filter val="MERAB OMONDI"/>
        <filter val="MERCELINE ATIENO"/>
        <filter val="MERCY GUANDARU"/>
        <filter val="MERCY MUKANI"/>
        <filter val="MICHAEL KANG'ETHE"/>
        <filter val="MICHAEL MUMMASSABBA WAMACHE"/>
        <filter val="MICHAEL NG'ANG'A THIGA"/>
        <filter val="MICHAEL OSANO OKODA"/>
        <filter val="MICHAEL WANJALA"/>
        <filter val="MICHAELNG'NG'A"/>
        <filter val="MILKA MAINA"/>
        <filter val="MILKA NYAGUTHII MAINA"/>
        <filter val="MILKAH NJUGUNA"/>
        <filter val="MILLICENT WACHIURI"/>
        <filter val="MONICAH OCHIENG"/>
        <filter val="MOSES ADAMA"/>
        <filter val="MOSES ATONGA"/>
        <filter val="MOUREEN MMBEYI"/>
        <filter val="MOVINE TONOGO"/>
        <filter val="MOYI MESO"/>
        <filter val="MUO CHARLES"/>
        <filter val="MUSIKA FREDRICK"/>
        <filter val="MUTEGI KITHAKA"/>
        <filter val="MUTIE WAMAITHA"/>
        <filter val="MWANGI THOMAS MBOGO"/>
        <filter val="NANCY NJOROGE"/>
        <filter val="NANCY OKUMBE"/>
        <filter val="NELLIE NGANGA"/>
        <filter val="NGIGI STANLEY MUGA"/>
        <filter val="NICHODEMUS AKETCH"/>
        <filter val="NICHOLAS LUFUMBU OMIDO"/>
        <filter val="NICHOLAS MURIITHI"/>
        <filter val="NICHOLAS MUSAU MUTINDA"/>
        <filter val="NICHOLAS NJIRU"/>
        <filter val="NICHOLAS SIKALLY"/>
        <filter val="NJUGUNA ALEXANDER KAMAU"/>
        <filter val="NORAH NJOKI"/>
        <filter val="NORAH OKUNGU"/>
        <filter val="OKEMWA OGWOKA"/>
        <filter val="OKETCH PETER ODHIAMBO"/>
        <filter val="OPETU BAHATI"/>
        <filter val="PATRICK GIKAI NGUGI"/>
        <filter val="PATRICK MISAWA"/>
        <filter val="PATRICK MURIUKI"/>
        <filter val="PATRICK YEGON"/>
        <filter val="PAUL G. MAINA"/>
        <filter val="PAULUS ADAMBA"/>
        <filter val="PAVEL SIGU"/>
        <filter val="PENINA KAMAU"/>
        <filter val="PERIS MWANIKI"/>
        <filter val="PERIS WAIRIMU"/>
        <filter val="PETER GIKUBU"/>
        <filter val="PETER INGANGA BULUMA"/>
        <filter val="PETER KIARIE"/>
        <filter val="PETER OGOLA"/>
        <filter val="PETER WAIRAGU"/>
        <filter val="PHESTUS MASINDE"/>
        <filter val="PHILIP MWENJA MBUGUA"/>
        <filter val="PHILIP NJORE"/>
        <filter val="PHILISTER OBWANGI"/>
        <filter val="PHYLIS MURANI"/>
        <filter val="PIUS NYAWANDE"/>
        <filter val="PROF. ALMADI OBERE"/>
        <filter val="PROF. CAROLYNE OMULANDO"/>
        <filter val="PROF. DANSON MUSYOKI"/>
        <filter val="PROF. JOSHUA BAGAKA'S"/>
        <filter val="PROF. JUAN"/>
        <filter val="PROF. PATRICK OGAO"/>
        <filter val="PROF. RENSON MUCHIRI"/>
        <filter val="PROF. RICHARD SIMWA"/>
        <filter val="PROF. SHADRACK JIRMA"/>
        <filter val="PROF. SIMON NGIGI"/>
        <filter val="PURITY MUREITHI"/>
        <filter val="PURITY MUTONYI"/>
        <filter val="RACHAEL KAMAU"/>
        <filter val="RAPHAEL AGONG"/>
        <filter val="RAPHAEL ONYANGO"/>
        <filter val="REBECCA MUNUHE"/>
        <filter val="REGINA NJOROGE"/>
        <filter val="RICHARD GICHARU"/>
        <filter val="RICHARD KAMAMI"/>
        <filter val="RICHARD KARANJA"/>
        <filter val="RICHARD KITHUKA"/>
        <filter val="RICHARD MUGO"/>
        <filter val="RISPAH KHAMONYI"/>
        <filter val="ROGERS ABONG'O"/>
        <filter val="RON MUHANDE"/>
        <filter val="ROSALIA KAGENI"/>
        <filter val="ROSE ANN NDUTA"/>
        <filter val="ROSEMARY WAIGWE"/>
        <filter val="ROY WAFULA"/>
        <filter val="RUTH MULI"/>
        <filter val="SALOME MASINDE"/>
        <filter val="SALOME MUSE"/>
        <filter val="SALUME MUSE"/>
        <filter val="SAMMY KITULA"/>
        <filter val="SAMUEL MUCHUGU"/>
        <filter val="SAMUEL MUTHEE KAMUNYA"/>
        <filter val="SAMUEL WABUGA"/>
        <filter val="SAMUELWABUGA"/>
        <filter val="SAMWEL GATHANGA"/>
        <filter val="SAPHIRA ACHIENG"/>
        <filter val="SAPHIRA ACHIENG'"/>
        <filter val="SARAH MASESE"/>
        <filter val="SARAH MUTHONI"/>
        <filter val="SHARON OLUTEYO"/>
        <filter val="SHEILA MIRENJA"/>
        <filter val="SHEILA MULINYA"/>
        <filter val="SILAS TEMBA"/>
        <filter val="SIMON GITHINJI"/>
        <filter val="SIMON MACHARIA"/>
        <filter val="SOLOMON MAINA"/>
        <filter val="STEPHEN DAVID KIOKO"/>
        <filter val="STEPHEN GITHIO"/>
        <filter val="STEPHEN KIOKO DAVID"/>
        <filter val="STEPHEN MUTISO"/>
        <filter val="STEPHEN MWANGANGI"/>
        <filter val="STEPHEN NAMISI"/>
        <filter val="STEPHEN OKELLO"/>
        <filter val="STEPHEN OKWANY"/>
        <filter val="STEPHEN WAWERU"/>
        <filter val="SUKI WANZA"/>
        <filter val="SUPERVISORS"/>
        <filter val="SYLVIA WAMBUGU"/>
        <filter val="TERESIAH WANJIRU"/>
        <filter val="THEOPHILUS AKAL"/>
        <filter val="TIMOTHY KAGIRI KUIYAKI"/>
        <filter val="TIMOTHY KANATHA"/>
        <filter val="TIRUS MAINA"/>
        <filter val="TOM MATWETWE"/>
        <filter val="TRACY NG'ETHE"/>
        <filter val="TRIZAH KAMANJA"/>
        <filter val="VALERIE ODHIAMBO"/>
        <filter val="VERILE OPILO"/>
        <filter val="VICTOR NYAMIAKA"/>
        <filter val="VICTORIA LITALI"/>
        <filter val="VIVIAN ARANGO"/>
        <filter val="WAFULA ERICK MIKE"/>
        <filter val="WALTER ODHIAMBO"/>
        <filter val="WANJIKU NJUGUNA"/>
        <filter val="WILLIAM ODONGO OYIEYO"/>
        <filter val="WINFRED SIKUKU"/>
        <filter val="WINIFRED OKONG'O"/>
        <filter val="WINNIE WAITITU"/>
        <filter val="WYCLIFF OMBUKI"/>
        <filter val="ZACHARIA MONDA"/>
        <filter val="ZIPPORAH MUNENE"/>
        <filter val="ZTBA_SOB"/>
        <filter val="ZTBA_SOE"/>
        <filter val="ZTBA_SOT"/>
      </filters>
    </filterColumn>
    <filterColumn colId="1">
      <filters>
        <filter val="SOB"/>
      </filters>
    </filterColumn>
  </autoFilter>
  <conditionalFormatting sqref="FD1:FD3 FD652:FD1730">
    <cfRule type="cellIs" dxfId="30" priority="1" operator="greaterThan">
      <formula>1</formula>
    </cfRule>
  </conditionalFormatting>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989"/>
  <sheetViews>
    <sheetView workbookViewId="0">
      <pane ySplit="1" topLeftCell="A2" activePane="bottomLeft" state="frozen"/>
      <selection pane="bottomLeft" activeCell="B3" sqref="B3"/>
    </sheetView>
  </sheetViews>
  <sheetFormatPr defaultColWidth="12.59765625" defaultRowHeight="15" customHeight="1"/>
  <cols>
    <col min="1" max="1" width="12.8984375" customWidth="1"/>
    <col min="2" max="2" width="7.8984375" hidden="1" customWidth="1"/>
    <col min="3" max="3" width="8.3984375" hidden="1" customWidth="1"/>
    <col min="4" max="4" width="8.3984375" customWidth="1"/>
    <col min="5" max="5" width="15.69921875" customWidth="1"/>
    <col min="6" max="6" width="5.09765625" customWidth="1"/>
    <col min="7" max="7" width="4.8984375" customWidth="1"/>
    <col min="8" max="8" width="4.59765625" customWidth="1"/>
    <col min="9" max="9" width="3.69921875" customWidth="1"/>
    <col min="10" max="10" width="4.69921875" customWidth="1"/>
    <col min="11" max="11" width="4.09765625" customWidth="1"/>
    <col min="12" max="12" width="4.5" customWidth="1"/>
    <col min="13" max="13" width="4" customWidth="1"/>
    <col min="14" max="14" width="4.5" customWidth="1"/>
    <col min="15" max="16" width="3.59765625" customWidth="1"/>
    <col min="17" max="17" width="5.5" customWidth="1"/>
    <col min="18" max="18" width="6.59765625" customWidth="1"/>
    <col min="19" max="19" width="5.3984375" customWidth="1"/>
    <col min="20" max="20" width="6.19921875" customWidth="1"/>
    <col min="21" max="21" width="5.69921875" customWidth="1"/>
    <col min="22" max="22" width="6" customWidth="1"/>
    <col min="23" max="23" width="5.19921875" customWidth="1"/>
    <col min="24" max="24" width="6.09765625" customWidth="1"/>
    <col min="25" max="25" width="5.69921875" customWidth="1"/>
    <col min="26" max="26" width="6.09765625" hidden="1" customWidth="1"/>
    <col min="27" max="27" width="5.69921875" hidden="1" customWidth="1"/>
    <col min="28" max="28" width="5.5" hidden="1" customWidth="1"/>
    <col min="29" max="29" width="4.5" hidden="1" customWidth="1"/>
    <col min="30" max="32" width="2.09765625" hidden="1" customWidth="1"/>
    <col min="33" max="33" width="1.3984375" hidden="1" customWidth="1"/>
    <col min="34" max="34" width="7.59765625" hidden="1" customWidth="1"/>
    <col min="35" max="35" width="7.59765625" customWidth="1"/>
    <col min="36" max="36" width="26.09765625" customWidth="1"/>
    <col min="37" max="37" width="4.19921875" customWidth="1"/>
    <col min="38" max="56" width="7.59765625" customWidth="1"/>
  </cols>
  <sheetData>
    <row r="1" spans="1:56" ht="14.25" customHeight="1">
      <c r="A1" s="39"/>
      <c r="B1" s="8"/>
      <c r="C1" s="39"/>
      <c r="D1" s="39"/>
      <c r="E1" s="39"/>
      <c r="F1" s="162" t="s">
        <v>1088</v>
      </c>
      <c r="G1" s="163"/>
      <c r="H1" s="163"/>
      <c r="I1" s="163"/>
      <c r="J1" s="161" t="s">
        <v>1098</v>
      </c>
      <c r="K1" s="150"/>
      <c r="L1" s="150"/>
      <c r="M1" s="150"/>
      <c r="N1" s="162" t="s">
        <v>1096</v>
      </c>
      <c r="O1" s="163"/>
      <c r="P1" s="163"/>
      <c r="Q1" s="163"/>
      <c r="R1" s="161" t="s">
        <v>1123</v>
      </c>
      <c r="S1" s="150"/>
      <c r="T1" s="150"/>
      <c r="U1" s="150"/>
      <c r="V1" s="162" t="s">
        <v>1093</v>
      </c>
      <c r="W1" s="163"/>
      <c r="X1" s="163"/>
      <c r="Y1" s="163"/>
      <c r="Z1" s="161" t="s">
        <v>1091</v>
      </c>
      <c r="AA1" s="150"/>
      <c r="AB1" s="150"/>
      <c r="AC1" s="150"/>
      <c r="AD1" s="41" t="s">
        <v>1273</v>
      </c>
      <c r="AE1" s="41"/>
      <c r="AF1" s="40"/>
      <c r="AG1" s="39"/>
      <c r="AI1" s="39"/>
      <c r="AJ1" s="39"/>
      <c r="AK1" s="39"/>
      <c r="AL1" s="39"/>
    </row>
    <row r="2" spans="1:56" ht="29.25" customHeight="1">
      <c r="A2" s="42" t="s">
        <v>1564</v>
      </c>
      <c r="B2" s="43" t="s">
        <v>1565</v>
      </c>
      <c r="C2" s="43" t="s">
        <v>1566</v>
      </c>
      <c r="D2" s="44" t="s">
        <v>1567</v>
      </c>
      <c r="E2" s="42" t="s">
        <v>1087</v>
      </c>
      <c r="F2" s="45" t="s">
        <v>1094</v>
      </c>
      <c r="G2" s="45" t="s">
        <v>1092</v>
      </c>
      <c r="H2" s="45" t="s">
        <v>1099</v>
      </c>
      <c r="I2" s="45" t="s">
        <v>1109</v>
      </c>
      <c r="J2" s="46" t="s">
        <v>1094</v>
      </c>
      <c r="K2" s="46" t="s">
        <v>1092</v>
      </c>
      <c r="L2" s="46" t="s">
        <v>1099</v>
      </c>
      <c r="M2" s="46" t="s">
        <v>1109</v>
      </c>
      <c r="N2" s="45" t="s">
        <v>1094</v>
      </c>
      <c r="O2" s="45" t="s">
        <v>1092</v>
      </c>
      <c r="P2" s="45" t="s">
        <v>1099</v>
      </c>
      <c r="Q2" s="45" t="s">
        <v>1109</v>
      </c>
      <c r="R2" s="46" t="s">
        <v>1094</v>
      </c>
      <c r="S2" s="46" t="s">
        <v>1092</v>
      </c>
      <c r="T2" s="46" t="s">
        <v>1099</v>
      </c>
      <c r="U2" s="46" t="s">
        <v>1109</v>
      </c>
      <c r="V2" s="45" t="s">
        <v>1094</v>
      </c>
      <c r="W2" s="45" t="s">
        <v>1092</v>
      </c>
      <c r="X2" s="45" t="s">
        <v>1099</v>
      </c>
      <c r="Y2" s="45" t="s">
        <v>1109</v>
      </c>
      <c r="Z2" s="46" t="s">
        <v>1094</v>
      </c>
      <c r="AA2" s="46" t="s">
        <v>1092</v>
      </c>
      <c r="AB2" s="46" t="s">
        <v>1138</v>
      </c>
      <c r="AC2" s="46" t="s">
        <v>1109</v>
      </c>
      <c r="AD2" s="45" t="s">
        <v>1094</v>
      </c>
      <c r="AE2" s="45" t="s">
        <v>1092</v>
      </c>
      <c r="AF2" s="46" t="s">
        <v>1138</v>
      </c>
      <c r="AG2" s="39"/>
      <c r="AI2" s="47" t="s">
        <v>1568</v>
      </c>
      <c r="AJ2" s="39"/>
      <c r="AK2" s="39"/>
      <c r="AL2" s="39"/>
    </row>
    <row r="3" spans="1:56" ht="14.25" customHeight="1">
      <c r="A3" s="48" t="s">
        <v>1393</v>
      </c>
      <c r="B3" s="48">
        <v>36</v>
      </c>
      <c r="C3" s="49">
        <v>25</v>
      </c>
      <c r="D3" s="48">
        <v>14</v>
      </c>
      <c r="E3" s="48" t="s">
        <v>1569</v>
      </c>
      <c r="F3" s="50" t="e">
        <f>COUNTIFS('[1]MASTER TT'!$D$13:$D$69997,$A$3:$A$7588,'[1]MASTER TT'!$B$13:$B$69997,"MONDAY",'[1]MASTER TT'!$C$13:$C$69997,"0800-1*",'[1]MASTER TT'!#REF!,"&gt;=1")</f>
        <v>#REF!</v>
      </c>
      <c r="G3" s="51" t="e">
        <f>COUNTIFS('[1]MASTER TT'!$D$13:$D$69997,$A$3:$A$7588,'[1]MASTER TT'!$B$13:$B$69997,"MONDAY",'[1]MASTER TT'!$C$13:$C$69997,"1100-1*",'[1]MASTER TT'!#REF!,"&gt;=1")</f>
        <v>#REF!</v>
      </c>
      <c r="H3" s="51" t="e">
        <f>(COUNTIFS('[1]MASTER TT'!$D$13:$D$69997,$A$3:$A$7588,'[1]MASTER TT'!$B$13:$B$69997,"MONDAY",'[1]MASTER TT'!$C$13:$C$69997,"1400-1*",'[1]MASTER TT'!#REF!,"&gt;=1"))</f>
        <v>#REF!</v>
      </c>
      <c r="I3" s="52" t="e">
        <f>COUNTIFS('[1]MASTER TT'!$D$13:$D$69997,$A$3:$A$7588,'[1]MASTER TT'!$B$13:$B$69997,"MONDAY",'[1]MASTER TT'!$C$13:$C$69997,"17*",'[1]MASTER TT'!#REF!,"&gt;=1")</f>
        <v>#REF!</v>
      </c>
      <c r="J3" s="51" t="e">
        <f>COUNTIFS('[1]MASTER TT'!$D$13:$D$69997,$A$3:$A$7588,'[1]MASTER TT'!$B$13:$B$69997,"TUESDAY",'[1]MASTER TT'!$C$13:$C$69997,"0800-1*",'[1]MASTER TT'!#REF!,"&gt;=1")</f>
        <v>#REF!</v>
      </c>
      <c r="K3" s="52" t="e">
        <f>COUNTIFS('[1]MASTER TT'!$D$13:$D$69997,$A$3:$A$7588,'[1]MASTER TT'!$B$13:$B$69997,"TUESDAY",'[1]MASTER TT'!$C$13:$C$69997,"1100-1*",'[1]MASTER TT'!#REF!,"&gt;=1")</f>
        <v>#REF!</v>
      </c>
      <c r="L3" s="51" t="e">
        <f>COUNTIFS('[1]MASTER TT'!$D$13:$D$69997,$A$3:$A$7588,'[1]MASTER TT'!$B$13:$B$69997,"TUESDAY",'[1]MASTER TT'!$C$13:$C$69997,"1400-1*",'[1]MASTER TT'!#REF!,"&gt;=1")</f>
        <v>#REF!</v>
      </c>
      <c r="M3" s="51" t="e">
        <f>COUNTIFS('[1]MASTER TT'!$D$13:$D$70053,$A$3:$A$7588,'[1]MASTER TT'!$B$13:$B$70053,"TUESDAY",'[1]MASTER TT'!$C$13:$C$70053,"17*",'[1]MASTER TT'!#REF!,"&gt;=1")</f>
        <v>#REF!</v>
      </c>
      <c r="N3" s="51" t="e">
        <f>COUNTIFS('[1]MASTER TT'!$D$13:$D$70056,$A$3:$A$588,'[1]MASTER TT'!$B$13:$B$70056,"WEDNESDAY",'[1]MASTER TT'!$C$13:$C$70056,"0800-1*",'[1]MASTER TT'!#REF!,"&gt;=1")</f>
        <v>#REF!</v>
      </c>
      <c r="O3" s="51" t="e">
        <f>(COUNTIFS('[1]MASTER TT'!$D$13:$D$70056,$A$3:$A$7588,'[1]MASTER TT'!$B$13:$B$70056,"WEDNESDAY",'[1]MASTER TT'!$C$13:$C$70056,"1100-1*",'[1]MASTER TT'!#REF!,"&gt;=1"))</f>
        <v>#REF!</v>
      </c>
      <c r="P3" s="51" t="e">
        <f>(COUNTIFS('[1]MASTER TT'!$D$13:$D$70056,$A$3:$A$7588,'[1]MASTER TT'!$B$13:$B$70056,"WEDNESDAY",'[1]MASTER TT'!$C$13:$C$70056,"1400-1*",'[1]MASTER TT'!#REF!,"&gt;=1"))</f>
        <v>#REF!</v>
      </c>
      <c r="Q3" s="51" t="e">
        <f>(COUNTIFS('[1]MASTER TT'!$D$13:$D$70056,$A$3:$A$7588,'[1]MASTER TT'!$B$13:$B$70056,"WEDNESDAY",'[1]MASTER TT'!$C$13:$C$70056,"17*",'[1]MASTER TT'!#REF!,"&gt;=1"))</f>
        <v>#REF!</v>
      </c>
      <c r="R3" s="51" t="e">
        <f>(COUNTIFS('[1]MASTER TT'!$D$13:$D$70056,$A$3:$A$7588,'[1]MASTER TT'!$B$13:$B$70056,"THURSDAY",'[1]MASTER TT'!$C$13:$C$70056,"0800-1*",'[1]MASTER TT'!#REF!,"&gt;=1"))</f>
        <v>#REF!</v>
      </c>
      <c r="S3" s="51" t="e">
        <f>COUNTIFS('[1]MASTER TT'!$D$13:$D$70056,$A$3:$A$7588,'[1]MASTER TT'!$B$13:$B$70056,"THURSDAY",'[1]MASTER TT'!$C$13:$C$70056,"1100-1*",'[1]MASTER TT'!#REF!,"&gt;=1")</f>
        <v>#REF!</v>
      </c>
      <c r="T3" s="51" t="e">
        <f>(COUNTIFS('[1]MASTER TT'!$D$13:$D$70056,$A$3:$A$7588,'[1]MASTER TT'!$B$13:$B$70056,"THURSDAY",'[1]MASTER TT'!$C$13:$C$70056,"1400-1*",'[1]MASTER TT'!#REF!,"&gt;=1"))</f>
        <v>#REF!</v>
      </c>
      <c r="U3" s="52" t="e">
        <f>(COUNTIFS('[1]MASTER TT'!$D$13:$D$70056,$A$3:$A$7588,'[1]MASTER TT'!$B$13:$B$70056,"THURSDAY",'[1]MASTER TT'!$C$13:$C$70056,"17*",'[1]MASTER TT'!#REF!,"&gt;=1"))</f>
        <v>#REF!</v>
      </c>
      <c r="V3" s="51" t="e">
        <f>(COUNTIFS('[1]MASTER TT'!$D$13:$D$70056,$A$3:$A$7588,'[1]MASTER TT'!$B$13:$B$70056,"FRIDAY",'[1]MASTER TT'!$C$13:$C$70056,"0800-1*",'[1]MASTER TT'!#REF!,"&gt;=1"))</f>
        <v>#REF!</v>
      </c>
      <c r="W3" s="51" t="e">
        <f>(COUNTIFS('[1]MASTER TT'!$D$13:$D$70056,$A$3:$A$7588,'[1]MASTER TT'!$B$13:$B$70056,"FRIDAY",'[1]MASTER TT'!$C$13:$C$70056,"1100-1*",'[1]MASTER TT'!#REF!,"&gt;=1"))</f>
        <v>#REF!</v>
      </c>
      <c r="X3" s="51" t="e">
        <f>(COUNTIFS('[1]MASTER TT'!$D$13:$D$70056,$A$3:$A$7588,'[1]MASTER TT'!$B$13:$B$70056,"FRIDAY",'[1]MASTER TT'!$C$13:$C$70056,"1400-1*",'[1]MASTER TT'!#REF!,"&gt;=1"))</f>
        <v>#REF!</v>
      </c>
      <c r="Y3" s="51" t="e">
        <f>(COUNTIFS('[1]MASTER TT'!$D$13:$D$70056,$A$3:$A$7588,'[1]MASTER TT'!$B$13:$B$70056,"FRIDAY",'[1]MASTER TT'!$C$13:$C$70056,"17*",'[1]MASTER TT'!#REF!,"&gt;=1"))</f>
        <v>#REF!</v>
      </c>
      <c r="Z3" s="51" t="e">
        <f>(COUNTIFS('[1]MASTER TT'!$D$14:$D$70056,$A$3:$A$7588,'[1]MASTER TT'!$B$14:$B$70056,"SATURDAY",'[1]MASTER TT'!$C$14:$C$70056,"0800-1*",'[1]MASTER TT'!#REF!,"&gt;=1"))</f>
        <v>#REF!</v>
      </c>
      <c r="AA3" s="52" t="e">
        <f>(COUNTIFS('[1]MASTER TT'!$D$14:$D$70056,$A$3:$A$7588,'[1]MASTER TT'!$B$14:$B$70056,"SATURDAY",'[1]MASTER TT'!$C$14:$C$70056,"1100-1*",'[1]MASTER TT'!#REF!,"&gt;=1"))</f>
        <v>#REF!</v>
      </c>
      <c r="AB3" s="52" t="e">
        <f>(COUNTIFS('[1]MASTER TT'!$D$14:$D$70056,$A$3:$A$7588,'[1]MASTER TT'!$B$14:$B$70056,"SATURDAY",'[1]MASTER TT'!$C$14:$C$70056,"1500-1800",'[1]MASTER TT'!#REF!,"&gt;=1"))</f>
        <v>#REF!</v>
      </c>
      <c r="AC3" s="52">
        <v>0</v>
      </c>
      <c r="AD3" s="52" t="e">
        <f>(COUNTIFS('[1]MASTER TT'!$D$14:$D$70056,$A$3:$A$7588,'[1]MASTER TT'!$B$14:$B$70056,"SUNDAY",'[1]MASTER TT'!$C$14:$C$70056,"0800-1100 HRS",'[1]MASTER TT'!#REF!,"&gt;=1"))</f>
        <v>#REF!</v>
      </c>
      <c r="AE3" s="52" t="e">
        <f>(COUNTIFS('[1]MASTER TT'!$D$14:$D$70056,$A$3:$A$7588,'[1]MASTER TT'!$B$14:$B$70056,"SUNDAY",'[1]MASTER TT'!$C$14:$C$70056,"1100-1400 HRS",'[1]MASTER TT'!#REF!,"&gt;=1)"))</f>
        <v>#REF!</v>
      </c>
      <c r="AF3" s="8" t="e">
        <f>(COUNTIFS('[1]MASTER TT'!$D$14:$D$70056,$A$3:$A$7588,'[1]MASTER TT'!$B$14:$B$70056,"SUNDAY",'[1]MASTER TT'!$C$14:$C$70056,"1100-1400 HRS",'[1]MASTER TT'!#REF!,"&gt;=1"))</f>
        <v>#REF!</v>
      </c>
      <c r="AG3" s="39" t="e">
        <f t="array" ref="AG3">COUNTIFS(#REF!,$A$3:$A$111,#REF!,"SUNDAY",#REF!,"1730-2030 HRS",#REF!,3)</f>
        <v>#REF!</v>
      </c>
      <c r="AH3" s="53"/>
      <c r="AI3" s="54" t="e">
        <f>(F3+G3+H3+J3+K3+L3+N3+O3+P3+R3+S3+T3+V3+W3+X3)/15</f>
        <v>#REF!</v>
      </c>
      <c r="AJ3" s="39"/>
      <c r="AK3" s="39"/>
      <c r="AL3" s="39"/>
      <c r="AM3" s="53"/>
      <c r="AN3" s="53"/>
      <c r="AO3" s="53"/>
      <c r="AP3" s="53"/>
      <c r="AQ3" s="53"/>
      <c r="AR3" s="53"/>
      <c r="AS3" s="53"/>
      <c r="AT3" s="53"/>
      <c r="AU3" s="53"/>
      <c r="AV3" s="53"/>
      <c r="AW3" s="53"/>
      <c r="AX3" s="53"/>
      <c r="AY3" s="53"/>
      <c r="AZ3" s="53"/>
      <c r="BA3" s="53"/>
      <c r="BB3" s="53"/>
      <c r="BC3" s="53"/>
      <c r="BD3" s="53"/>
    </row>
    <row r="4" spans="1:56" ht="14.25" customHeight="1">
      <c r="A4" s="48" t="s">
        <v>1247</v>
      </c>
      <c r="B4" s="48">
        <v>36</v>
      </c>
      <c r="C4" s="49">
        <v>25</v>
      </c>
      <c r="D4" s="48">
        <v>16</v>
      </c>
      <c r="E4" s="48" t="s">
        <v>1569</v>
      </c>
      <c r="F4" s="50" t="e">
        <f>COUNTIFS('[1]MASTER TT'!$D$13:$D$69997,$A$3:$A$7588,'[1]MASTER TT'!$B$13:$B$69997,"MONDAY",'[1]MASTER TT'!$C$13:$C$69997,"0800-1*",'[1]MASTER TT'!#REF!,"&gt;=1")</f>
        <v>#REF!</v>
      </c>
      <c r="G4" s="51" t="e">
        <f>COUNTIFS('[1]MASTER TT'!$D$13:$D$69997,$A$3:$A$7588,'[1]MASTER TT'!$B$13:$B$69997,"MONDAY",'[1]MASTER TT'!$C$13:$C$69997,"1100-1*",'[1]MASTER TT'!#REF!,"&gt;=1")</f>
        <v>#REF!</v>
      </c>
      <c r="H4" s="51" t="e">
        <f>(COUNTIFS('[1]MASTER TT'!$D$13:$D$69997,$A$3:$A$7588,'[1]MASTER TT'!$B$13:$B$69997,"MONDAY",'[1]MASTER TT'!$C$13:$C$69997,"1400-1*",'[1]MASTER TT'!#REF!,"&gt;=1"))</f>
        <v>#REF!</v>
      </c>
      <c r="I4" s="52" t="e">
        <f>COUNTIFS('[1]MASTER TT'!$D$13:$D$69997,$A$3:$A$7588,'[1]MASTER TT'!$B$13:$B$69997,"MONDAY",'[1]MASTER TT'!$C$13:$C$69997,"17*",'[1]MASTER TT'!#REF!,"&gt;=1")</f>
        <v>#REF!</v>
      </c>
      <c r="J4" s="51" t="e">
        <f>COUNTIFS('[1]MASTER TT'!$D$13:$D$69997,$A$3:$A$7588,'[1]MASTER TT'!$B$13:$B$69997,"TUESDAY",'[1]MASTER TT'!$C$13:$C$69997,"0800-1*",'[1]MASTER TT'!#REF!,"&gt;=1")</f>
        <v>#REF!</v>
      </c>
      <c r="K4" s="52" t="e">
        <f>COUNTIFS('[1]MASTER TT'!$D$13:$D$69997,$A$3:$A$7588,'[1]MASTER TT'!$B$13:$B$69997,"TUESDAY",'[1]MASTER TT'!$C$13:$C$69997,"1100-1*",'[1]MASTER TT'!#REF!,"&gt;=1")</f>
        <v>#REF!</v>
      </c>
      <c r="L4" s="51" t="e">
        <f>COUNTIFS('[1]MASTER TT'!$D$13:$D$69997,$A$3:$A$7588,'[1]MASTER TT'!$B$13:$B$69997,"TUESDAY",'[1]MASTER TT'!$C$13:$C$69997,"1400-1*",'[1]MASTER TT'!#REF!,"&gt;=1")</f>
        <v>#REF!</v>
      </c>
      <c r="M4" s="51" t="e">
        <f>COUNTIFS('[1]MASTER TT'!$D$13:$D$70053,$A$3:$A$7588,'[1]MASTER TT'!$B$13:$B$70053,"TUESDAY",'[1]MASTER TT'!$C$13:$C$70053,"17*",'[1]MASTER TT'!#REF!,"&gt;=1")</f>
        <v>#REF!</v>
      </c>
      <c r="N4" s="51" t="e">
        <f>COUNTIFS('[1]MASTER TT'!$D$13:$D$70056,$A$3:$A$588,'[1]MASTER TT'!$B$13:$B$70056,"WEDNESDAY",'[1]MASTER TT'!$C$13:$C$70056,"0800-1*",'[1]MASTER TT'!#REF!,"&gt;=1")</f>
        <v>#REF!</v>
      </c>
      <c r="O4" s="51" t="e">
        <f>(COUNTIFS('[1]MASTER TT'!$D$13:$D$70056,$A$3:$A$7588,'[1]MASTER TT'!$B$13:$B$70056,"WEDNESDAY",'[1]MASTER TT'!$C$13:$C$70056,"1100-1*",'[1]MASTER TT'!#REF!,"&gt;=1"))</f>
        <v>#REF!</v>
      </c>
      <c r="P4" s="51" t="e">
        <f>(COUNTIFS('[1]MASTER TT'!$D$13:$D$70056,$A$3:$A$7588,'[1]MASTER TT'!$B$13:$B$70056,"WEDNESDAY",'[1]MASTER TT'!$C$13:$C$70056,"1400-1*",'[1]MASTER TT'!#REF!,"&gt;=1"))</f>
        <v>#REF!</v>
      </c>
      <c r="Q4" s="51" t="e">
        <f>(COUNTIFS('[1]MASTER TT'!$D$13:$D$70056,$A$3:$A$7588,'[1]MASTER TT'!$B$13:$B$70056,"WEDNESDAY",'[1]MASTER TT'!$C$13:$C$70056,"17*",'[1]MASTER TT'!#REF!,"&gt;=1"))</f>
        <v>#REF!</v>
      </c>
      <c r="R4" s="51" t="e">
        <f>(COUNTIFS('[1]MASTER TT'!$D$13:$D$70056,$A$3:$A$7588,'[1]MASTER TT'!$B$13:$B$70056,"THURSDAY",'[1]MASTER TT'!$C$13:$C$70056,"0800-1*",'[1]MASTER TT'!#REF!,"&gt;=1"))</f>
        <v>#REF!</v>
      </c>
      <c r="S4" s="51" t="e">
        <f>COUNTIFS('[1]MASTER TT'!$D$13:$D$70056,$A$3:$A$7588,'[1]MASTER TT'!$B$13:$B$70056,"THURSDAY",'[1]MASTER TT'!$C$13:$C$70056,"1100-1*",'[1]MASTER TT'!#REF!,"&gt;=1")</f>
        <v>#REF!</v>
      </c>
      <c r="T4" s="51" t="e">
        <f>(COUNTIFS('[1]MASTER TT'!$D$13:$D$70056,$A$3:$A$7588,'[1]MASTER TT'!$B$13:$B$70056,"THURSDAY",'[1]MASTER TT'!$C$13:$C$70056,"1400-1*",'[1]MASTER TT'!#REF!,"&gt;=1"))</f>
        <v>#REF!</v>
      </c>
      <c r="U4" s="52" t="e">
        <f>(COUNTIFS('[1]MASTER TT'!$D$13:$D$70056,$A$3:$A$7588,'[1]MASTER TT'!$B$13:$B$70056,"THURSDAY",'[1]MASTER TT'!$C$13:$C$70056,"17*",'[1]MASTER TT'!#REF!,"&gt;=1"))</f>
        <v>#REF!</v>
      </c>
      <c r="V4" s="51" t="e">
        <f>(COUNTIFS('[1]MASTER TT'!$D$13:$D$70056,$A$3:$A$7588,'[1]MASTER TT'!$B$13:$B$70056,"FRIDAY",'[1]MASTER TT'!$C$13:$C$70056,"0800-1*",'[1]MASTER TT'!#REF!,"&gt;=1"))</f>
        <v>#REF!</v>
      </c>
      <c r="W4" s="51" t="e">
        <f>(COUNTIFS('[1]MASTER TT'!$D$13:$D$70056,$A$3:$A$7588,'[1]MASTER TT'!$B$13:$B$70056,"FRIDAY",'[1]MASTER TT'!$C$13:$C$70056,"1100-1*",'[1]MASTER TT'!#REF!,"&gt;=1"))</f>
        <v>#REF!</v>
      </c>
      <c r="X4" s="51" t="e">
        <f>(COUNTIFS('[1]MASTER TT'!$D$13:$D$70056,$A$3:$A$7588,'[1]MASTER TT'!$B$13:$B$70056,"FRIDAY",'[1]MASTER TT'!$C$13:$C$70056,"1400-1*",'[1]MASTER TT'!#REF!,"&gt;=1"))</f>
        <v>#REF!</v>
      </c>
      <c r="Y4" s="51" t="e">
        <f>(COUNTIFS('[1]MASTER TT'!$D$13:$D$70056,$A$3:$A$7588,'[1]MASTER TT'!$B$13:$B$70056,"FRIDAY",'[1]MASTER TT'!$C$13:$C$70056,"17*",'[1]MASTER TT'!#REF!,"&gt;=1"))</f>
        <v>#REF!</v>
      </c>
      <c r="Z4" s="51" t="e">
        <f>(COUNTIFS('[1]MASTER TT'!$D$14:$D$70056,$A$3:$A$7588,'[1]MASTER TT'!$B$14:$B$70056,"SATURDAY",'[1]MASTER TT'!$C$14:$C$70056,"0800-1*",'[1]MASTER TT'!#REF!,"&gt;=1"))</f>
        <v>#REF!</v>
      </c>
      <c r="AA4" s="52" t="e">
        <f>(COUNTIFS('[1]MASTER TT'!$D$14:$D$70056,$A$3:$A$7588,'[1]MASTER TT'!$B$14:$B$70056,"SATURDAY",'[1]MASTER TT'!$C$14:$C$70056,"1100-1*",'[1]MASTER TT'!#REF!,"&gt;=1"))</f>
        <v>#REF!</v>
      </c>
      <c r="AB4" s="52" t="e">
        <f>(COUNTIFS('[1]MASTER TT'!$D$14:$D$70056,$A$3:$A$7588,'[1]MASTER TT'!$B$14:$B$70056,"SATURDAY",'[1]MASTER TT'!$C$14:$C$70056,"1500-1800",'[1]MASTER TT'!#REF!,"&gt;=1"))</f>
        <v>#REF!</v>
      </c>
      <c r="AC4" s="52">
        <v>0</v>
      </c>
      <c r="AD4" s="52" t="e">
        <f>(COUNTIFS('[1]MASTER TT'!$D$14:$D$70056,$A$3:$A$7588,'[1]MASTER TT'!$B$14:$B$70056,"SUNDAY",'[1]MASTER TT'!$C$14:$C$70056,"0800-1100 HRS",'[1]MASTER TT'!#REF!,"&gt;=1"))</f>
        <v>#REF!</v>
      </c>
      <c r="AE4" s="52" t="e">
        <f>(COUNTIFS('[1]MASTER TT'!$D$14:$D$70056,$A$3:$A$7588,'[1]MASTER TT'!$B$14:$B$70056,"SUNDAY",'[1]MASTER TT'!$C$14:$C$70056,"1100-1400 HRS",'[1]MASTER TT'!#REF!,"&gt;=1)"))</f>
        <v>#REF!</v>
      </c>
      <c r="AF4" s="8" t="e">
        <f>(COUNTIFS('[1]MASTER TT'!$D$14:$D$70056,$A$3:$A$7588,'[1]MASTER TT'!$B$14:$B$70056,"SUNDAY",'[1]MASTER TT'!$C$14:$C$70056,"1100-1400 HRS",'[1]MASTER TT'!#REF!,"&gt;=1"))</f>
        <v>#REF!</v>
      </c>
      <c r="AG4" s="39"/>
      <c r="AI4" s="54"/>
      <c r="AJ4" s="39"/>
      <c r="AK4" s="39"/>
      <c r="AL4" s="39"/>
    </row>
    <row r="5" spans="1:56" ht="14.25" customHeight="1">
      <c r="A5" s="48" t="s">
        <v>1221</v>
      </c>
      <c r="B5" s="48">
        <v>24</v>
      </c>
      <c r="C5" s="49">
        <v>11</v>
      </c>
      <c r="D5" s="48">
        <v>12</v>
      </c>
      <c r="E5" s="48" t="s">
        <v>1569</v>
      </c>
      <c r="F5" s="50" t="e">
        <f>COUNTIFS('[1]MASTER TT'!$D$13:$D$69997,$A$3:$A$7588,'[1]MASTER TT'!$B$13:$B$69997,"MONDAY",'[1]MASTER TT'!$C$13:$C$69997,"0800-1*",'[1]MASTER TT'!#REF!,"&gt;=1")</f>
        <v>#REF!</v>
      </c>
      <c r="G5" s="51" t="e">
        <f>COUNTIFS('[1]MASTER TT'!$D$13:$D$69997,$A$3:$A$7588,'[1]MASTER TT'!$B$13:$B$69997,"MONDAY",'[1]MASTER TT'!$C$13:$C$69997,"1100-1*",'[1]MASTER TT'!#REF!,"&gt;=1")</f>
        <v>#REF!</v>
      </c>
      <c r="H5" s="51" t="e">
        <f>(COUNTIFS('[1]MASTER TT'!$D$13:$D$69997,$A$3:$A$7588,'[1]MASTER TT'!$B$13:$B$69997,"MONDAY",'[1]MASTER TT'!$C$13:$C$69997,"1400-1*",'[1]MASTER TT'!#REF!,"&gt;=1"))</f>
        <v>#REF!</v>
      </c>
      <c r="I5" s="52" t="e">
        <f>COUNTIFS('[1]MASTER TT'!$D$13:$D$69997,$A$3:$A$7588,'[1]MASTER TT'!$B$13:$B$69997,"MONDAY",'[1]MASTER TT'!$C$13:$C$69997,"17*",'[1]MASTER TT'!#REF!,"&gt;=1")</f>
        <v>#REF!</v>
      </c>
      <c r="J5" s="51" t="e">
        <f>COUNTIFS('[1]MASTER TT'!$D$13:$D$69997,$A$3:$A$7588,'[1]MASTER TT'!$B$13:$B$69997,"TUESDAY",'[1]MASTER TT'!$C$13:$C$69997,"0800-1*",'[1]MASTER TT'!#REF!,"&gt;=1")</f>
        <v>#REF!</v>
      </c>
      <c r="K5" s="52" t="e">
        <f>COUNTIFS('[1]MASTER TT'!$D$13:$D$69997,$A$3:$A$7588,'[1]MASTER TT'!$B$13:$B$69997,"TUESDAY",'[1]MASTER TT'!$C$13:$C$69997,"1100-1*",'[1]MASTER TT'!#REF!,"&gt;=1")</f>
        <v>#REF!</v>
      </c>
      <c r="L5" s="51" t="e">
        <f>COUNTIFS('[1]MASTER TT'!$D$13:$D$69997,$A$3:$A$7588,'[1]MASTER TT'!$B$13:$B$69997,"TUESDAY",'[1]MASTER TT'!$C$13:$C$69997,"1400-1*",'[1]MASTER TT'!#REF!,"&gt;=1")</f>
        <v>#REF!</v>
      </c>
      <c r="M5" s="51" t="e">
        <f>COUNTIFS('[1]MASTER TT'!$D$13:$D$70053,$A$3:$A$7588,'[1]MASTER TT'!$B$13:$B$70053,"TUESDAY",'[1]MASTER TT'!$C$13:$C$70053,"17*",'[1]MASTER TT'!#REF!,"&gt;=1")</f>
        <v>#REF!</v>
      </c>
      <c r="N5" s="51" t="e">
        <f>COUNTIFS('[1]MASTER TT'!$D$13:$D$70056,$A$3:$A$588,'[1]MASTER TT'!$B$13:$B$70056,"WEDNESDAY",'[1]MASTER TT'!$C$13:$C$70056,"0800-1*",'[1]MASTER TT'!#REF!,"&gt;=1")</f>
        <v>#REF!</v>
      </c>
      <c r="O5" s="51" t="e">
        <f>(COUNTIFS('[1]MASTER TT'!$D$13:$D$70056,$A$3:$A$7588,'[1]MASTER TT'!$B$13:$B$70056,"WEDNESDAY",'[1]MASTER TT'!$C$13:$C$70056,"1100-1*",'[1]MASTER TT'!#REF!,"&gt;=1"))</f>
        <v>#REF!</v>
      </c>
      <c r="P5" s="51" t="e">
        <f>(COUNTIFS('[1]MASTER TT'!$D$13:$D$70056,$A$3:$A$7588,'[1]MASTER TT'!$B$13:$B$70056,"WEDNESDAY",'[1]MASTER TT'!$C$13:$C$70056,"1400-1*",'[1]MASTER TT'!#REF!,"&gt;=1"))</f>
        <v>#REF!</v>
      </c>
      <c r="Q5" s="51" t="e">
        <f>(COUNTIFS('[1]MASTER TT'!$D$13:$D$70056,$A$3:$A$7588,'[1]MASTER TT'!$B$13:$B$70056,"WEDNESDAY",'[1]MASTER TT'!$C$13:$C$70056,"17*",'[1]MASTER TT'!#REF!,"&gt;=1"))</f>
        <v>#REF!</v>
      </c>
      <c r="R5" s="51" t="e">
        <f>(COUNTIFS('[1]MASTER TT'!$D$13:$D$70056,$A$3:$A$7588,'[1]MASTER TT'!$B$13:$B$70056,"THURSDAY",'[1]MASTER TT'!$C$13:$C$70056,"0800-1*",'[1]MASTER TT'!#REF!,"&gt;=1"))</f>
        <v>#REF!</v>
      </c>
      <c r="S5" s="51" t="e">
        <f>COUNTIFS('[1]MASTER TT'!$D$13:$D$70056,$A$3:$A$7588,'[1]MASTER TT'!$B$13:$B$70056,"THURSDAY",'[1]MASTER TT'!$C$13:$C$70056,"1100-1*",'[1]MASTER TT'!#REF!,"&gt;=1")</f>
        <v>#REF!</v>
      </c>
      <c r="T5" s="51" t="e">
        <f>(COUNTIFS('[1]MASTER TT'!$D$13:$D$70056,$A$3:$A$7588,'[1]MASTER TT'!$B$13:$B$70056,"THURSDAY",'[1]MASTER TT'!$C$13:$C$70056,"1400-1*",'[1]MASTER TT'!#REF!,"&gt;=1"))</f>
        <v>#REF!</v>
      </c>
      <c r="U5" s="52" t="e">
        <f>(COUNTIFS('[1]MASTER TT'!$D$13:$D$70056,$A$3:$A$7588,'[1]MASTER TT'!$B$13:$B$70056,"THURSDAY",'[1]MASTER TT'!$C$13:$C$70056,"17*",'[1]MASTER TT'!#REF!,"&gt;=1"))</f>
        <v>#REF!</v>
      </c>
      <c r="V5" s="51" t="e">
        <f>(COUNTIFS('[1]MASTER TT'!$D$13:$D$70056,$A$3:$A$7588,'[1]MASTER TT'!$B$13:$B$70056,"FRIDAY",'[1]MASTER TT'!$C$13:$C$70056,"0800-1*",'[1]MASTER TT'!#REF!,"&gt;=1"))</f>
        <v>#REF!</v>
      </c>
      <c r="W5" s="51" t="e">
        <f>(COUNTIFS('[1]MASTER TT'!$D$13:$D$70056,$A$3:$A$7588,'[1]MASTER TT'!$B$13:$B$70056,"FRIDAY",'[1]MASTER TT'!$C$13:$C$70056,"1100-1*",'[1]MASTER TT'!#REF!,"&gt;=1"))</f>
        <v>#REF!</v>
      </c>
      <c r="X5" s="51" t="e">
        <f>(COUNTIFS('[1]MASTER TT'!$D$13:$D$70056,$A$3:$A$7588,'[1]MASTER TT'!$B$13:$B$70056,"FRIDAY",'[1]MASTER TT'!$C$13:$C$70056,"1400-1*",'[1]MASTER TT'!#REF!,"&gt;=1"))</f>
        <v>#REF!</v>
      </c>
      <c r="Y5" s="51" t="e">
        <f>(COUNTIFS('[1]MASTER TT'!$D$13:$D$70056,$A$3:$A$7588,'[1]MASTER TT'!$B$13:$B$70056,"FRIDAY",'[1]MASTER TT'!$C$13:$C$70056,"17*",'[1]MASTER TT'!#REF!,"&gt;=1"))</f>
        <v>#REF!</v>
      </c>
      <c r="Z5" s="51" t="e">
        <f>(COUNTIFS('[1]MASTER TT'!$D$14:$D$70056,$A$3:$A$7588,'[1]MASTER TT'!$B$14:$B$70056,"SATURDAY",'[1]MASTER TT'!$C$14:$C$70056,"0800-1*",'[1]MASTER TT'!#REF!,"&gt;=1"))</f>
        <v>#REF!</v>
      </c>
      <c r="AA5" s="52" t="e">
        <f>(COUNTIFS('[1]MASTER TT'!$D$14:$D$70056,$A$3:$A$7588,'[1]MASTER TT'!$B$14:$B$70056,"SATURDAY",'[1]MASTER TT'!$C$14:$C$70056,"1100-1*",'[1]MASTER TT'!#REF!,"&gt;=1"))</f>
        <v>#REF!</v>
      </c>
      <c r="AB5" s="52" t="e">
        <f>(COUNTIFS('[1]MASTER TT'!$D$14:$D$70056,$A$3:$A$7588,'[1]MASTER TT'!$B$14:$B$70056,"SATURDAY",'[1]MASTER TT'!$C$14:$C$70056,"1500-1800",'[1]MASTER TT'!#REF!,"&gt;=1"))</f>
        <v>#REF!</v>
      </c>
      <c r="AC5" s="52">
        <v>0</v>
      </c>
      <c r="AD5" s="52" t="e">
        <f>(COUNTIFS('[1]MASTER TT'!$D$14:$D$70056,$A$3:$A$7588,'[1]MASTER TT'!$B$14:$B$70056,"SUNDAY",'[1]MASTER TT'!$C$14:$C$70056,"0800-1100 HRS",'[1]MASTER TT'!#REF!,"&gt;=1"))</f>
        <v>#REF!</v>
      </c>
      <c r="AE5" s="52" t="e">
        <f>(COUNTIFS('[1]MASTER TT'!$D$14:$D$70056,$A$3:$A$7588,'[1]MASTER TT'!$B$14:$B$70056,"SUNDAY",'[1]MASTER TT'!$C$14:$C$70056,"1100-1400 HRS",'[1]MASTER TT'!#REF!,"&gt;=1)"))</f>
        <v>#REF!</v>
      </c>
      <c r="AF5" s="8" t="e">
        <f>(COUNTIFS('[1]MASTER TT'!$D$14:$D$70056,$A$3:$A$7588,'[1]MASTER TT'!$B$14:$B$70056,"SUNDAY",'[1]MASTER TT'!$C$14:$C$70056,"1100-1400 HRS",'[1]MASTER TT'!#REF!,"&gt;=1"))</f>
        <v>#REF!</v>
      </c>
      <c r="AG5" s="39"/>
      <c r="AI5" s="54"/>
      <c r="AJ5" s="39"/>
      <c r="AK5" s="39"/>
      <c r="AL5" s="39"/>
    </row>
    <row r="6" spans="1:56" ht="14.25" customHeight="1">
      <c r="A6" s="48" t="s">
        <v>1320</v>
      </c>
      <c r="B6" s="48">
        <v>36</v>
      </c>
      <c r="C6" s="49">
        <v>25</v>
      </c>
      <c r="D6" s="48">
        <v>16</v>
      </c>
      <c r="E6" s="48" t="s">
        <v>1569</v>
      </c>
      <c r="F6" s="50" t="e">
        <f>COUNTIFS('[1]MASTER TT'!$D$13:$D$69997,$A$3:$A$7588,'[1]MASTER TT'!$B$13:$B$69997,"MONDAY",'[1]MASTER TT'!$C$13:$C$69997,"0800-1*",'[1]MASTER TT'!#REF!,"&gt;=1")</f>
        <v>#REF!</v>
      </c>
      <c r="G6" s="51" t="e">
        <f>COUNTIFS('[1]MASTER TT'!$D$13:$D$69997,$A$3:$A$7588,'[1]MASTER TT'!$B$13:$B$69997,"MONDAY",'[1]MASTER TT'!$C$13:$C$69997,"1100-1*",'[1]MASTER TT'!#REF!,"&gt;=1")</f>
        <v>#REF!</v>
      </c>
      <c r="H6" s="51" t="e">
        <f>(COUNTIFS('[1]MASTER TT'!$D$13:$D$69997,$A$3:$A$7588,'[1]MASTER TT'!$B$13:$B$69997,"MONDAY",'[1]MASTER TT'!$C$13:$C$69997,"1400-1*",'[1]MASTER TT'!#REF!,"&gt;=1"))</f>
        <v>#REF!</v>
      </c>
      <c r="I6" s="52" t="e">
        <f>COUNTIFS('[1]MASTER TT'!$D$13:$D$69997,$A$3:$A$7588,'[1]MASTER TT'!$B$13:$B$69997,"MONDAY",'[1]MASTER TT'!$C$13:$C$69997,"17*",'[1]MASTER TT'!#REF!,"&gt;=1")</f>
        <v>#REF!</v>
      </c>
      <c r="J6" s="51" t="e">
        <f>COUNTIFS('[1]MASTER TT'!$D$13:$D$69997,$A$3:$A$7588,'[1]MASTER TT'!$B$13:$B$69997,"TUESDAY",'[1]MASTER TT'!$C$13:$C$69997,"0800-1*",'[1]MASTER TT'!#REF!,"&gt;=1")</f>
        <v>#REF!</v>
      </c>
      <c r="K6" s="52" t="e">
        <f>COUNTIFS('[1]MASTER TT'!$D$13:$D$69997,$A$3:$A$7588,'[1]MASTER TT'!$B$13:$B$69997,"TUESDAY",'[1]MASTER TT'!$C$13:$C$69997,"1100-1*",'[1]MASTER TT'!#REF!,"&gt;=1")</f>
        <v>#REF!</v>
      </c>
      <c r="L6" s="51" t="e">
        <f>COUNTIFS('[1]MASTER TT'!$D$13:$D$69997,$A$3:$A$7588,'[1]MASTER TT'!$B$13:$B$69997,"TUESDAY",'[1]MASTER TT'!$C$13:$C$69997,"1400-1*",'[1]MASTER TT'!#REF!,"&gt;=1")</f>
        <v>#REF!</v>
      </c>
      <c r="M6" s="51" t="e">
        <f>COUNTIFS('[1]MASTER TT'!$D$13:$D$70053,$A$3:$A$7588,'[1]MASTER TT'!$B$13:$B$70053,"TUESDAY",'[1]MASTER TT'!$C$13:$C$70053,"17*",'[1]MASTER TT'!#REF!,"&gt;=1")</f>
        <v>#REF!</v>
      </c>
      <c r="N6" s="51" t="e">
        <f>COUNTIFS('[1]MASTER TT'!$D$13:$D$70056,$A$3:$A$588,'[1]MASTER TT'!$B$13:$B$70056,"WEDNESDAY",'[1]MASTER TT'!$C$13:$C$70056,"0800-1*",'[1]MASTER TT'!#REF!,"&gt;=1")</f>
        <v>#REF!</v>
      </c>
      <c r="O6" s="51" t="e">
        <f>(COUNTIFS('[1]MASTER TT'!$D$13:$D$70056,$A$3:$A$7588,'[1]MASTER TT'!$B$13:$B$70056,"WEDNESDAY",'[1]MASTER TT'!$C$13:$C$70056,"1100-1*",'[1]MASTER TT'!#REF!,"&gt;=1"))</f>
        <v>#REF!</v>
      </c>
      <c r="P6" s="51" t="e">
        <f>(COUNTIFS('[1]MASTER TT'!$D$13:$D$70056,$A$3:$A$7588,'[1]MASTER TT'!$B$13:$B$70056,"WEDNESDAY",'[1]MASTER TT'!$C$13:$C$70056,"1400-1*",'[1]MASTER TT'!#REF!,"&gt;=1"))</f>
        <v>#REF!</v>
      </c>
      <c r="Q6" s="51" t="e">
        <f>(COUNTIFS('[1]MASTER TT'!$D$13:$D$70056,$A$3:$A$7588,'[1]MASTER TT'!$B$13:$B$70056,"WEDNESDAY",'[1]MASTER TT'!$C$13:$C$70056,"17*",'[1]MASTER TT'!#REF!,"&gt;=1"))</f>
        <v>#REF!</v>
      </c>
      <c r="R6" s="51" t="e">
        <f>(COUNTIFS('[1]MASTER TT'!$D$13:$D$70056,$A$3:$A$7588,'[1]MASTER TT'!$B$13:$B$70056,"THURSDAY",'[1]MASTER TT'!$C$13:$C$70056,"0800-1*",'[1]MASTER TT'!#REF!,"&gt;=1"))</f>
        <v>#REF!</v>
      </c>
      <c r="S6" s="51" t="e">
        <f>COUNTIFS('[1]MASTER TT'!$D$13:$D$70056,$A$3:$A$7588,'[1]MASTER TT'!$B$13:$B$70056,"THURSDAY",'[1]MASTER TT'!$C$13:$C$70056,"1100-1*",'[1]MASTER TT'!#REF!,"&gt;=1")</f>
        <v>#REF!</v>
      </c>
      <c r="T6" s="51" t="e">
        <f>(COUNTIFS('[1]MASTER TT'!$D$13:$D$70056,$A$3:$A$7588,'[1]MASTER TT'!$B$13:$B$70056,"THURSDAY",'[1]MASTER TT'!$C$13:$C$70056,"1400-1*",'[1]MASTER TT'!#REF!,"&gt;=1"))</f>
        <v>#REF!</v>
      </c>
      <c r="U6" s="52" t="e">
        <f>(COUNTIFS('[1]MASTER TT'!$D$13:$D$70056,$A$3:$A$7588,'[1]MASTER TT'!$B$13:$B$70056,"THURSDAY",'[1]MASTER TT'!$C$13:$C$70056,"17*",'[1]MASTER TT'!#REF!,"&gt;=1"))</f>
        <v>#REF!</v>
      </c>
      <c r="V6" s="51" t="e">
        <f>(COUNTIFS('[1]MASTER TT'!$D$13:$D$70056,$A$3:$A$7588,'[1]MASTER TT'!$B$13:$B$70056,"FRIDAY",'[1]MASTER TT'!$C$13:$C$70056,"0800-1*",'[1]MASTER TT'!#REF!,"&gt;=1"))</f>
        <v>#REF!</v>
      </c>
      <c r="W6" s="51" t="e">
        <f>(COUNTIFS('[1]MASTER TT'!$D$13:$D$70056,$A$3:$A$7588,'[1]MASTER TT'!$B$13:$B$70056,"FRIDAY",'[1]MASTER TT'!$C$13:$C$70056,"1100-1*",'[1]MASTER TT'!#REF!,"&gt;=1"))</f>
        <v>#REF!</v>
      </c>
      <c r="X6" s="51" t="e">
        <f>(COUNTIFS('[1]MASTER TT'!$D$13:$D$70056,$A$3:$A$7588,'[1]MASTER TT'!$B$13:$B$70056,"FRIDAY",'[1]MASTER TT'!$C$13:$C$70056,"1400-1*",'[1]MASTER TT'!#REF!,"&gt;=1"))</f>
        <v>#REF!</v>
      </c>
      <c r="Y6" s="51" t="e">
        <f>(COUNTIFS('[1]MASTER TT'!$D$13:$D$70056,$A$3:$A$7588,'[1]MASTER TT'!$B$13:$B$70056,"FRIDAY",'[1]MASTER TT'!$C$13:$C$70056,"17*",'[1]MASTER TT'!#REF!,"&gt;=1"))</f>
        <v>#REF!</v>
      </c>
      <c r="Z6" s="51" t="e">
        <f>(COUNTIFS('[1]MASTER TT'!$D$14:$D$70056,$A$3:$A$7588,'[1]MASTER TT'!$B$14:$B$70056,"SATURDAY",'[1]MASTER TT'!$C$14:$C$70056,"0800-1*",'[1]MASTER TT'!#REF!,"&gt;=1"))</f>
        <v>#REF!</v>
      </c>
      <c r="AA6" s="52" t="e">
        <f>(COUNTIFS('[1]MASTER TT'!$D$14:$D$70056,$A$3:$A$7588,'[1]MASTER TT'!$B$14:$B$70056,"SATURDAY",'[1]MASTER TT'!$C$14:$C$70056,"1100-1*",'[1]MASTER TT'!#REF!,"&gt;=1"))</f>
        <v>#REF!</v>
      </c>
      <c r="AB6" s="52" t="e">
        <f>(COUNTIFS('[1]MASTER TT'!$D$14:$D$70056,$A$3:$A$7588,'[1]MASTER TT'!$B$14:$B$70056,"SATURDAY",'[1]MASTER TT'!$C$14:$C$70056,"1500-1800",'[1]MASTER TT'!#REF!,"&gt;=1"))</f>
        <v>#REF!</v>
      </c>
      <c r="AC6" s="52">
        <v>0</v>
      </c>
      <c r="AD6" s="52" t="e">
        <f>(COUNTIFS('[1]MASTER TT'!$D$14:$D$70056,$A$3:$A$7588,'[1]MASTER TT'!$B$14:$B$70056,"SUNDAY",'[1]MASTER TT'!$C$14:$C$70056,"0800-1100 HRS",'[1]MASTER TT'!#REF!,"&gt;=1"))</f>
        <v>#REF!</v>
      </c>
      <c r="AE6" s="52" t="e">
        <f>(COUNTIFS('[1]MASTER TT'!$D$14:$D$70056,$A$3:$A$7588,'[1]MASTER TT'!$B$14:$B$70056,"SUNDAY",'[1]MASTER TT'!$C$14:$C$70056,"1100-1400 HRS",'[1]MASTER TT'!#REF!,"&gt;=1)"))</f>
        <v>#REF!</v>
      </c>
      <c r="AF6" s="8" t="e">
        <f>(COUNTIFS('[1]MASTER TT'!$D$14:$D$70056,$A$3:$A$7588,'[1]MASTER TT'!$B$14:$B$70056,"SUNDAY",'[1]MASTER TT'!$C$14:$C$70056,"1100-1400 HRS",'[1]MASTER TT'!#REF!,"&gt;=1"))</f>
        <v>#REF!</v>
      </c>
      <c r="AG6" s="39"/>
      <c r="AH6" s="53"/>
      <c r="AI6" s="54" t="e">
        <f>(F6+G6+H6+J6+K6+L6+N6+O6+P6+R6+S6+T6+V6+W6+X6)/15</f>
        <v>#REF!</v>
      </c>
      <c r="AJ6" s="39"/>
      <c r="AK6" s="39"/>
      <c r="AL6" s="39"/>
      <c r="AM6" s="53"/>
      <c r="AN6" s="53"/>
      <c r="AO6" s="53"/>
      <c r="AP6" s="53"/>
      <c r="AQ6" s="53"/>
      <c r="AR6" s="53"/>
      <c r="AS6" s="53"/>
      <c r="AT6" s="53"/>
      <c r="AU6" s="53"/>
      <c r="AV6" s="53"/>
      <c r="AW6" s="53"/>
      <c r="AX6" s="53"/>
      <c r="AY6" s="53"/>
      <c r="AZ6" s="53"/>
      <c r="BA6" s="53"/>
      <c r="BB6" s="53"/>
      <c r="BC6" s="53"/>
      <c r="BD6" s="53"/>
    </row>
    <row r="7" spans="1:56" ht="14.25" customHeight="1">
      <c r="A7" s="48" t="s">
        <v>1253</v>
      </c>
      <c r="B7" s="48">
        <v>36</v>
      </c>
      <c r="C7" s="49">
        <v>25</v>
      </c>
      <c r="D7" s="48">
        <v>16</v>
      </c>
      <c r="E7" s="48" t="s">
        <v>1569</v>
      </c>
      <c r="F7" s="50" t="e">
        <f>COUNTIFS('[1]MASTER TT'!$D$13:$D$69997,$A$3:$A$7588,'[1]MASTER TT'!$B$13:$B$69997,"MONDAY",'[1]MASTER TT'!$C$13:$C$69997,"0800-1*",'[1]MASTER TT'!#REF!,"&gt;=1")</f>
        <v>#REF!</v>
      </c>
      <c r="G7" s="51" t="e">
        <f>COUNTIFS('[1]MASTER TT'!$D$13:$D$69997,$A$3:$A$7588,'[1]MASTER TT'!$B$13:$B$69997,"MONDAY",'[1]MASTER TT'!$C$13:$C$69997,"1100-1*",'[1]MASTER TT'!#REF!,"&gt;=1")</f>
        <v>#REF!</v>
      </c>
      <c r="H7" s="51" t="e">
        <f>(COUNTIFS('[1]MASTER TT'!$D$13:$D$69997,$A$3:$A$7588,'[1]MASTER TT'!$B$13:$B$69997,"MONDAY",'[1]MASTER TT'!$C$13:$C$69997,"1400-1*",'[1]MASTER TT'!#REF!,"&gt;=1"))</f>
        <v>#REF!</v>
      </c>
      <c r="I7" s="52" t="e">
        <f>COUNTIFS('[1]MASTER TT'!$D$13:$D$69997,$A$3:$A$7588,'[1]MASTER TT'!$B$13:$B$69997,"MONDAY",'[1]MASTER TT'!$C$13:$C$69997,"17*",'[1]MASTER TT'!#REF!,"&gt;=1")</f>
        <v>#REF!</v>
      </c>
      <c r="J7" s="51" t="e">
        <f>COUNTIFS('[1]MASTER TT'!$D$13:$D$69997,$A$3:$A$7588,'[1]MASTER TT'!$B$13:$B$69997,"TUESDAY",'[1]MASTER TT'!$C$13:$C$69997,"0800-1*",'[1]MASTER TT'!#REF!,"&gt;=1")</f>
        <v>#REF!</v>
      </c>
      <c r="K7" s="52" t="e">
        <f>COUNTIFS('[1]MASTER TT'!$D$13:$D$69997,$A$3:$A$7588,'[1]MASTER TT'!$B$13:$B$69997,"TUESDAY",'[1]MASTER TT'!$C$13:$C$69997,"1100-1*",'[1]MASTER TT'!#REF!,"&gt;=1")</f>
        <v>#REF!</v>
      </c>
      <c r="L7" s="51" t="e">
        <f>COUNTIFS('[1]MASTER TT'!$D$13:$D$69997,$A$3:$A$7588,'[1]MASTER TT'!$B$13:$B$69997,"TUESDAY",'[1]MASTER TT'!$C$13:$C$69997,"1400-1*",'[1]MASTER TT'!#REF!,"&gt;=1")</f>
        <v>#REF!</v>
      </c>
      <c r="M7" s="51" t="e">
        <f>COUNTIFS('[1]MASTER TT'!$D$13:$D$70053,$A$3:$A$7588,'[1]MASTER TT'!$B$13:$B$70053,"TUESDAY",'[1]MASTER TT'!$C$13:$C$70053,"17*",'[1]MASTER TT'!#REF!,"&gt;=1")</f>
        <v>#REF!</v>
      </c>
      <c r="N7" s="51" t="e">
        <f>COUNTIFS('[1]MASTER TT'!$D$13:$D$70056,$A$3:$A$588,'[1]MASTER TT'!$B$13:$B$70056,"WEDNESDAY",'[1]MASTER TT'!$C$13:$C$70056,"0800-1*",'[1]MASTER TT'!#REF!,"&gt;=1")</f>
        <v>#REF!</v>
      </c>
      <c r="O7" s="51" t="e">
        <f>(COUNTIFS('[1]MASTER TT'!$D$13:$D$70056,$A$3:$A$7588,'[1]MASTER TT'!$B$13:$B$70056,"WEDNESDAY",'[1]MASTER TT'!$C$13:$C$70056,"1100-1*",'[1]MASTER TT'!#REF!,"&gt;=1"))</f>
        <v>#REF!</v>
      </c>
      <c r="P7" s="51" t="e">
        <f>(COUNTIFS('[1]MASTER TT'!$D$13:$D$70056,$A$3:$A$7588,'[1]MASTER TT'!$B$13:$B$70056,"WEDNESDAY",'[1]MASTER TT'!$C$13:$C$70056,"1400-1*",'[1]MASTER TT'!#REF!,"&gt;=1"))</f>
        <v>#REF!</v>
      </c>
      <c r="Q7" s="51" t="e">
        <f>(COUNTIFS('[1]MASTER TT'!$D$13:$D$70056,$A$3:$A$7588,'[1]MASTER TT'!$B$13:$B$70056,"WEDNESDAY",'[1]MASTER TT'!$C$13:$C$70056,"17*",'[1]MASTER TT'!#REF!,"&gt;=1"))</f>
        <v>#REF!</v>
      </c>
      <c r="R7" s="51" t="e">
        <f>(COUNTIFS('[1]MASTER TT'!$D$13:$D$70056,$A$3:$A$7588,'[1]MASTER TT'!$B$13:$B$70056,"THURSDAY",'[1]MASTER TT'!$C$13:$C$70056,"0800-1*",'[1]MASTER TT'!#REF!,"&gt;=1"))</f>
        <v>#REF!</v>
      </c>
      <c r="S7" s="51" t="e">
        <f>COUNTIFS('[1]MASTER TT'!$D$13:$D$70056,$A$3:$A$7588,'[1]MASTER TT'!$B$13:$B$70056,"THURSDAY",'[1]MASTER TT'!$C$13:$C$70056,"1100-1*",'[1]MASTER TT'!#REF!,"&gt;=1")</f>
        <v>#REF!</v>
      </c>
      <c r="T7" s="51" t="e">
        <f>(COUNTIFS('[1]MASTER TT'!$D$13:$D$70056,$A$3:$A$7588,'[1]MASTER TT'!$B$13:$B$70056,"THURSDAY",'[1]MASTER TT'!$C$13:$C$70056,"1400-1*",'[1]MASTER TT'!#REF!,"&gt;=1"))</f>
        <v>#REF!</v>
      </c>
      <c r="U7" s="52" t="e">
        <f>(COUNTIFS('[1]MASTER TT'!$D$13:$D$70056,$A$3:$A$7588,'[1]MASTER TT'!$B$13:$B$70056,"THURSDAY",'[1]MASTER TT'!$C$13:$C$70056,"17*",'[1]MASTER TT'!#REF!,"&gt;=1"))</f>
        <v>#REF!</v>
      </c>
      <c r="V7" s="51" t="e">
        <f>(COUNTIFS('[1]MASTER TT'!$D$13:$D$70056,$A$3:$A$7588,'[1]MASTER TT'!$B$13:$B$70056,"FRIDAY",'[1]MASTER TT'!$C$13:$C$70056,"0800-1*",'[1]MASTER TT'!#REF!,"&gt;=1"))</f>
        <v>#REF!</v>
      </c>
      <c r="W7" s="51" t="e">
        <f>(COUNTIFS('[1]MASTER TT'!$D$13:$D$70056,$A$3:$A$7588,'[1]MASTER TT'!$B$13:$B$70056,"FRIDAY",'[1]MASTER TT'!$C$13:$C$70056,"1100-1*",'[1]MASTER TT'!#REF!,"&gt;=1"))</f>
        <v>#REF!</v>
      </c>
      <c r="X7" s="51" t="e">
        <f>(COUNTIFS('[1]MASTER TT'!$D$13:$D$70056,$A$3:$A$7588,'[1]MASTER TT'!$B$13:$B$70056,"FRIDAY",'[1]MASTER TT'!$C$13:$C$70056,"1400-1*",'[1]MASTER TT'!#REF!,"&gt;=1"))</f>
        <v>#REF!</v>
      </c>
      <c r="Y7" s="51" t="e">
        <f>(COUNTIFS('[1]MASTER TT'!$D$13:$D$70056,$A$3:$A$7588,'[1]MASTER TT'!$B$13:$B$70056,"FRIDAY",'[1]MASTER TT'!$C$13:$C$70056,"17*",'[1]MASTER TT'!#REF!,"&gt;=1"))</f>
        <v>#REF!</v>
      </c>
      <c r="Z7" s="51" t="e">
        <f>(COUNTIFS('[1]MASTER TT'!$D$14:$D$70056,$A$3:$A$7588,'[1]MASTER TT'!$B$14:$B$70056,"SATURDAY",'[1]MASTER TT'!$C$14:$C$70056,"0800-1*",'[1]MASTER TT'!#REF!,"&gt;=1"))</f>
        <v>#REF!</v>
      </c>
      <c r="AA7" s="52" t="e">
        <f>(COUNTIFS('[1]MASTER TT'!$D$14:$D$70056,$A$3:$A$7588,'[1]MASTER TT'!$B$14:$B$70056,"SATURDAY",'[1]MASTER TT'!$C$14:$C$70056,"1100-1*",'[1]MASTER TT'!#REF!,"&gt;=1"))</f>
        <v>#REF!</v>
      </c>
      <c r="AB7" s="52" t="e">
        <f>(COUNTIFS('[1]MASTER TT'!$D$14:$D$70056,$A$3:$A$7588,'[1]MASTER TT'!$B$14:$B$70056,"SATURDAY",'[1]MASTER TT'!$C$14:$C$70056,"1500-1800",'[1]MASTER TT'!#REF!,"&gt;=1"))</f>
        <v>#REF!</v>
      </c>
      <c r="AC7" s="52">
        <v>0</v>
      </c>
      <c r="AD7" s="52" t="e">
        <f>(COUNTIFS('[1]MASTER TT'!$D$14:$D$70056,$A$3:$A$7588,'[1]MASTER TT'!$B$14:$B$70056,"SUNDAY",'[1]MASTER TT'!$C$14:$C$70056,"0800-1100 HRS",'[1]MASTER TT'!#REF!,"&gt;=1"))</f>
        <v>#REF!</v>
      </c>
      <c r="AE7" s="52" t="e">
        <f>(COUNTIFS('[1]MASTER TT'!$D$14:$D$70056,$A$3:$A$7588,'[1]MASTER TT'!$B$14:$B$70056,"SUNDAY",'[1]MASTER TT'!$C$14:$C$70056,"1100-1400 HRS",'[1]MASTER TT'!#REF!,"&gt;=1)"))</f>
        <v>#REF!</v>
      </c>
      <c r="AF7" s="8" t="e">
        <f>(COUNTIFS('[1]MASTER TT'!$D$14:$D$70056,$A$3:$A$7588,'[1]MASTER TT'!$B$14:$B$70056,"SUNDAY",'[1]MASTER TT'!$C$14:$C$70056,"1100-1400 HRS",'[1]MASTER TT'!#REF!,"&gt;=1"))</f>
        <v>#REF!</v>
      </c>
      <c r="AG7" s="39"/>
      <c r="AH7" s="53"/>
      <c r="AI7" s="54" t="e">
        <f>(F7+G7+H7+J7+K7+L7+N7+O7+P7+R7+S7+T7+V7+W7+X7)/15</f>
        <v>#REF!</v>
      </c>
      <c r="AJ7" s="39"/>
      <c r="AK7" s="39"/>
      <c r="AL7" s="39"/>
      <c r="AM7" s="53"/>
      <c r="AN7" s="53"/>
      <c r="AO7" s="53"/>
      <c r="AP7" s="53"/>
      <c r="AQ7" s="53"/>
      <c r="AR7" s="53"/>
      <c r="AS7" s="53"/>
      <c r="AT7" s="53"/>
      <c r="AU7" s="53"/>
      <c r="AV7" s="53"/>
      <c r="AW7" s="53"/>
      <c r="AX7" s="53"/>
      <c r="AY7" s="53"/>
      <c r="AZ7" s="53"/>
      <c r="BA7" s="53"/>
      <c r="BB7" s="53"/>
      <c r="BC7" s="53"/>
      <c r="BD7" s="53"/>
    </row>
    <row r="8" spans="1:56" ht="14.25" customHeight="1">
      <c r="A8" s="48" t="s">
        <v>1544</v>
      </c>
      <c r="B8" s="48">
        <v>24</v>
      </c>
      <c r="C8" s="49">
        <v>11</v>
      </c>
      <c r="D8" s="48">
        <v>10</v>
      </c>
      <c r="E8" s="48" t="s">
        <v>1569</v>
      </c>
      <c r="F8" s="50" t="e">
        <f>COUNTIFS('[1]MASTER TT'!$D$13:$D$69997,$A$3:$A$7588,'[1]MASTER TT'!$B$13:$B$69997,"MONDAY",'[1]MASTER TT'!$C$13:$C$69997,"0800-1*",'[1]MASTER TT'!#REF!,"&gt;=1")</f>
        <v>#REF!</v>
      </c>
      <c r="G8" s="51" t="e">
        <f>COUNTIFS('[1]MASTER TT'!$D$13:$D$69997,$A$3:$A$7588,'[1]MASTER TT'!$B$13:$B$69997,"MONDAY",'[1]MASTER TT'!$C$13:$C$69997,"1100-1*",'[1]MASTER TT'!#REF!,"&gt;=1")</f>
        <v>#REF!</v>
      </c>
      <c r="H8" s="51" t="e">
        <f>(COUNTIFS('[1]MASTER TT'!$D$13:$D$69997,$A$3:$A$7588,'[1]MASTER TT'!$B$13:$B$69997,"MONDAY",'[1]MASTER TT'!$C$13:$C$69997,"1400-1*",'[1]MASTER TT'!#REF!,"&gt;=1"))</f>
        <v>#REF!</v>
      </c>
      <c r="I8" s="52" t="e">
        <f>COUNTIFS('[1]MASTER TT'!$D$13:$D$69997,$A$3:$A$7588,'[1]MASTER TT'!$B$13:$B$69997,"MONDAY",'[1]MASTER TT'!$C$13:$C$69997,"17*",'[1]MASTER TT'!#REF!,"&gt;=1")</f>
        <v>#REF!</v>
      </c>
      <c r="J8" s="51" t="e">
        <f>COUNTIFS('[1]MASTER TT'!$D$13:$D$69997,$A$3:$A$7588,'[1]MASTER TT'!$B$13:$B$69997,"TUESDAY",'[1]MASTER TT'!$C$13:$C$69997,"0800-1*",'[1]MASTER TT'!#REF!,"&gt;=1")</f>
        <v>#REF!</v>
      </c>
      <c r="K8" s="52" t="e">
        <f>COUNTIFS('[1]MASTER TT'!$D$13:$D$69997,$A$3:$A$7588,'[1]MASTER TT'!$B$13:$B$69997,"TUESDAY",'[1]MASTER TT'!$C$13:$C$69997,"1100-1*",'[1]MASTER TT'!#REF!,"&gt;=1")</f>
        <v>#REF!</v>
      </c>
      <c r="L8" s="51" t="e">
        <f>COUNTIFS('[1]MASTER TT'!$D$13:$D$69997,$A$3:$A$7588,'[1]MASTER TT'!$B$13:$B$69997,"TUESDAY",'[1]MASTER TT'!$C$13:$C$69997,"1400-1*",'[1]MASTER TT'!#REF!,"&gt;=1")</f>
        <v>#REF!</v>
      </c>
      <c r="M8" s="51" t="e">
        <f>COUNTIFS('[1]MASTER TT'!$D$13:$D$70053,$A$3:$A$7588,'[1]MASTER TT'!$B$13:$B$70053,"TUESDAY",'[1]MASTER TT'!$C$13:$C$70053,"17*",'[1]MASTER TT'!#REF!,"&gt;=1")</f>
        <v>#REF!</v>
      </c>
      <c r="N8" s="51" t="e">
        <f>COUNTIFS('[1]MASTER TT'!$D$13:$D$70056,$A$3:$A$588,'[1]MASTER TT'!$B$13:$B$70056,"WEDNESDAY",'[1]MASTER TT'!$C$13:$C$70056,"0800-1*",'[1]MASTER TT'!#REF!,"&gt;=1")</f>
        <v>#REF!</v>
      </c>
      <c r="O8" s="51" t="e">
        <f>(COUNTIFS('[1]MASTER TT'!$D$13:$D$70056,$A$3:$A$7588,'[1]MASTER TT'!$B$13:$B$70056,"WEDNESDAY",'[1]MASTER TT'!$C$13:$C$70056,"1100-1*",'[1]MASTER TT'!#REF!,"&gt;=1"))</f>
        <v>#REF!</v>
      </c>
      <c r="P8" s="51" t="e">
        <f>(COUNTIFS('[1]MASTER TT'!$D$13:$D$70056,$A$3:$A$7588,'[1]MASTER TT'!$B$13:$B$70056,"WEDNESDAY",'[1]MASTER TT'!$C$13:$C$70056,"1400-1*",'[1]MASTER TT'!#REF!,"&gt;=1"))</f>
        <v>#REF!</v>
      </c>
      <c r="Q8" s="51" t="e">
        <f>(COUNTIFS('[1]MASTER TT'!$D$13:$D$70056,$A$3:$A$7588,'[1]MASTER TT'!$B$13:$B$70056,"WEDNESDAY",'[1]MASTER TT'!$C$13:$C$70056,"17*",'[1]MASTER TT'!#REF!,"&gt;=1"))</f>
        <v>#REF!</v>
      </c>
      <c r="R8" s="51" t="e">
        <f>(COUNTIFS('[1]MASTER TT'!$D$13:$D$70056,$A$3:$A$7588,'[1]MASTER TT'!$B$13:$B$70056,"THURSDAY",'[1]MASTER TT'!$C$13:$C$70056,"0800-1*",'[1]MASTER TT'!#REF!,"&gt;=1"))</f>
        <v>#REF!</v>
      </c>
      <c r="S8" s="51" t="e">
        <f>COUNTIFS('[1]MASTER TT'!$D$13:$D$70056,$A$3:$A$7588,'[1]MASTER TT'!$B$13:$B$70056,"THURSDAY",'[1]MASTER TT'!$C$13:$C$70056,"1100-1*",'[1]MASTER TT'!#REF!,"&gt;=1")</f>
        <v>#REF!</v>
      </c>
      <c r="T8" s="51" t="e">
        <f>(COUNTIFS('[1]MASTER TT'!$D$13:$D$70056,$A$3:$A$7588,'[1]MASTER TT'!$B$13:$B$70056,"THURSDAY",'[1]MASTER TT'!$C$13:$C$70056,"1400-1*",'[1]MASTER TT'!#REF!,"&gt;=1"))</f>
        <v>#REF!</v>
      </c>
      <c r="U8" s="52" t="e">
        <f>(COUNTIFS('[1]MASTER TT'!$D$13:$D$70056,$A$3:$A$7588,'[1]MASTER TT'!$B$13:$B$70056,"THURSDAY",'[1]MASTER TT'!$C$13:$C$70056,"17*",'[1]MASTER TT'!#REF!,"&gt;=1"))</f>
        <v>#REF!</v>
      </c>
      <c r="V8" s="51" t="e">
        <f>(COUNTIFS('[1]MASTER TT'!$D$13:$D$70056,$A$3:$A$7588,'[1]MASTER TT'!$B$13:$B$70056,"FRIDAY",'[1]MASTER TT'!$C$13:$C$70056,"0800-1*",'[1]MASTER TT'!#REF!,"&gt;=1"))</f>
        <v>#REF!</v>
      </c>
      <c r="W8" s="51" t="e">
        <f>(COUNTIFS('[1]MASTER TT'!$D$13:$D$70056,$A$3:$A$7588,'[1]MASTER TT'!$B$13:$B$70056,"FRIDAY",'[1]MASTER TT'!$C$13:$C$70056,"1100-1*",'[1]MASTER TT'!#REF!,"&gt;=1"))</f>
        <v>#REF!</v>
      </c>
      <c r="X8" s="51" t="e">
        <f>(COUNTIFS('[1]MASTER TT'!$D$13:$D$70056,$A$3:$A$7588,'[1]MASTER TT'!$B$13:$B$70056,"FRIDAY",'[1]MASTER TT'!$C$13:$C$70056,"1400-1*",'[1]MASTER TT'!#REF!,"&gt;=1"))</f>
        <v>#REF!</v>
      </c>
      <c r="Y8" s="51" t="e">
        <f>(COUNTIFS('[1]MASTER TT'!$D$13:$D$70056,$A$3:$A$7588,'[1]MASTER TT'!$B$13:$B$70056,"FRIDAY",'[1]MASTER TT'!$C$13:$C$70056,"17*",'[1]MASTER TT'!#REF!,"&gt;=1"))</f>
        <v>#REF!</v>
      </c>
      <c r="Z8" s="51" t="e">
        <f>(COUNTIFS('[1]MASTER TT'!$D$14:$D$70056,$A$3:$A$7588,'[1]MASTER TT'!$B$14:$B$70056,"SATURDAY",'[1]MASTER TT'!$C$14:$C$70056,"0800-1*",'[1]MASTER TT'!#REF!,"&gt;=1"))</f>
        <v>#REF!</v>
      </c>
      <c r="AA8" s="52" t="e">
        <f>(COUNTIFS('[1]MASTER TT'!$D$14:$D$70056,$A$3:$A$7588,'[1]MASTER TT'!$B$14:$B$70056,"SATURDAY",'[1]MASTER TT'!$C$14:$C$70056,"1100-1*",'[1]MASTER TT'!#REF!,"&gt;=1"))</f>
        <v>#REF!</v>
      </c>
      <c r="AB8" s="52" t="e">
        <f>(COUNTIFS('[1]MASTER TT'!$D$14:$D$70056,$A$3:$A$7588,'[1]MASTER TT'!$B$14:$B$70056,"SATURDAY",'[1]MASTER TT'!$C$14:$C$70056,"1500-1800",'[1]MASTER TT'!#REF!,"&gt;=1"))</f>
        <v>#REF!</v>
      </c>
      <c r="AC8" s="52">
        <v>0</v>
      </c>
      <c r="AD8" s="52" t="e">
        <f>(COUNTIFS('[1]MASTER TT'!$D$14:$D$70056,$A$3:$A$7588,'[1]MASTER TT'!$B$14:$B$70056,"SUNDAY",'[1]MASTER TT'!$C$14:$C$70056,"0800-1100 HRS",'[1]MASTER TT'!#REF!,"&gt;=1"))</f>
        <v>#REF!</v>
      </c>
      <c r="AE8" s="52" t="e">
        <f>(COUNTIFS('[1]MASTER TT'!$D$14:$D$70056,$A$3:$A$7588,'[1]MASTER TT'!$B$14:$B$70056,"SUNDAY",'[1]MASTER TT'!$C$14:$C$70056,"1100-1400 HRS",'[1]MASTER TT'!#REF!,"&gt;=1)"))</f>
        <v>#REF!</v>
      </c>
      <c r="AF8" s="8" t="e">
        <f>(COUNTIFS('[1]MASTER TT'!$D$14:$D$70056,$A$3:$A$7588,'[1]MASTER TT'!$B$14:$B$70056,"SUNDAY",'[1]MASTER TT'!$C$14:$C$70056,"1100-1400 HRS",'[1]MASTER TT'!#REF!,"&gt;=1"))</f>
        <v>#REF!</v>
      </c>
      <c r="AG8" s="39"/>
      <c r="AI8" s="54"/>
      <c r="AJ8" s="39"/>
      <c r="AK8" s="39"/>
      <c r="AL8" s="39"/>
    </row>
    <row r="9" spans="1:56" ht="14.25" customHeight="1">
      <c r="A9" s="48" t="s">
        <v>1139</v>
      </c>
      <c r="B9" s="48">
        <v>18</v>
      </c>
      <c r="C9" s="49">
        <v>11</v>
      </c>
      <c r="D9" s="48">
        <v>10</v>
      </c>
      <c r="E9" s="48" t="s">
        <v>1569</v>
      </c>
      <c r="F9" s="50" t="e">
        <f>COUNTIFS('[1]MASTER TT'!$D$13:$D$69997,$A$3:$A$7588,'[1]MASTER TT'!$B$13:$B$69997,"MONDAY",'[1]MASTER TT'!$C$13:$C$69997,"0800-1*",'[1]MASTER TT'!#REF!,"&gt;=1")</f>
        <v>#REF!</v>
      </c>
      <c r="G9" s="51" t="e">
        <f>COUNTIFS('[1]MASTER TT'!$D$13:$D$69997,$A$3:$A$7588,'[1]MASTER TT'!$B$13:$B$69997,"MONDAY",'[1]MASTER TT'!$C$13:$C$69997,"1100-1*",'[1]MASTER TT'!#REF!,"&gt;=1")</f>
        <v>#REF!</v>
      </c>
      <c r="H9" s="51" t="e">
        <f>(COUNTIFS('[1]MASTER TT'!$D$13:$D$69997,$A$3:$A$7588,'[1]MASTER TT'!$B$13:$B$69997,"MONDAY",'[1]MASTER TT'!$C$13:$C$69997,"1400-1*",'[1]MASTER TT'!#REF!,"&gt;=1"))</f>
        <v>#REF!</v>
      </c>
      <c r="I9" s="52" t="e">
        <f>COUNTIFS('[1]MASTER TT'!$D$13:$D$69997,$A$3:$A$7588,'[1]MASTER TT'!$B$13:$B$69997,"MONDAY",'[1]MASTER TT'!$C$13:$C$69997,"17*",'[1]MASTER TT'!#REF!,"&gt;=1")</f>
        <v>#REF!</v>
      </c>
      <c r="J9" s="51" t="e">
        <f>COUNTIFS('[1]MASTER TT'!$D$13:$D$69997,$A$3:$A$7588,'[1]MASTER TT'!$B$13:$B$69997,"TUESDAY",'[1]MASTER TT'!$C$13:$C$69997,"0800-1*",'[1]MASTER TT'!#REF!,"&gt;=1")</f>
        <v>#REF!</v>
      </c>
      <c r="K9" s="52" t="e">
        <f>COUNTIFS('[1]MASTER TT'!$D$13:$D$69997,$A$3:$A$7588,'[1]MASTER TT'!$B$13:$B$69997,"TUESDAY",'[1]MASTER TT'!$C$13:$C$69997,"1100-1*",'[1]MASTER TT'!#REF!,"&gt;=1")</f>
        <v>#REF!</v>
      </c>
      <c r="L9" s="51" t="e">
        <f>COUNTIFS('[1]MASTER TT'!$D$13:$D$69997,$A$3:$A$7588,'[1]MASTER TT'!$B$13:$B$69997,"TUESDAY",'[1]MASTER TT'!$C$13:$C$69997,"1400-1*",'[1]MASTER TT'!#REF!,"&gt;=1")</f>
        <v>#REF!</v>
      </c>
      <c r="M9" s="51" t="e">
        <f>COUNTIFS('[1]MASTER TT'!$D$13:$D$70053,$A$3:$A$7588,'[1]MASTER TT'!$B$13:$B$70053,"TUESDAY",'[1]MASTER TT'!$C$13:$C$70053,"17*",'[1]MASTER TT'!#REF!,"&gt;=1")</f>
        <v>#REF!</v>
      </c>
      <c r="N9" s="51" t="e">
        <f>COUNTIFS('[1]MASTER TT'!$D$13:$D$70056,$A$3:$A$588,'[1]MASTER TT'!$B$13:$B$70056,"WEDNESDAY",'[1]MASTER TT'!$C$13:$C$70056,"0800-1*",'[1]MASTER TT'!#REF!,"&gt;=1")</f>
        <v>#REF!</v>
      </c>
      <c r="O9" s="51" t="e">
        <f>(COUNTIFS('[1]MASTER TT'!$D$13:$D$70056,$A$3:$A$7588,'[1]MASTER TT'!$B$13:$B$70056,"WEDNESDAY",'[1]MASTER TT'!$C$13:$C$70056,"1100-1*",'[1]MASTER TT'!#REF!,"&gt;=1"))</f>
        <v>#REF!</v>
      </c>
      <c r="P9" s="51" t="e">
        <f>(COUNTIFS('[1]MASTER TT'!$D$13:$D$70056,$A$3:$A$7588,'[1]MASTER TT'!$B$13:$B$70056,"WEDNESDAY",'[1]MASTER TT'!$C$13:$C$70056,"1400-1*",'[1]MASTER TT'!#REF!,"&gt;=1"))</f>
        <v>#REF!</v>
      </c>
      <c r="Q9" s="51" t="e">
        <f>(COUNTIFS('[1]MASTER TT'!$D$13:$D$70056,$A$3:$A$7588,'[1]MASTER TT'!$B$13:$B$70056,"WEDNESDAY",'[1]MASTER TT'!$C$13:$C$70056,"17*",'[1]MASTER TT'!#REF!,"&gt;=1"))</f>
        <v>#REF!</v>
      </c>
      <c r="R9" s="51" t="e">
        <f>(COUNTIFS('[1]MASTER TT'!$D$13:$D$70056,$A$3:$A$7588,'[1]MASTER TT'!$B$13:$B$70056,"THURSDAY",'[1]MASTER TT'!$C$13:$C$70056,"0800-1*",'[1]MASTER TT'!#REF!,"&gt;=1"))</f>
        <v>#REF!</v>
      </c>
      <c r="S9" s="51" t="e">
        <f>COUNTIFS('[1]MASTER TT'!$D$13:$D$70056,$A$3:$A$7588,'[1]MASTER TT'!$B$13:$B$70056,"THURSDAY",'[1]MASTER TT'!$C$13:$C$70056,"1100-1*",'[1]MASTER TT'!#REF!,"&gt;=1")</f>
        <v>#REF!</v>
      </c>
      <c r="T9" s="51" t="e">
        <f>(COUNTIFS('[1]MASTER TT'!$D$13:$D$70056,$A$3:$A$7588,'[1]MASTER TT'!$B$13:$B$70056,"THURSDAY",'[1]MASTER TT'!$C$13:$C$70056,"1400-1*",'[1]MASTER TT'!#REF!,"&gt;=1"))</f>
        <v>#REF!</v>
      </c>
      <c r="U9" s="52" t="e">
        <f>(COUNTIFS('[1]MASTER TT'!$D$13:$D$70056,$A$3:$A$7588,'[1]MASTER TT'!$B$13:$B$70056,"THURSDAY",'[1]MASTER TT'!$C$13:$C$70056,"17*",'[1]MASTER TT'!#REF!,"&gt;=1"))</f>
        <v>#REF!</v>
      </c>
      <c r="V9" s="51" t="e">
        <f>(COUNTIFS('[1]MASTER TT'!$D$13:$D$70056,$A$3:$A$7588,'[1]MASTER TT'!$B$13:$B$70056,"FRIDAY",'[1]MASTER TT'!$C$13:$C$70056,"0800-1*",'[1]MASTER TT'!#REF!,"&gt;=1"))</f>
        <v>#REF!</v>
      </c>
      <c r="W9" s="51" t="e">
        <f>(COUNTIFS('[1]MASTER TT'!$D$13:$D$70056,$A$3:$A$7588,'[1]MASTER TT'!$B$13:$B$70056,"FRIDAY",'[1]MASTER TT'!$C$13:$C$70056,"1100-1*",'[1]MASTER TT'!#REF!,"&gt;=1"))</f>
        <v>#REF!</v>
      </c>
      <c r="X9" s="51" t="e">
        <f>(COUNTIFS('[1]MASTER TT'!$D$13:$D$70056,$A$3:$A$7588,'[1]MASTER TT'!$B$13:$B$70056,"FRIDAY",'[1]MASTER TT'!$C$13:$C$70056,"1400-1*",'[1]MASTER TT'!#REF!,"&gt;=1"))</f>
        <v>#REF!</v>
      </c>
      <c r="Y9" s="51" t="e">
        <f>(COUNTIFS('[1]MASTER TT'!$D$13:$D$70056,$A$3:$A$7588,'[1]MASTER TT'!$B$13:$B$70056,"FRIDAY",'[1]MASTER TT'!$C$13:$C$70056,"17*",'[1]MASTER TT'!#REF!,"&gt;=1"))</f>
        <v>#REF!</v>
      </c>
      <c r="Z9" s="51" t="e">
        <f>(COUNTIFS('[1]MASTER TT'!$D$14:$D$70056,$A$3:$A$7588,'[1]MASTER TT'!$B$14:$B$70056,"SATURDAY",'[1]MASTER TT'!$C$14:$C$70056,"0800-1*",'[1]MASTER TT'!#REF!,"&gt;=1"))</f>
        <v>#REF!</v>
      </c>
      <c r="AA9" s="52" t="e">
        <f>(COUNTIFS('[1]MASTER TT'!$D$14:$D$70056,$A$3:$A$7588,'[1]MASTER TT'!$B$14:$B$70056,"SATURDAY",'[1]MASTER TT'!$C$14:$C$70056,"1100-1*",'[1]MASTER TT'!#REF!,"&gt;=1"))</f>
        <v>#REF!</v>
      </c>
      <c r="AB9" s="52" t="e">
        <f>(COUNTIFS('[1]MASTER TT'!$D$14:$D$70056,$A$3:$A$7588,'[1]MASTER TT'!$B$14:$B$70056,"SATURDAY",'[1]MASTER TT'!$C$14:$C$70056,"1500-1800",'[1]MASTER TT'!#REF!,"&gt;=1"))</f>
        <v>#REF!</v>
      </c>
      <c r="AC9" s="52">
        <v>0</v>
      </c>
      <c r="AD9" s="52" t="e">
        <f>(COUNTIFS('[1]MASTER TT'!$D$14:$D$70056,$A$3:$A$7588,'[1]MASTER TT'!$B$14:$B$70056,"SUNDAY",'[1]MASTER TT'!$C$14:$C$70056,"0800-1100 HRS",'[1]MASTER TT'!#REF!,"&gt;=1"))</f>
        <v>#REF!</v>
      </c>
      <c r="AE9" s="52" t="e">
        <f>(COUNTIFS('[1]MASTER TT'!$D$14:$D$70056,$A$3:$A$7588,'[1]MASTER TT'!$B$14:$B$70056,"SUNDAY",'[1]MASTER TT'!$C$14:$C$70056,"1100-1400 HRS",'[1]MASTER TT'!#REF!,"&gt;=1)"))</f>
        <v>#REF!</v>
      </c>
      <c r="AF9" s="8" t="e">
        <f>(COUNTIFS('[1]MASTER TT'!$D$14:$D$70056,$A$3:$A$7588,'[1]MASTER TT'!$B$14:$B$70056,"SUNDAY",'[1]MASTER TT'!$C$14:$C$70056,"1100-1400 HRS",'[1]MASTER TT'!#REF!,"&gt;=1"))</f>
        <v>#REF!</v>
      </c>
      <c r="AG9" s="39"/>
      <c r="AI9" s="54"/>
      <c r="AJ9" s="39"/>
      <c r="AK9" s="39"/>
      <c r="AL9" s="39"/>
    </row>
    <row r="10" spans="1:56" ht="14.25" customHeight="1">
      <c r="A10" s="48" t="s">
        <v>1174</v>
      </c>
      <c r="B10" s="48">
        <v>30</v>
      </c>
      <c r="C10" s="49">
        <v>18</v>
      </c>
      <c r="D10" s="48">
        <v>12</v>
      </c>
      <c r="E10" s="48" t="s">
        <v>1569</v>
      </c>
      <c r="F10" s="50" t="e">
        <f>COUNTIFS('[1]MASTER TT'!$D$13:$D$69997,$A$3:$A$7588,'[1]MASTER TT'!$B$13:$B$69997,"MONDAY",'[1]MASTER TT'!$C$13:$C$69997,"0800-1*",'[1]MASTER TT'!#REF!,"&gt;=1")</f>
        <v>#REF!</v>
      </c>
      <c r="G10" s="51" t="e">
        <f>COUNTIFS('[1]MASTER TT'!$D$13:$D$69997,$A$3:$A$7588,'[1]MASTER TT'!$B$13:$B$69997,"MONDAY",'[1]MASTER TT'!$C$13:$C$69997,"1100-1*",'[1]MASTER TT'!#REF!,"&gt;=1")</f>
        <v>#REF!</v>
      </c>
      <c r="H10" s="51" t="e">
        <f>(COUNTIFS('[1]MASTER TT'!$D$13:$D$69997,$A$3:$A$7588,'[1]MASTER TT'!$B$13:$B$69997,"MONDAY",'[1]MASTER TT'!$C$13:$C$69997,"1400-1*",'[1]MASTER TT'!#REF!,"&gt;=1"))</f>
        <v>#REF!</v>
      </c>
      <c r="I10" s="52" t="e">
        <f>COUNTIFS('[1]MASTER TT'!$D$13:$D$69997,$A$3:$A$7588,'[1]MASTER TT'!$B$13:$B$69997,"MONDAY",'[1]MASTER TT'!$C$13:$C$69997,"17*",'[1]MASTER TT'!#REF!,"&gt;=1")</f>
        <v>#REF!</v>
      </c>
      <c r="J10" s="51" t="e">
        <f>COUNTIFS('[1]MASTER TT'!$D$13:$D$69997,$A$3:$A$7588,'[1]MASTER TT'!$B$13:$B$69997,"TUESDAY",'[1]MASTER TT'!$C$13:$C$69997,"0800-1*",'[1]MASTER TT'!#REF!,"&gt;=1")</f>
        <v>#REF!</v>
      </c>
      <c r="K10" s="52" t="e">
        <f>COUNTIFS('[1]MASTER TT'!$D$13:$D$69997,$A$3:$A$7588,'[1]MASTER TT'!$B$13:$B$69997,"TUESDAY",'[1]MASTER TT'!$C$13:$C$69997,"1100-1*",'[1]MASTER TT'!#REF!,"&gt;=1")</f>
        <v>#REF!</v>
      </c>
      <c r="L10" s="51" t="e">
        <f>COUNTIFS('[1]MASTER TT'!$D$13:$D$69997,$A$3:$A$7588,'[1]MASTER TT'!$B$13:$B$69997,"TUESDAY",'[1]MASTER TT'!$C$13:$C$69997,"1400-1*",'[1]MASTER TT'!#REF!,"&gt;=1")</f>
        <v>#REF!</v>
      </c>
      <c r="M10" s="51" t="e">
        <f>COUNTIFS('[1]MASTER TT'!$D$13:$D$70053,$A$3:$A$7588,'[1]MASTER TT'!$B$13:$B$70053,"TUESDAY",'[1]MASTER TT'!$C$13:$C$70053,"17*",'[1]MASTER TT'!#REF!,"&gt;=1")</f>
        <v>#REF!</v>
      </c>
      <c r="N10" s="51" t="e">
        <f>COUNTIFS('[1]MASTER TT'!$D$13:$D$70056,$A$3:$A$588,'[1]MASTER TT'!$B$13:$B$70056,"WEDNESDAY",'[1]MASTER TT'!$C$13:$C$70056,"0800-1*",'[1]MASTER TT'!#REF!,"&gt;=1")</f>
        <v>#REF!</v>
      </c>
      <c r="O10" s="51" t="e">
        <f>(COUNTIFS('[1]MASTER TT'!$D$13:$D$70056,$A$3:$A$7588,'[1]MASTER TT'!$B$13:$B$70056,"WEDNESDAY",'[1]MASTER TT'!$C$13:$C$70056,"1100-1*",'[1]MASTER TT'!#REF!,"&gt;=1"))</f>
        <v>#REF!</v>
      </c>
      <c r="P10" s="51" t="e">
        <f>(COUNTIFS('[1]MASTER TT'!$D$13:$D$70056,$A$3:$A$7588,'[1]MASTER TT'!$B$13:$B$70056,"WEDNESDAY",'[1]MASTER TT'!$C$13:$C$70056,"1400-1*",'[1]MASTER TT'!#REF!,"&gt;=1"))</f>
        <v>#REF!</v>
      </c>
      <c r="Q10" s="51" t="e">
        <f>(COUNTIFS('[1]MASTER TT'!$D$13:$D$70056,$A$3:$A$7588,'[1]MASTER TT'!$B$13:$B$70056,"WEDNESDAY",'[1]MASTER TT'!$C$13:$C$70056,"17*",'[1]MASTER TT'!#REF!,"&gt;=1"))</f>
        <v>#REF!</v>
      </c>
      <c r="R10" s="51" t="e">
        <f>(COUNTIFS('[1]MASTER TT'!$D$13:$D$70056,$A$3:$A$7588,'[1]MASTER TT'!$B$13:$B$70056,"THURSDAY",'[1]MASTER TT'!$C$13:$C$70056,"0800-1*",'[1]MASTER TT'!#REF!,"&gt;=1"))</f>
        <v>#REF!</v>
      </c>
      <c r="S10" s="51" t="e">
        <f>COUNTIFS('[1]MASTER TT'!$D$13:$D$70056,$A$3:$A$7588,'[1]MASTER TT'!$B$13:$B$70056,"THURSDAY",'[1]MASTER TT'!$C$13:$C$70056,"1100-1*",'[1]MASTER TT'!#REF!,"&gt;=1")</f>
        <v>#REF!</v>
      </c>
      <c r="T10" s="51" t="e">
        <f>(COUNTIFS('[1]MASTER TT'!$D$13:$D$70056,$A$3:$A$7588,'[1]MASTER TT'!$B$13:$B$70056,"THURSDAY",'[1]MASTER TT'!$C$13:$C$70056,"1400-1*",'[1]MASTER TT'!#REF!,"&gt;=1"))</f>
        <v>#REF!</v>
      </c>
      <c r="U10" s="52" t="e">
        <f>(COUNTIFS('[1]MASTER TT'!$D$13:$D$70056,$A$3:$A$7588,'[1]MASTER TT'!$B$13:$B$70056,"THURSDAY",'[1]MASTER TT'!$C$13:$C$70056,"17*",'[1]MASTER TT'!#REF!,"&gt;=1"))</f>
        <v>#REF!</v>
      </c>
      <c r="V10" s="51" t="e">
        <f>(COUNTIFS('[1]MASTER TT'!$D$13:$D$70056,$A$3:$A$7588,'[1]MASTER TT'!$B$13:$B$70056,"FRIDAY",'[1]MASTER TT'!$C$13:$C$70056,"0800-1*",'[1]MASTER TT'!#REF!,"&gt;=1"))</f>
        <v>#REF!</v>
      </c>
      <c r="W10" s="51" t="e">
        <f>(COUNTIFS('[1]MASTER TT'!$D$13:$D$70056,$A$3:$A$7588,'[1]MASTER TT'!$B$13:$B$70056,"FRIDAY",'[1]MASTER TT'!$C$13:$C$70056,"1100-1*",'[1]MASTER TT'!#REF!,"&gt;=1"))</f>
        <v>#REF!</v>
      </c>
      <c r="X10" s="51" t="e">
        <f>(COUNTIFS('[1]MASTER TT'!$D$13:$D$70056,$A$3:$A$7588,'[1]MASTER TT'!$B$13:$B$70056,"FRIDAY",'[1]MASTER TT'!$C$13:$C$70056,"1400-1*",'[1]MASTER TT'!#REF!,"&gt;=1"))</f>
        <v>#REF!</v>
      </c>
      <c r="Y10" s="51" t="e">
        <f>(COUNTIFS('[1]MASTER TT'!$D$13:$D$70056,$A$3:$A$7588,'[1]MASTER TT'!$B$13:$B$70056,"FRIDAY",'[1]MASTER TT'!$C$13:$C$70056,"17*",'[1]MASTER TT'!#REF!,"&gt;=1"))</f>
        <v>#REF!</v>
      </c>
      <c r="Z10" s="51" t="e">
        <f>(COUNTIFS('[1]MASTER TT'!$D$14:$D$70056,$A$3:$A$7588,'[1]MASTER TT'!$B$14:$B$70056,"SATURDAY",'[1]MASTER TT'!$C$14:$C$70056,"0800-1*",'[1]MASTER TT'!#REF!,"&gt;=1"))</f>
        <v>#REF!</v>
      </c>
      <c r="AA10" s="52" t="e">
        <f>(COUNTIFS('[1]MASTER TT'!$D$14:$D$70056,$A$3:$A$7588,'[1]MASTER TT'!$B$14:$B$70056,"SATURDAY",'[1]MASTER TT'!$C$14:$C$70056,"1100-1*",'[1]MASTER TT'!#REF!,"&gt;=1"))</f>
        <v>#REF!</v>
      </c>
      <c r="AB10" s="52" t="e">
        <f>(COUNTIFS('[1]MASTER TT'!$D$14:$D$70056,$A$3:$A$7588,'[1]MASTER TT'!$B$14:$B$70056,"SATURDAY",'[1]MASTER TT'!$C$14:$C$70056,"1500-1800",'[1]MASTER TT'!#REF!,"&gt;=1"))</f>
        <v>#REF!</v>
      </c>
      <c r="AC10" s="52">
        <v>0</v>
      </c>
      <c r="AD10" s="52" t="e">
        <f>(COUNTIFS('[1]MASTER TT'!$D$14:$D$70056,$A$3:$A$7588,'[1]MASTER TT'!$B$14:$B$70056,"SUNDAY",'[1]MASTER TT'!$C$14:$C$70056,"0800-1100 HRS",'[1]MASTER TT'!#REF!,"&gt;=1"))</f>
        <v>#REF!</v>
      </c>
      <c r="AE10" s="52" t="e">
        <f>(COUNTIFS('[1]MASTER TT'!$D$14:$D$70056,$A$3:$A$7588,'[1]MASTER TT'!$B$14:$B$70056,"SUNDAY",'[1]MASTER TT'!$C$14:$C$70056,"1100-1400 HRS",'[1]MASTER TT'!#REF!,"&gt;=1)"))</f>
        <v>#REF!</v>
      </c>
      <c r="AF10" s="8" t="e">
        <f>(COUNTIFS('[1]MASTER TT'!$D$14:$D$70056,$A$3:$A$7588,'[1]MASTER TT'!$B$14:$B$70056,"SUNDAY",'[1]MASTER TT'!$C$14:$C$70056,"1100-1400 HRS",'[1]MASTER TT'!#REF!,"&gt;=1"))</f>
        <v>#REF!</v>
      </c>
      <c r="AG10" s="39"/>
      <c r="AH10" s="53"/>
      <c r="AI10" s="54" t="e">
        <f>(F10+G10+H10+J10+K10+L10+N10+O10+P10+R10+S10+T10+V10+W10+X10)/15</f>
        <v>#REF!</v>
      </c>
      <c r="AJ10" s="39"/>
      <c r="AK10" s="39"/>
      <c r="AL10" s="39"/>
      <c r="AM10" s="53"/>
      <c r="AN10" s="53"/>
      <c r="AO10" s="53"/>
      <c r="AP10" s="53"/>
      <c r="AQ10" s="53"/>
      <c r="AR10" s="53"/>
      <c r="AS10" s="53"/>
      <c r="AT10" s="53"/>
      <c r="AU10" s="53"/>
      <c r="AV10" s="53"/>
      <c r="AW10" s="53"/>
      <c r="AX10" s="53"/>
      <c r="AY10" s="53"/>
      <c r="AZ10" s="53"/>
      <c r="BA10" s="53"/>
      <c r="BB10" s="53"/>
      <c r="BC10" s="53"/>
      <c r="BD10" s="53"/>
    </row>
    <row r="11" spans="1:56" ht="14.25" customHeight="1">
      <c r="A11" s="48" t="s">
        <v>1140</v>
      </c>
      <c r="B11" s="48">
        <v>35</v>
      </c>
      <c r="C11" s="49">
        <v>18</v>
      </c>
      <c r="D11" s="48">
        <v>12</v>
      </c>
      <c r="E11" s="48" t="s">
        <v>1569</v>
      </c>
      <c r="F11" s="50" t="e">
        <f>COUNTIFS('[1]MASTER TT'!$D$13:$D$69997,$A$3:$A$7588,'[1]MASTER TT'!$B$13:$B$69997,"MONDAY",'[1]MASTER TT'!$C$13:$C$69997,"0800-1*",'[1]MASTER TT'!#REF!,"&gt;=1")</f>
        <v>#REF!</v>
      </c>
      <c r="G11" s="51" t="e">
        <f>COUNTIFS('[1]MASTER TT'!$D$13:$D$69997,$A$3:$A$7588,'[1]MASTER TT'!$B$13:$B$69997,"MONDAY",'[1]MASTER TT'!$C$13:$C$69997,"1100-1*",'[1]MASTER TT'!#REF!,"&gt;=1")</f>
        <v>#REF!</v>
      </c>
      <c r="H11" s="51" t="e">
        <f>(COUNTIFS('[1]MASTER TT'!$D$13:$D$69997,$A$3:$A$7588,'[1]MASTER TT'!$B$13:$B$69997,"MONDAY",'[1]MASTER TT'!$C$13:$C$69997,"1400-1*",'[1]MASTER TT'!#REF!,"&gt;=1"))</f>
        <v>#REF!</v>
      </c>
      <c r="I11" s="52" t="e">
        <f>COUNTIFS('[1]MASTER TT'!$D$13:$D$69997,$A$3:$A$7588,'[1]MASTER TT'!$B$13:$B$69997,"MONDAY",'[1]MASTER TT'!$C$13:$C$69997,"17*",'[1]MASTER TT'!#REF!,"&gt;=1")</f>
        <v>#REF!</v>
      </c>
      <c r="J11" s="51" t="e">
        <f>COUNTIFS('[1]MASTER TT'!$D$13:$D$69997,$A$3:$A$7588,'[1]MASTER TT'!$B$13:$B$69997,"TUESDAY",'[1]MASTER TT'!$C$13:$C$69997,"0800-1*",'[1]MASTER TT'!#REF!,"&gt;=1")</f>
        <v>#REF!</v>
      </c>
      <c r="K11" s="52" t="e">
        <f>COUNTIFS('[1]MASTER TT'!$D$13:$D$69997,$A$3:$A$7588,'[1]MASTER TT'!$B$13:$B$69997,"TUESDAY",'[1]MASTER TT'!$C$13:$C$69997,"1100-1*",'[1]MASTER TT'!#REF!,"&gt;=1")</f>
        <v>#REF!</v>
      </c>
      <c r="L11" s="51" t="e">
        <f>COUNTIFS('[1]MASTER TT'!$D$13:$D$69997,$A$3:$A$7588,'[1]MASTER TT'!$B$13:$B$69997,"TUESDAY",'[1]MASTER TT'!$C$13:$C$69997,"1400-1*",'[1]MASTER TT'!#REF!,"&gt;=1")</f>
        <v>#REF!</v>
      </c>
      <c r="M11" s="51" t="e">
        <f>COUNTIFS('[1]MASTER TT'!$D$13:$D$70053,$A$3:$A$7588,'[1]MASTER TT'!$B$13:$B$70053,"TUESDAY",'[1]MASTER TT'!$C$13:$C$70053,"17*",'[1]MASTER TT'!#REF!,"&gt;=1")</f>
        <v>#REF!</v>
      </c>
      <c r="N11" s="51" t="e">
        <f>COUNTIFS('[1]MASTER TT'!$D$13:$D$70056,$A$3:$A$588,'[1]MASTER TT'!$B$13:$B$70056,"WEDNESDAY",'[1]MASTER TT'!$C$13:$C$70056,"0800-1*",'[1]MASTER TT'!#REF!,"&gt;=1")</f>
        <v>#REF!</v>
      </c>
      <c r="O11" s="51" t="e">
        <f>(COUNTIFS('[1]MASTER TT'!$D$13:$D$70056,$A$3:$A$7588,'[1]MASTER TT'!$B$13:$B$70056,"WEDNESDAY",'[1]MASTER TT'!$C$13:$C$70056,"1100-1*",'[1]MASTER TT'!#REF!,"&gt;=1"))</f>
        <v>#REF!</v>
      </c>
      <c r="P11" s="51" t="e">
        <f>(COUNTIFS('[1]MASTER TT'!$D$13:$D$70056,$A$3:$A$7588,'[1]MASTER TT'!$B$13:$B$70056,"WEDNESDAY",'[1]MASTER TT'!$C$13:$C$70056,"1400-1*",'[1]MASTER TT'!#REF!,"&gt;=1"))</f>
        <v>#REF!</v>
      </c>
      <c r="Q11" s="51" t="e">
        <f>(COUNTIFS('[1]MASTER TT'!$D$13:$D$70056,$A$3:$A$7588,'[1]MASTER TT'!$B$13:$B$70056,"WEDNESDAY",'[1]MASTER TT'!$C$13:$C$70056,"17*",'[1]MASTER TT'!#REF!,"&gt;=1"))</f>
        <v>#REF!</v>
      </c>
      <c r="R11" s="51" t="e">
        <f>(COUNTIFS('[1]MASTER TT'!$D$13:$D$70056,$A$3:$A$7588,'[1]MASTER TT'!$B$13:$B$70056,"THURSDAY",'[1]MASTER TT'!$C$13:$C$70056,"0800-1*",'[1]MASTER TT'!#REF!,"&gt;=1"))</f>
        <v>#REF!</v>
      </c>
      <c r="S11" s="51" t="e">
        <f>COUNTIFS('[1]MASTER TT'!$D$13:$D$70056,$A$3:$A$7588,'[1]MASTER TT'!$B$13:$B$70056,"THURSDAY",'[1]MASTER TT'!$C$13:$C$70056,"1100-1*",'[1]MASTER TT'!#REF!,"&gt;=1")</f>
        <v>#REF!</v>
      </c>
      <c r="T11" s="51" t="e">
        <f>(COUNTIFS('[1]MASTER TT'!$D$13:$D$70056,$A$3:$A$7588,'[1]MASTER TT'!$B$13:$B$70056,"THURSDAY",'[1]MASTER TT'!$C$13:$C$70056,"1400-1*",'[1]MASTER TT'!#REF!,"&gt;=1"))</f>
        <v>#REF!</v>
      </c>
      <c r="U11" s="52" t="e">
        <f>(COUNTIFS('[1]MASTER TT'!$D$13:$D$70056,$A$3:$A$7588,'[1]MASTER TT'!$B$13:$B$70056,"THURSDAY",'[1]MASTER TT'!$C$13:$C$70056,"17*",'[1]MASTER TT'!#REF!,"&gt;=1"))</f>
        <v>#REF!</v>
      </c>
      <c r="V11" s="51" t="e">
        <f>(COUNTIFS('[1]MASTER TT'!$D$13:$D$70056,$A$3:$A$7588,'[1]MASTER TT'!$B$13:$B$70056,"FRIDAY",'[1]MASTER TT'!$C$13:$C$70056,"0800-1*",'[1]MASTER TT'!#REF!,"&gt;=1"))</f>
        <v>#REF!</v>
      </c>
      <c r="W11" s="51" t="e">
        <f>(COUNTIFS('[1]MASTER TT'!$D$13:$D$70056,$A$3:$A$7588,'[1]MASTER TT'!$B$13:$B$70056,"FRIDAY",'[1]MASTER TT'!$C$13:$C$70056,"1100-1*",'[1]MASTER TT'!#REF!,"&gt;=1"))</f>
        <v>#REF!</v>
      </c>
      <c r="X11" s="51" t="e">
        <f>(COUNTIFS('[1]MASTER TT'!$D$13:$D$70056,$A$3:$A$7588,'[1]MASTER TT'!$B$13:$B$70056,"FRIDAY",'[1]MASTER TT'!$C$13:$C$70056,"1400-1*",'[1]MASTER TT'!#REF!,"&gt;=1"))</f>
        <v>#REF!</v>
      </c>
      <c r="Y11" s="51" t="e">
        <f>(COUNTIFS('[1]MASTER TT'!$D$13:$D$70056,$A$3:$A$7588,'[1]MASTER TT'!$B$13:$B$70056,"FRIDAY",'[1]MASTER TT'!$C$13:$C$70056,"17*",'[1]MASTER TT'!#REF!,"&gt;=1"))</f>
        <v>#REF!</v>
      </c>
      <c r="Z11" s="51" t="e">
        <f>(COUNTIFS('[1]MASTER TT'!$D$14:$D$70056,$A$3:$A$7588,'[1]MASTER TT'!$B$14:$B$70056,"SATURDAY",'[1]MASTER TT'!$C$14:$C$70056,"0800-1*",'[1]MASTER TT'!#REF!,"&gt;=1"))</f>
        <v>#REF!</v>
      </c>
      <c r="AA11" s="52" t="e">
        <f>(COUNTIFS('[1]MASTER TT'!$D$14:$D$70056,$A$3:$A$7588,'[1]MASTER TT'!$B$14:$B$70056,"SATURDAY",'[1]MASTER TT'!$C$14:$C$70056,"1100-1*",'[1]MASTER TT'!#REF!,"&gt;=1"))</f>
        <v>#REF!</v>
      </c>
      <c r="AB11" s="52" t="e">
        <f>(COUNTIFS('[1]MASTER TT'!$D$14:$D$70056,$A$3:$A$7588,'[1]MASTER TT'!$B$14:$B$70056,"SATURDAY",'[1]MASTER TT'!$C$14:$C$70056,"1500-1800",'[1]MASTER TT'!#REF!,"&gt;=1"))</f>
        <v>#REF!</v>
      </c>
      <c r="AC11" s="52">
        <v>0</v>
      </c>
      <c r="AD11" s="52" t="e">
        <f>(COUNTIFS('[1]MASTER TT'!$D$14:$D$70056,$A$3:$A$7588,'[1]MASTER TT'!$B$14:$B$70056,"SUNDAY",'[1]MASTER TT'!$C$14:$C$70056,"0800-1100 HRS",'[1]MASTER TT'!#REF!,"&gt;=1"))</f>
        <v>#REF!</v>
      </c>
      <c r="AE11" s="52" t="e">
        <f>(COUNTIFS('[1]MASTER TT'!$D$14:$D$70056,$A$3:$A$7588,'[1]MASTER TT'!$B$14:$B$70056,"SUNDAY",'[1]MASTER TT'!$C$14:$C$70056,"1100-1400 HRS",'[1]MASTER TT'!#REF!,"&gt;=1)"))</f>
        <v>#REF!</v>
      </c>
      <c r="AF11" s="8" t="e">
        <f>(COUNTIFS('[1]MASTER TT'!$D$14:$D$70056,$A$3:$A$7588,'[1]MASTER TT'!$B$14:$B$70056,"SUNDAY",'[1]MASTER TT'!$C$14:$C$70056,"1100-1400 HRS",'[1]MASTER TT'!#REF!,"&gt;=1"))</f>
        <v>#REF!</v>
      </c>
      <c r="AG11" s="39"/>
      <c r="AH11" s="53"/>
      <c r="AI11" s="54" t="e">
        <f>(F11+G11+H11+J11+K11+L11+N11+O11+P11+R11+S11+T11+V11+W11+X11)/15</f>
        <v>#REF!</v>
      </c>
      <c r="AJ11" s="39"/>
      <c r="AK11" s="39"/>
      <c r="AL11" s="39"/>
      <c r="AM11" s="53"/>
      <c r="AN11" s="53"/>
      <c r="AO11" s="53"/>
      <c r="AP11" s="53"/>
      <c r="AQ11" s="53"/>
      <c r="AR11" s="53"/>
      <c r="AS11" s="53"/>
      <c r="AT11" s="53"/>
      <c r="AU11" s="53"/>
      <c r="AV11" s="53"/>
      <c r="AW11" s="53"/>
      <c r="AX11" s="53"/>
      <c r="AY11" s="53"/>
      <c r="AZ11" s="53"/>
      <c r="BA11" s="53"/>
      <c r="BB11" s="53"/>
      <c r="BC11" s="53"/>
      <c r="BD11" s="53"/>
    </row>
    <row r="12" spans="1:56" ht="14.25" customHeight="1">
      <c r="A12" s="48" t="s">
        <v>1349</v>
      </c>
      <c r="B12" s="48">
        <v>24</v>
      </c>
      <c r="C12" s="49">
        <v>14</v>
      </c>
      <c r="D12" s="48">
        <v>12</v>
      </c>
      <c r="E12" s="48" t="s">
        <v>1569</v>
      </c>
      <c r="F12" s="50" t="e">
        <f>COUNTIFS('[1]MASTER TT'!$D$13:$D$69997,$A$3:$A$7588,'[1]MASTER TT'!$B$13:$B$69997,"MONDAY",'[1]MASTER TT'!$C$13:$C$69997,"0800-1*",'[1]MASTER TT'!#REF!,"&gt;=1")</f>
        <v>#REF!</v>
      </c>
      <c r="G12" s="51" t="e">
        <f>COUNTIFS('[1]MASTER TT'!$D$13:$D$69997,$A$3:$A$7588,'[1]MASTER TT'!$B$13:$B$69997,"MONDAY",'[1]MASTER TT'!$C$13:$C$69997,"1100-1*",'[1]MASTER TT'!#REF!,"&gt;=1")</f>
        <v>#REF!</v>
      </c>
      <c r="H12" s="51" t="e">
        <f>(COUNTIFS('[1]MASTER TT'!$D$13:$D$69997,$A$3:$A$7588,'[1]MASTER TT'!$B$13:$B$69997,"MONDAY",'[1]MASTER TT'!$C$13:$C$69997,"1400-1*",'[1]MASTER TT'!#REF!,"&gt;=1"))</f>
        <v>#REF!</v>
      </c>
      <c r="I12" s="52" t="e">
        <f>COUNTIFS('[1]MASTER TT'!$D$13:$D$69997,$A$3:$A$7588,'[1]MASTER TT'!$B$13:$B$69997,"MONDAY",'[1]MASTER TT'!$C$13:$C$69997,"17*",'[1]MASTER TT'!#REF!,"&gt;=1")</f>
        <v>#REF!</v>
      </c>
      <c r="J12" s="51" t="e">
        <f>COUNTIFS('[1]MASTER TT'!$D$13:$D$69997,$A$3:$A$7588,'[1]MASTER TT'!$B$13:$B$69997,"TUESDAY",'[1]MASTER TT'!$C$13:$C$69997,"0800-1*",'[1]MASTER TT'!#REF!,"&gt;=1")</f>
        <v>#REF!</v>
      </c>
      <c r="K12" s="52" t="e">
        <f>COUNTIFS('[1]MASTER TT'!$D$13:$D$69997,$A$3:$A$7588,'[1]MASTER TT'!$B$13:$B$69997,"TUESDAY",'[1]MASTER TT'!$C$13:$C$69997,"1100-1*",'[1]MASTER TT'!#REF!,"&gt;=1")</f>
        <v>#REF!</v>
      </c>
      <c r="L12" s="51" t="e">
        <f>COUNTIFS('[1]MASTER TT'!$D$13:$D$69997,$A$3:$A$7588,'[1]MASTER TT'!$B$13:$B$69997,"TUESDAY",'[1]MASTER TT'!$C$13:$C$69997,"1400-1*",'[1]MASTER TT'!#REF!,"&gt;=1")</f>
        <v>#REF!</v>
      </c>
      <c r="M12" s="51" t="e">
        <f>COUNTIFS('[1]MASTER TT'!$D$13:$D$70053,$A$3:$A$7588,'[1]MASTER TT'!$B$13:$B$70053,"TUESDAY",'[1]MASTER TT'!$C$13:$C$70053,"17*",'[1]MASTER TT'!#REF!,"&gt;=1")</f>
        <v>#REF!</v>
      </c>
      <c r="N12" s="51" t="e">
        <f>COUNTIFS('[1]MASTER TT'!$D$13:$D$70056,$A$3:$A$588,'[1]MASTER TT'!$B$13:$B$70056,"WEDNESDAY",'[1]MASTER TT'!$C$13:$C$70056,"0800-1*",'[1]MASTER TT'!#REF!,"&gt;=1")</f>
        <v>#REF!</v>
      </c>
      <c r="O12" s="51" t="e">
        <f>(COUNTIFS('[1]MASTER TT'!$D$13:$D$70056,$A$3:$A$7588,'[1]MASTER TT'!$B$13:$B$70056,"WEDNESDAY",'[1]MASTER TT'!$C$13:$C$70056,"1100-1*",'[1]MASTER TT'!#REF!,"&gt;=1"))</f>
        <v>#REF!</v>
      </c>
      <c r="P12" s="51" t="e">
        <f>(COUNTIFS('[1]MASTER TT'!$D$13:$D$70056,$A$3:$A$7588,'[1]MASTER TT'!$B$13:$B$70056,"WEDNESDAY",'[1]MASTER TT'!$C$13:$C$70056,"1400-1*",'[1]MASTER TT'!#REF!,"&gt;=1"))</f>
        <v>#REF!</v>
      </c>
      <c r="Q12" s="51" t="e">
        <f>(COUNTIFS('[1]MASTER TT'!$D$13:$D$70056,$A$3:$A$7588,'[1]MASTER TT'!$B$13:$B$70056,"WEDNESDAY",'[1]MASTER TT'!$C$13:$C$70056,"17*",'[1]MASTER TT'!#REF!,"&gt;=1"))</f>
        <v>#REF!</v>
      </c>
      <c r="R12" s="51" t="e">
        <f>(COUNTIFS('[1]MASTER TT'!$D$13:$D$70056,$A$3:$A$7588,'[1]MASTER TT'!$B$13:$B$70056,"THURSDAY",'[1]MASTER TT'!$C$13:$C$70056,"0800-1*",'[1]MASTER TT'!#REF!,"&gt;=1"))</f>
        <v>#REF!</v>
      </c>
      <c r="S12" s="51" t="e">
        <f>COUNTIFS('[1]MASTER TT'!$D$13:$D$70056,$A$3:$A$7588,'[1]MASTER TT'!$B$13:$B$70056,"THURSDAY",'[1]MASTER TT'!$C$13:$C$70056,"1100-1*",'[1]MASTER TT'!#REF!,"&gt;=1")</f>
        <v>#REF!</v>
      </c>
      <c r="T12" s="51" t="e">
        <f>(COUNTIFS('[1]MASTER TT'!$D$13:$D$70056,$A$3:$A$7588,'[1]MASTER TT'!$B$13:$B$70056,"THURSDAY",'[1]MASTER TT'!$C$13:$C$70056,"1400-1*",'[1]MASTER TT'!#REF!,"&gt;=1"))</f>
        <v>#REF!</v>
      </c>
      <c r="U12" s="52" t="e">
        <f>(COUNTIFS('[1]MASTER TT'!$D$13:$D$70056,$A$3:$A$7588,'[1]MASTER TT'!$B$13:$B$70056,"THURSDAY",'[1]MASTER TT'!$C$13:$C$70056,"17*",'[1]MASTER TT'!#REF!,"&gt;=1"))</f>
        <v>#REF!</v>
      </c>
      <c r="V12" s="51" t="e">
        <f>(COUNTIFS('[1]MASTER TT'!$D$13:$D$70056,$A$3:$A$7588,'[1]MASTER TT'!$B$13:$B$70056,"FRIDAY",'[1]MASTER TT'!$C$13:$C$70056,"0800-1*",'[1]MASTER TT'!#REF!,"&gt;=1"))</f>
        <v>#REF!</v>
      </c>
      <c r="W12" s="51" t="e">
        <f>(COUNTIFS('[1]MASTER TT'!$D$13:$D$70056,$A$3:$A$7588,'[1]MASTER TT'!$B$13:$B$70056,"FRIDAY",'[1]MASTER TT'!$C$13:$C$70056,"1100-1*",'[1]MASTER TT'!#REF!,"&gt;=1"))</f>
        <v>#REF!</v>
      </c>
      <c r="X12" s="51" t="e">
        <f>(COUNTIFS('[1]MASTER TT'!$D$13:$D$70056,$A$3:$A$7588,'[1]MASTER TT'!$B$13:$B$70056,"FRIDAY",'[1]MASTER TT'!$C$13:$C$70056,"1400-1*",'[1]MASTER TT'!#REF!,"&gt;=1"))</f>
        <v>#REF!</v>
      </c>
      <c r="Y12" s="51" t="e">
        <f>(COUNTIFS('[1]MASTER TT'!$D$13:$D$70056,$A$3:$A$7588,'[1]MASTER TT'!$B$13:$B$70056,"FRIDAY",'[1]MASTER TT'!$C$13:$C$70056,"17*",'[1]MASTER TT'!#REF!,"&gt;=1"))</f>
        <v>#REF!</v>
      </c>
      <c r="Z12" s="51" t="e">
        <f>(COUNTIFS('[1]MASTER TT'!$D$14:$D$70056,$A$3:$A$7588,'[1]MASTER TT'!$B$14:$B$70056,"SATURDAY",'[1]MASTER TT'!$C$14:$C$70056,"0800-1*",'[1]MASTER TT'!#REF!,"&gt;=1"))</f>
        <v>#REF!</v>
      </c>
      <c r="AA12" s="52" t="e">
        <f>(COUNTIFS('[1]MASTER TT'!$D$14:$D$70056,$A$3:$A$7588,'[1]MASTER TT'!$B$14:$B$70056,"SATURDAY",'[1]MASTER TT'!$C$14:$C$70056,"1100-1*",'[1]MASTER TT'!#REF!,"&gt;=1"))</f>
        <v>#REF!</v>
      </c>
      <c r="AB12" s="52" t="e">
        <f>(COUNTIFS('[1]MASTER TT'!$D$14:$D$70056,$A$3:$A$7588,'[1]MASTER TT'!$B$14:$B$70056,"SATURDAY",'[1]MASTER TT'!$C$14:$C$70056,"1500-1800",'[1]MASTER TT'!#REF!,"&gt;=1"))</f>
        <v>#REF!</v>
      </c>
      <c r="AC12" s="52">
        <v>0</v>
      </c>
      <c r="AD12" s="52" t="e">
        <f>(COUNTIFS('[1]MASTER TT'!$D$14:$D$70056,$A$3:$A$7588,'[1]MASTER TT'!$B$14:$B$70056,"SUNDAY",'[1]MASTER TT'!$C$14:$C$70056,"0800-1100 HRS",'[1]MASTER TT'!#REF!,"&gt;=1"))</f>
        <v>#REF!</v>
      </c>
      <c r="AE12" s="52" t="e">
        <f>(COUNTIFS('[1]MASTER TT'!$D$14:$D$70056,$A$3:$A$7588,'[1]MASTER TT'!$B$14:$B$70056,"SUNDAY",'[1]MASTER TT'!$C$14:$C$70056,"1100-1400 HRS",'[1]MASTER TT'!#REF!,"&gt;=1)"))</f>
        <v>#REF!</v>
      </c>
      <c r="AF12" s="8" t="e">
        <f>(COUNTIFS('[1]MASTER TT'!$D$14:$D$70056,$A$3:$A$7588,'[1]MASTER TT'!$B$14:$B$70056,"SUNDAY",'[1]MASTER TT'!$C$14:$C$70056,"1100-1400 HRS",'[1]MASTER TT'!#REF!,"&gt;=1"))</f>
        <v>#REF!</v>
      </c>
      <c r="AG12" s="39"/>
      <c r="AH12" s="53"/>
      <c r="AI12" s="54" t="e">
        <f>(F12+G12+H12+J12+K12+L12+N12+O12+P12+R12+S12+T12+V12+W12+X12)/15</f>
        <v>#REF!</v>
      </c>
      <c r="AJ12" s="39"/>
      <c r="AK12" s="39"/>
      <c r="AL12" s="39"/>
      <c r="AM12" s="53"/>
      <c r="AN12" s="53"/>
      <c r="AO12" s="53"/>
      <c r="AP12" s="53"/>
      <c r="AQ12" s="53"/>
      <c r="AR12" s="53"/>
      <c r="AS12" s="53"/>
      <c r="AT12" s="53"/>
      <c r="AU12" s="53"/>
      <c r="AV12" s="53"/>
      <c r="AW12" s="53"/>
      <c r="AX12" s="53"/>
      <c r="AY12" s="53"/>
      <c r="AZ12" s="53"/>
      <c r="BA12" s="53"/>
      <c r="BB12" s="53"/>
      <c r="BC12" s="53"/>
      <c r="BD12" s="53"/>
    </row>
    <row r="13" spans="1:56" ht="14.25" customHeight="1">
      <c r="A13" s="48" t="s">
        <v>1155</v>
      </c>
      <c r="B13" s="48">
        <v>36</v>
      </c>
      <c r="C13" s="49">
        <v>25</v>
      </c>
      <c r="D13" s="48">
        <v>16</v>
      </c>
      <c r="E13" s="48" t="s">
        <v>1569</v>
      </c>
      <c r="F13" s="50" t="e">
        <f>COUNTIFS('[1]MASTER TT'!$D$13:$D$69997,$A$3:$A$7588,'[1]MASTER TT'!$B$13:$B$69997,"MONDAY",'[1]MASTER TT'!$C$13:$C$69997,"0800-1*",'[1]MASTER TT'!#REF!,"&gt;=1")</f>
        <v>#REF!</v>
      </c>
      <c r="G13" s="51" t="e">
        <f>COUNTIFS('[1]MASTER TT'!$D$13:$D$69997,$A$3:$A$7588,'[1]MASTER TT'!$B$13:$B$69997,"MONDAY",'[1]MASTER TT'!$C$13:$C$69997,"1100-1*",'[1]MASTER TT'!#REF!,"&gt;=1")</f>
        <v>#REF!</v>
      </c>
      <c r="H13" s="51" t="e">
        <f>(COUNTIFS('[1]MASTER TT'!$D$13:$D$69997,$A$3:$A$7588,'[1]MASTER TT'!$B$13:$B$69997,"MONDAY",'[1]MASTER TT'!$C$13:$C$69997,"1400-1*",'[1]MASTER TT'!#REF!,"&gt;=1"))</f>
        <v>#REF!</v>
      </c>
      <c r="I13" s="52" t="e">
        <f>COUNTIFS('[1]MASTER TT'!$D$13:$D$69997,$A$3:$A$7588,'[1]MASTER TT'!$B$13:$B$69997,"MONDAY",'[1]MASTER TT'!$C$13:$C$69997,"17*",'[1]MASTER TT'!#REF!,"&gt;=1")</f>
        <v>#REF!</v>
      </c>
      <c r="J13" s="51" t="e">
        <f>COUNTIFS('[1]MASTER TT'!$D$13:$D$69997,$A$3:$A$7588,'[1]MASTER TT'!$B$13:$B$69997,"TUESDAY",'[1]MASTER TT'!$C$13:$C$69997,"0800-1*",'[1]MASTER TT'!#REF!,"&gt;=1")</f>
        <v>#REF!</v>
      </c>
      <c r="K13" s="52" t="e">
        <f>COUNTIFS('[1]MASTER TT'!$D$13:$D$69997,$A$3:$A$7588,'[1]MASTER TT'!$B$13:$B$69997,"TUESDAY",'[1]MASTER TT'!$C$13:$C$69997,"1100-1*",'[1]MASTER TT'!#REF!,"&gt;=1")</f>
        <v>#REF!</v>
      </c>
      <c r="L13" s="51" t="e">
        <f>COUNTIFS('[1]MASTER TT'!$D$13:$D$69997,$A$3:$A$7588,'[1]MASTER TT'!$B$13:$B$69997,"TUESDAY",'[1]MASTER TT'!$C$13:$C$69997,"1400-1*",'[1]MASTER TT'!#REF!,"&gt;=1")</f>
        <v>#REF!</v>
      </c>
      <c r="M13" s="51" t="e">
        <f>COUNTIFS('[1]MASTER TT'!$D$13:$D$70053,$A$3:$A$7588,'[1]MASTER TT'!$B$13:$B$70053,"TUESDAY",'[1]MASTER TT'!$C$13:$C$70053,"17*",'[1]MASTER TT'!#REF!,"&gt;=1")</f>
        <v>#REF!</v>
      </c>
      <c r="N13" s="51" t="e">
        <f>COUNTIFS('[1]MASTER TT'!$D$13:$D$70056,$A$3:$A$588,'[1]MASTER TT'!$B$13:$B$70056,"WEDNESDAY",'[1]MASTER TT'!$C$13:$C$70056,"0800-1*",'[1]MASTER TT'!#REF!,"&gt;=1")</f>
        <v>#REF!</v>
      </c>
      <c r="O13" s="51" t="e">
        <f>(COUNTIFS('[1]MASTER TT'!$D$13:$D$70056,$A$3:$A$7588,'[1]MASTER TT'!$B$13:$B$70056,"WEDNESDAY",'[1]MASTER TT'!$C$13:$C$70056,"1100-1*",'[1]MASTER TT'!#REF!,"&gt;=1"))</f>
        <v>#REF!</v>
      </c>
      <c r="P13" s="51" t="e">
        <f>(COUNTIFS('[1]MASTER TT'!$D$13:$D$70056,$A$3:$A$7588,'[1]MASTER TT'!$B$13:$B$70056,"WEDNESDAY",'[1]MASTER TT'!$C$13:$C$70056,"1400-1*",'[1]MASTER TT'!#REF!,"&gt;=1"))</f>
        <v>#REF!</v>
      </c>
      <c r="Q13" s="51" t="e">
        <f>(COUNTIFS('[1]MASTER TT'!$D$13:$D$70056,$A$3:$A$7588,'[1]MASTER TT'!$B$13:$B$70056,"WEDNESDAY",'[1]MASTER TT'!$C$13:$C$70056,"17*",'[1]MASTER TT'!#REF!,"&gt;=1"))</f>
        <v>#REF!</v>
      </c>
      <c r="R13" s="51" t="e">
        <f>(COUNTIFS('[1]MASTER TT'!$D$13:$D$70056,$A$3:$A$7588,'[1]MASTER TT'!$B$13:$B$70056,"THURSDAY",'[1]MASTER TT'!$C$13:$C$70056,"0800-1*",'[1]MASTER TT'!#REF!,"&gt;=1"))</f>
        <v>#REF!</v>
      </c>
      <c r="S13" s="51" t="e">
        <f>COUNTIFS('[1]MASTER TT'!$D$13:$D$70056,$A$3:$A$7588,'[1]MASTER TT'!$B$13:$B$70056,"THURSDAY",'[1]MASTER TT'!$C$13:$C$70056,"1100-1*",'[1]MASTER TT'!#REF!,"&gt;=1")</f>
        <v>#REF!</v>
      </c>
      <c r="T13" s="51" t="e">
        <f>(COUNTIFS('[1]MASTER TT'!$D$13:$D$70056,$A$3:$A$7588,'[1]MASTER TT'!$B$13:$B$70056,"THURSDAY",'[1]MASTER TT'!$C$13:$C$70056,"1400-1*",'[1]MASTER TT'!#REF!,"&gt;=1"))</f>
        <v>#REF!</v>
      </c>
      <c r="U13" s="52" t="e">
        <f>(COUNTIFS('[1]MASTER TT'!$D$13:$D$70056,$A$3:$A$7588,'[1]MASTER TT'!$B$13:$B$70056,"THURSDAY",'[1]MASTER TT'!$C$13:$C$70056,"17*",'[1]MASTER TT'!#REF!,"&gt;=1"))</f>
        <v>#REF!</v>
      </c>
      <c r="V13" s="51" t="e">
        <f>(COUNTIFS('[1]MASTER TT'!$D$13:$D$70056,$A$3:$A$7588,'[1]MASTER TT'!$B$13:$B$70056,"FRIDAY",'[1]MASTER TT'!$C$13:$C$70056,"0800-1*",'[1]MASTER TT'!#REF!,"&gt;=1"))</f>
        <v>#REF!</v>
      </c>
      <c r="W13" s="51" t="e">
        <f>(COUNTIFS('[1]MASTER TT'!$D$13:$D$70056,$A$3:$A$7588,'[1]MASTER TT'!$B$13:$B$70056,"FRIDAY",'[1]MASTER TT'!$C$13:$C$70056,"1100-1*",'[1]MASTER TT'!#REF!,"&gt;=1"))</f>
        <v>#REF!</v>
      </c>
      <c r="X13" s="51" t="e">
        <f>(COUNTIFS('[1]MASTER TT'!$D$13:$D$70056,$A$3:$A$7588,'[1]MASTER TT'!$B$13:$B$70056,"FRIDAY",'[1]MASTER TT'!$C$13:$C$70056,"1400-1*",'[1]MASTER TT'!#REF!,"&gt;=1"))</f>
        <v>#REF!</v>
      </c>
      <c r="Y13" s="51" t="e">
        <f>(COUNTIFS('[1]MASTER TT'!$D$13:$D$70056,$A$3:$A$7588,'[1]MASTER TT'!$B$13:$B$70056,"FRIDAY",'[1]MASTER TT'!$C$13:$C$70056,"17*",'[1]MASTER TT'!#REF!,"&gt;=1"))</f>
        <v>#REF!</v>
      </c>
      <c r="Z13" s="51" t="e">
        <f>(COUNTIFS('[1]MASTER TT'!$D$14:$D$70056,$A$3:$A$7588,'[1]MASTER TT'!$B$14:$B$70056,"SATURDAY",'[1]MASTER TT'!$C$14:$C$70056,"0800-1*",'[1]MASTER TT'!#REF!,"&gt;=1"))</f>
        <v>#REF!</v>
      </c>
      <c r="AA13" s="52" t="e">
        <f>(COUNTIFS('[1]MASTER TT'!$D$14:$D$70056,$A$3:$A$7588,'[1]MASTER TT'!$B$14:$B$70056,"SATURDAY",'[1]MASTER TT'!$C$14:$C$70056,"1100-1*",'[1]MASTER TT'!#REF!,"&gt;=1"))</f>
        <v>#REF!</v>
      </c>
      <c r="AB13" s="52" t="e">
        <f>(COUNTIFS('[1]MASTER TT'!$D$14:$D$70056,$A$3:$A$7588,'[1]MASTER TT'!$B$14:$B$70056,"SATURDAY",'[1]MASTER TT'!$C$14:$C$70056,"1500-1800",'[1]MASTER TT'!#REF!,"&gt;=1"))</f>
        <v>#REF!</v>
      </c>
      <c r="AC13" s="52">
        <v>0</v>
      </c>
      <c r="AD13" s="52" t="e">
        <f>(COUNTIFS('[1]MASTER TT'!$D$14:$D$70056,$A$3:$A$7588,'[1]MASTER TT'!$B$14:$B$70056,"SUNDAY",'[1]MASTER TT'!$C$14:$C$70056,"0800-1100 HRS",'[1]MASTER TT'!#REF!,"&gt;=1"))</f>
        <v>#REF!</v>
      </c>
      <c r="AE13" s="52" t="e">
        <f>(COUNTIFS('[1]MASTER TT'!$D$14:$D$70056,$A$3:$A$7588,'[1]MASTER TT'!$B$14:$B$70056,"SUNDAY",'[1]MASTER TT'!$C$14:$C$70056,"1100-1400 HRS",'[1]MASTER TT'!#REF!,"&gt;=1)"))</f>
        <v>#REF!</v>
      </c>
      <c r="AF13" s="8" t="e">
        <f>(COUNTIFS('[1]MASTER TT'!$D$14:$D$70056,$A$3:$A$7588,'[1]MASTER TT'!$B$14:$B$70056,"SUNDAY",'[1]MASTER TT'!$C$14:$C$70056,"1100-1400 HRS",'[1]MASTER TT'!#REF!,"&gt;=1"))</f>
        <v>#REF!</v>
      </c>
      <c r="AG13" s="39" t="e">
        <f t="array" ref="AG13">COUNTIFS(#REF!,$A$3:$A$111,#REF!,"SUNDAY",#REF!,"1730-2030 HRS",#REF!,3)</f>
        <v>#REF!</v>
      </c>
      <c r="AH13" s="39"/>
      <c r="AI13" s="54" t="e">
        <f>(F13+G13+H13+J13+K13+L13+N13+O13+P13+R13+S13+T13+V13+W13+X13)/15</f>
        <v>#REF!</v>
      </c>
      <c r="AJ13" s="39"/>
      <c r="AK13" s="39"/>
      <c r="AL13" s="39"/>
      <c r="AM13" s="39"/>
      <c r="AN13" s="39"/>
      <c r="AO13" s="39"/>
      <c r="AP13" s="39"/>
      <c r="AQ13" s="39"/>
      <c r="AR13" s="39"/>
      <c r="AS13" s="39"/>
      <c r="AT13" s="39"/>
      <c r="AU13" s="39"/>
      <c r="AV13" s="39"/>
      <c r="AW13" s="39"/>
      <c r="AX13" s="39"/>
      <c r="AY13" s="39"/>
      <c r="AZ13" s="39"/>
      <c r="BA13" s="39"/>
      <c r="BB13" s="39"/>
      <c r="BC13" s="39"/>
      <c r="BD13" s="39"/>
    </row>
    <row r="14" spans="1:56" ht="14.25" customHeight="1">
      <c r="A14" s="48" t="s">
        <v>1135</v>
      </c>
      <c r="B14" s="48">
        <v>36</v>
      </c>
      <c r="C14" s="49">
        <v>25</v>
      </c>
      <c r="D14" s="48">
        <v>16</v>
      </c>
      <c r="E14" s="48" t="s">
        <v>1569</v>
      </c>
      <c r="F14" s="50" t="e">
        <f>COUNTIFS('[1]MASTER TT'!$D$13:$D$69997,$A$3:$A$7588,'[1]MASTER TT'!$B$13:$B$69997,"MONDAY",'[1]MASTER TT'!$C$13:$C$69997,"0800-1*",'[1]MASTER TT'!#REF!,"&gt;=1")</f>
        <v>#REF!</v>
      </c>
      <c r="G14" s="51" t="e">
        <f>COUNTIFS('[1]MASTER TT'!$D$13:$D$69997,$A$3:$A$7588,'[1]MASTER TT'!$B$13:$B$69997,"MONDAY",'[1]MASTER TT'!$C$13:$C$69997,"1100-1*",'[1]MASTER TT'!#REF!,"&gt;=1")</f>
        <v>#REF!</v>
      </c>
      <c r="H14" s="51" t="e">
        <f>(COUNTIFS('[1]MASTER TT'!$D$13:$D$69997,$A$3:$A$7588,'[1]MASTER TT'!$B$13:$B$69997,"MONDAY",'[1]MASTER TT'!$C$13:$C$69997,"1400-1*",'[1]MASTER TT'!#REF!,"&gt;=1"))</f>
        <v>#REF!</v>
      </c>
      <c r="I14" s="52" t="e">
        <f>COUNTIFS('[1]MASTER TT'!$D$13:$D$69997,$A$3:$A$7588,'[1]MASTER TT'!$B$13:$B$69997,"MONDAY",'[1]MASTER TT'!$C$13:$C$69997,"17*",'[1]MASTER TT'!#REF!,"&gt;=1")</f>
        <v>#REF!</v>
      </c>
      <c r="J14" s="51" t="e">
        <f>COUNTIFS('[1]MASTER TT'!$D$13:$D$69997,$A$3:$A$7588,'[1]MASTER TT'!$B$13:$B$69997,"TUESDAY",'[1]MASTER TT'!$C$13:$C$69997,"0800-1*",'[1]MASTER TT'!#REF!,"&gt;=1")</f>
        <v>#REF!</v>
      </c>
      <c r="K14" s="52" t="e">
        <f>COUNTIFS('[1]MASTER TT'!$D$13:$D$69997,$A$3:$A$7588,'[1]MASTER TT'!$B$13:$B$69997,"TUESDAY",'[1]MASTER TT'!$C$13:$C$69997,"1100-1*",'[1]MASTER TT'!#REF!,"&gt;=1")</f>
        <v>#REF!</v>
      </c>
      <c r="L14" s="51" t="e">
        <f>COUNTIFS('[1]MASTER TT'!$D$13:$D$69997,$A$3:$A$7588,'[1]MASTER TT'!$B$13:$B$69997,"TUESDAY",'[1]MASTER TT'!$C$13:$C$69997,"1400-1*",'[1]MASTER TT'!#REF!,"&gt;=1")</f>
        <v>#REF!</v>
      </c>
      <c r="M14" s="51" t="e">
        <f>COUNTIFS('[1]MASTER TT'!$D$13:$D$70053,$A$3:$A$7588,'[1]MASTER TT'!$B$13:$B$70053,"TUESDAY",'[1]MASTER TT'!$C$13:$C$70053,"17*",'[1]MASTER TT'!#REF!,"&gt;=1")</f>
        <v>#REF!</v>
      </c>
      <c r="N14" s="51" t="e">
        <f>COUNTIFS('[1]MASTER TT'!$D$13:$D$70056,$A$3:$A$588,'[1]MASTER TT'!$B$13:$B$70056,"WEDNESDAY",'[1]MASTER TT'!$C$13:$C$70056,"0800-1*",'[1]MASTER TT'!#REF!,"&gt;=1")</f>
        <v>#REF!</v>
      </c>
      <c r="O14" s="51" t="e">
        <f>(COUNTIFS('[1]MASTER TT'!$D$13:$D$70056,$A$3:$A$7588,'[1]MASTER TT'!$B$13:$B$70056,"WEDNESDAY",'[1]MASTER TT'!$C$13:$C$70056,"1100-1*",'[1]MASTER TT'!#REF!,"&gt;=1"))</f>
        <v>#REF!</v>
      </c>
      <c r="P14" s="51" t="e">
        <f>(COUNTIFS('[1]MASTER TT'!$D$13:$D$70056,$A$3:$A$7588,'[1]MASTER TT'!$B$13:$B$70056,"WEDNESDAY",'[1]MASTER TT'!$C$13:$C$70056,"1400-1*",'[1]MASTER TT'!#REF!,"&gt;=1"))</f>
        <v>#REF!</v>
      </c>
      <c r="Q14" s="51" t="e">
        <f>(COUNTIFS('[1]MASTER TT'!$D$13:$D$70056,$A$3:$A$7588,'[1]MASTER TT'!$B$13:$B$70056,"WEDNESDAY",'[1]MASTER TT'!$C$13:$C$70056,"17*",'[1]MASTER TT'!#REF!,"&gt;=1"))</f>
        <v>#REF!</v>
      </c>
      <c r="R14" s="51" t="e">
        <f>(COUNTIFS('[1]MASTER TT'!$D$13:$D$70056,$A$3:$A$7588,'[1]MASTER TT'!$B$13:$B$70056,"THURSDAY",'[1]MASTER TT'!$C$13:$C$70056,"0800-1*",'[1]MASTER TT'!#REF!,"&gt;=1"))</f>
        <v>#REF!</v>
      </c>
      <c r="S14" s="51" t="e">
        <f>COUNTIFS('[1]MASTER TT'!$D$13:$D$70056,$A$3:$A$7588,'[1]MASTER TT'!$B$13:$B$70056,"THURSDAY",'[1]MASTER TT'!$C$13:$C$70056,"1100-1*",'[1]MASTER TT'!#REF!,"&gt;=1")</f>
        <v>#REF!</v>
      </c>
      <c r="T14" s="51" t="e">
        <f>(COUNTIFS('[1]MASTER TT'!$D$13:$D$70056,$A$3:$A$7588,'[1]MASTER TT'!$B$13:$B$70056,"THURSDAY",'[1]MASTER TT'!$C$13:$C$70056,"1400-1*",'[1]MASTER TT'!#REF!,"&gt;=1"))</f>
        <v>#REF!</v>
      </c>
      <c r="U14" s="52" t="e">
        <f>(COUNTIFS('[1]MASTER TT'!$D$13:$D$70056,$A$3:$A$7588,'[1]MASTER TT'!$B$13:$B$70056,"THURSDAY",'[1]MASTER TT'!$C$13:$C$70056,"17*",'[1]MASTER TT'!#REF!,"&gt;=1"))</f>
        <v>#REF!</v>
      </c>
      <c r="V14" s="51" t="e">
        <f>(COUNTIFS('[1]MASTER TT'!$D$13:$D$70056,$A$3:$A$7588,'[1]MASTER TT'!$B$13:$B$70056,"FRIDAY",'[1]MASTER TT'!$C$13:$C$70056,"0800-1*",'[1]MASTER TT'!#REF!,"&gt;=1"))</f>
        <v>#REF!</v>
      </c>
      <c r="W14" s="51" t="e">
        <f>(COUNTIFS('[1]MASTER TT'!$D$13:$D$70056,$A$3:$A$7588,'[1]MASTER TT'!$B$13:$B$70056,"FRIDAY",'[1]MASTER TT'!$C$13:$C$70056,"1100-1*",'[1]MASTER TT'!#REF!,"&gt;=1"))</f>
        <v>#REF!</v>
      </c>
      <c r="X14" s="51" t="e">
        <f>(COUNTIFS('[1]MASTER TT'!$D$13:$D$70056,$A$3:$A$7588,'[1]MASTER TT'!$B$13:$B$70056,"FRIDAY",'[1]MASTER TT'!$C$13:$C$70056,"1400-1*",'[1]MASTER TT'!#REF!,"&gt;=1"))</f>
        <v>#REF!</v>
      </c>
      <c r="Y14" s="51" t="e">
        <f>(COUNTIFS('[1]MASTER TT'!$D$13:$D$70056,$A$3:$A$7588,'[1]MASTER TT'!$B$13:$B$70056,"FRIDAY",'[1]MASTER TT'!$C$13:$C$70056,"17*",'[1]MASTER TT'!#REF!,"&gt;=1"))</f>
        <v>#REF!</v>
      </c>
      <c r="Z14" s="51" t="e">
        <f>(COUNTIFS('[1]MASTER TT'!$D$14:$D$70056,$A$3:$A$7588,'[1]MASTER TT'!$B$14:$B$70056,"SATURDAY",'[1]MASTER TT'!$C$14:$C$70056,"0800-1*",'[1]MASTER TT'!#REF!,"&gt;=1"))</f>
        <v>#REF!</v>
      </c>
      <c r="AA14" s="52" t="e">
        <f>(COUNTIFS('[1]MASTER TT'!$D$14:$D$70056,$A$3:$A$7588,'[1]MASTER TT'!$B$14:$B$70056,"SATURDAY",'[1]MASTER TT'!$C$14:$C$70056,"1100-1*",'[1]MASTER TT'!#REF!,"&gt;=1"))</f>
        <v>#REF!</v>
      </c>
      <c r="AB14" s="52" t="e">
        <f>(COUNTIFS('[1]MASTER TT'!$D$14:$D$70056,$A$3:$A$7588,'[1]MASTER TT'!$B$14:$B$70056,"SATURDAY",'[1]MASTER TT'!$C$14:$C$70056,"1500-1800",'[1]MASTER TT'!#REF!,"&gt;=1"))</f>
        <v>#REF!</v>
      </c>
      <c r="AC14" s="52">
        <v>0</v>
      </c>
      <c r="AD14" s="52" t="e">
        <f>(COUNTIFS('[1]MASTER TT'!$D$14:$D$70056,$A$3:$A$7588,'[1]MASTER TT'!$B$14:$B$70056,"SUNDAY",'[1]MASTER TT'!$C$14:$C$70056,"0800-1100 HRS",'[1]MASTER TT'!#REF!,"&gt;=1"))</f>
        <v>#REF!</v>
      </c>
      <c r="AE14" s="52" t="e">
        <f>(COUNTIFS('[1]MASTER TT'!$D$14:$D$70056,$A$3:$A$7588,'[1]MASTER TT'!$B$14:$B$70056,"SUNDAY",'[1]MASTER TT'!$C$14:$C$70056,"1100-1400 HRS",'[1]MASTER TT'!#REF!,"&gt;=1)"))</f>
        <v>#REF!</v>
      </c>
      <c r="AF14" s="8" t="e">
        <f>(COUNTIFS('[1]MASTER TT'!$D$14:$D$70056,$A$3:$A$7588,'[1]MASTER TT'!$B$14:$B$70056,"SUNDAY",'[1]MASTER TT'!$C$14:$C$70056,"1100-1400 HRS",'[1]MASTER TT'!#REF!,"&gt;=1"))</f>
        <v>#REF!</v>
      </c>
      <c r="AG14" s="39" t="e">
        <f t="array" ref="AG14">COUNTIFS(#REF!,$A$3:$A$111,#REF!,"SUNDAY",#REF!,"1730-2030 HRS",#REF!,3)</f>
        <v>#REF!</v>
      </c>
      <c r="AI14" s="54"/>
      <c r="AJ14" s="39"/>
      <c r="AK14" s="39"/>
      <c r="AL14" s="39"/>
    </row>
    <row r="15" spans="1:56" ht="14.25" customHeight="1">
      <c r="A15" s="48" t="s">
        <v>1437</v>
      </c>
      <c r="B15" s="48">
        <v>30</v>
      </c>
      <c r="C15" s="49">
        <v>18</v>
      </c>
      <c r="D15" s="48">
        <v>10</v>
      </c>
      <c r="E15" s="48" t="s">
        <v>1569</v>
      </c>
      <c r="F15" s="50" t="e">
        <f>COUNTIFS('[1]MASTER TT'!$D$13:$D$69997,$A$3:$A$7588,'[1]MASTER TT'!$B$13:$B$69997,"MONDAY",'[1]MASTER TT'!$C$13:$C$69997,"0800-1*",'[1]MASTER TT'!#REF!,"&gt;=1")</f>
        <v>#REF!</v>
      </c>
      <c r="G15" s="51" t="e">
        <f>COUNTIFS('[1]MASTER TT'!$D$13:$D$69997,$A$3:$A$7588,'[1]MASTER TT'!$B$13:$B$69997,"MONDAY",'[1]MASTER TT'!$C$13:$C$69997,"1100-1*",'[1]MASTER TT'!#REF!,"&gt;=1")</f>
        <v>#REF!</v>
      </c>
      <c r="H15" s="51" t="e">
        <f>(COUNTIFS('[1]MASTER TT'!$D$13:$D$69997,$A$3:$A$7588,'[1]MASTER TT'!$B$13:$B$69997,"MONDAY",'[1]MASTER TT'!$C$13:$C$69997,"1400-1*",'[1]MASTER TT'!#REF!,"&gt;=1"))</f>
        <v>#REF!</v>
      </c>
      <c r="I15" s="52" t="e">
        <f>COUNTIFS('[1]MASTER TT'!$D$13:$D$69997,$A$3:$A$7588,'[1]MASTER TT'!$B$13:$B$69997,"MONDAY",'[1]MASTER TT'!$C$13:$C$69997,"17*",'[1]MASTER TT'!#REF!,"&gt;=1")</f>
        <v>#REF!</v>
      </c>
      <c r="J15" s="51" t="e">
        <f>COUNTIFS('[1]MASTER TT'!$D$13:$D$69997,$A$3:$A$7588,'[1]MASTER TT'!$B$13:$B$69997,"TUESDAY",'[1]MASTER TT'!$C$13:$C$69997,"0800-1*",'[1]MASTER TT'!#REF!,"&gt;=1")</f>
        <v>#REF!</v>
      </c>
      <c r="K15" s="52" t="e">
        <f>COUNTIFS('[1]MASTER TT'!$D$13:$D$69997,$A$3:$A$7588,'[1]MASTER TT'!$B$13:$B$69997,"TUESDAY",'[1]MASTER TT'!$C$13:$C$69997,"1100-1*",'[1]MASTER TT'!#REF!,"&gt;=1")</f>
        <v>#REF!</v>
      </c>
      <c r="L15" s="51" t="e">
        <f>COUNTIFS('[1]MASTER TT'!$D$13:$D$69997,$A$3:$A$7588,'[1]MASTER TT'!$B$13:$B$69997,"TUESDAY",'[1]MASTER TT'!$C$13:$C$69997,"1400-1*",'[1]MASTER TT'!#REF!,"&gt;=1")</f>
        <v>#REF!</v>
      </c>
      <c r="M15" s="51" t="e">
        <f>COUNTIFS('[1]MASTER TT'!$D$13:$D$70053,$A$3:$A$7588,'[1]MASTER TT'!$B$13:$B$70053,"TUESDAY",'[1]MASTER TT'!$C$13:$C$70053,"17*",'[1]MASTER TT'!#REF!,"&gt;=1")</f>
        <v>#REF!</v>
      </c>
      <c r="N15" s="51" t="e">
        <f>COUNTIFS('[1]MASTER TT'!$D$13:$D$70056,$A$3:$A$588,'[1]MASTER TT'!$B$13:$B$70056,"WEDNESDAY",'[1]MASTER TT'!$C$13:$C$70056,"0800-1*",'[1]MASTER TT'!#REF!,"&gt;=1")</f>
        <v>#REF!</v>
      </c>
      <c r="O15" s="51" t="e">
        <f>(COUNTIFS('[1]MASTER TT'!$D$13:$D$70056,$A$3:$A$7588,'[1]MASTER TT'!$B$13:$B$70056,"WEDNESDAY",'[1]MASTER TT'!$C$13:$C$70056,"1100-1*",'[1]MASTER TT'!#REF!,"&gt;=1"))</f>
        <v>#REF!</v>
      </c>
      <c r="P15" s="51" t="e">
        <f>(COUNTIFS('[1]MASTER TT'!$D$13:$D$70056,$A$3:$A$7588,'[1]MASTER TT'!$B$13:$B$70056,"WEDNESDAY",'[1]MASTER TT'!$C$13:$C$70056,"1400-1*",'[1]MASTER TT'!#REF!,"&gt;=1"))</f>
        <v>#REF!</v>
      </c>
      <c r="Q15" s="51" t="e">
        <f>(COUNTIFS('[1]MASTER TT'!$D$13:$D$70056,$A$3:$A$7588,'[1]MASTER TT'!$B$13:$B$70056,"WEDNESDAY",'[1]MASTER TT'!$C$13:$C$70056,"17*",'[1]MASTER TT'!#REF!,"&gt;=1"))</f>
        <v>#REF!</v>
      </c>
      <c r="R15" s="51" t="e">
        <f>(COUNTIFS('[1]MASTER TT'!$D$13:$D$70056,$A$3:$A$7588,'[1]MASTER TT'!$B$13:$B$70056,"THURSDAY",'[1]MASTER TT'!$C$13:$C$70056,"0800-1*",'[1]MASTER TT'!#REF!,"&gt;=1"))</f>
        <v>#REF!</v>
      </c>
      <c r="S15" s="51" t="e">
        <f>COUNTIFS('[1]MASTER TT'!$D$13:$D$70056,$A$3:$A$7588,'[1]MASTER TT'!$B$13:$B$70056,"THURSDAY",'[1]MASTER TT'!$C$13:$C$70056,"1100-1*",'[1]MASTER TT'!#REF!,"&gt;=1")</f>
        <v>#REF!</v>
      </c>
      <c r="T15" s="51" t="e">
        <f>(COUNTIFS('[1]MASTER TT'!$D$13:$D$70056,$A$3:$A$7588,'[1]MASTER TT'!$B$13:$B$70056,"THURSDAY",'[1]MASTER TT'!$C$13:$C$70056,"1400-1*",'[1]MASTER TT'!#REF!,"&gt;=1"))</f>
        <v>#REF!</v>
      </c>
      <c r="U15" s="52" t="e">
        <f>(COUNTIFS('[1]MASTER TT'!$D$13:$D$70056,$A$3:$A$7588,'[1]MASTER TT'!$B$13:$B$70056,"THURSDAY",'[1]MASTER TT'!$C$13:$C$70056,"17*",'[1]MASTER TT'!#REF!,"&gt;=1"))</f>
        <v>#REF!</v>
      </c>
      <c r="V15" s="51" t="e">
        <f>(COUNTIFS('[1]MASTER TT'!$D$13:$D$70056,$A$3:$A$7588,'[1]MASTER TT'!$B$13:$B$70056,"FRIDAY",'[1]MASTER TT'!$C$13:$C$70056,"0800-1*",'[1]MASTER TT'!#REF!,"&gt;=1"))</f>
        <v>#REF!</v>
      </c>
      <c r="W15" s="51" t="e">
        <f>(COUNTIFS('[1]MASTER TT'!$D$13:$D$70056,$A$3:$A$7588,'[1]MASTER TT'!$B$13:$B$70056,"FRIDAY",'[1]MASTER TT'!$C$13:$C$70056,"1100-1*",'[1]MASTER TT'!#REF!,"&gt;=1"))</f>
        <v>#REF!</v>
      </c>
      <c r="X15" s="51" t="e">
        <f>(COUNTIFS('[1]MASTER TT'!$D$13:$D$70056,$A$3:$A$7588,'[1]MASTER TT'!$B$13:$B$70056,"FRIDAY",'[1]MASTER TT'!$C$13:$C$70056,"1400-1*",'[1]MASTER TT'!#REF!,"&gt;=1"))</f>
        <v>#REF!</v>
      </c>
      <c r="Y15" s="51" t="e">
        <f>(COUNTIFS('[1]MASTER TT'!$D$13:$D$70056,$A$3:$A$7588,'[1]MASTER TT'!$B$13:$B$70056,"FRIDAY",'[1]MASTER TT'!$C$13:$C$70056,"17*",'[1]MASTER TT'!#REF!,"&gt;=1"))</f>
        <v>#REF!</v>
      </c>
      <c r="Z15" s="51" t="e">
        <f>(COUNTIFS('[1]MASTER TT'!$D$14:$D$70056,$A$3:$A$7588,'[1]MASTER TT'!$B$14:$B$70056,"SATURDAY",'[1]MASTER TT'!$C$14:$C$70056,"0800-1*",'[1]MASTER TT'!#REF!,"&gt;=1"))</f>
        <v>#REF!</v>
      </c>
      <c r="AA15" s="52" t="e">
        <f>(COUNTIFS('[1]MASTER TT'!$D$14:$D$70056,$A$3:$A$7588,'[1]MASTER TT'!$B$14:$B$70056,"SATURDAY",'[1]MASTER TT'!$C$14:$C$70056,"1100-1*",'[1]MASTER TT'!#REF!,"&gt;=1"))</f>
        <v>#REF!</v>
      </c>
      <c r="AB15" s="52" t="e">
        <f>(COUNTIFS('[1]MASTER TT'!$D$14:$D$70056,$A$3:$A$7588,'[1]MASTER TT'!$B$14:$B$70056,"SATURDAY",'[1]MASTER TT'!$C$14:$C$70056,"1500-1800",'[1]MASTER TT'!#REF!,"&gt;=1"))</f>
        <v>#REF!</v>
      </c>
      <c r="AC15" s="52">
        <v>0</v>
      </c>
      <c r="AD15" s="52" t="e">
        <f>(COUNTIFS('[1]MASTER TT'!$D$14:$D$70056,$A$3:$A$7588,'[1]MASTER TT'!$B$14:$B$70056,"SUNDAY",'[1]MASTER TT'!$C$14:$C$70056,"0800-1100 HRS",'[1]MASTER TT'!#REF!,"&gt;=1"))</f>
        <v>#REF!</v>
      </c>
      <c r="AE15" s="52" t="e">
        <f>(COUNTIFS('[1]MASTER TT'!$D$14:$D$70056,$A$3:$A$7588,'[1]MASTER TT'!$B$14:$B$70056,"SUNDAY",'[1]MASTER TT'!$C$14:$C$70056,"1100-1400 HRS",'[1]MASTER TT'!#REF!,"&gt;=1)"))</f>
        <v>#REF!</v>
      </c>
      <c r="AF15" s="8" t="e">
        <f>(COUNTIFS('[1]MASTER TT'!$D$14:$D$70056,$A$3:$A$7588,'[1]MASTER TT'!$B$14:$B$70056,"SUNDAY",'[1]MASTER TT'!$C$14:$C$70056,"1100-1400 HRS",'[1]MASTER TT'!#REF!,"&gt;=1"))</f>
        <v>#REF!</v>
      </c>
      <c r="AG15" s="39" t="e">
        <f t="array" ref="AG15">COUNTIFS(#REF!,$A$3:$A$111,#REF!,"SUNDAY",#REF!,"1730-2030 HRS",#REF!,3)</f>
        <v>#REF!</v>
      </c>
      <c r="AH15" s="39"/>
      <c r="AI15" s="54"/>
      <c r="AJ15" s="39"/>
      <c r="AK15" s="39"/>
      <c r="AL15" s="39"/>
      <c r="AM15" s="39"/>
      <c r="AN15" s="39"/>
      <c r="AO15" s="39"/>
      <c r="AP15" s="39"/>
      <c r="AQ15" s="39"/>
      <c r="AR15" s="39"/>
      <c r="AS15" s="39"/>
      <c r="AT15" s="39"/>
      <c r="AU15" s="39"/>
      <c r="AV15" s="39"/>
      <c r="AW15" s="39"/>
      <c r="AX15" s="39"/>
      <c r="AY15" s="39"/>
      <c r="AZ15" s="39"/>
      <c r="BA15" s="39"/>
      <c r="BB15" s="39"/>
      <c r="BC15" s="39"/>
      <c r="BD15" s="39"/>
    </row>
    <row r="16" spans="1:56" ht="14.25" customHeight="1">
      <c r="A16" s="48" t="s">
        <v>1177</v>
      </c>
      <c r="B16" s="48">
        <v>30</v>
      </c>
      <c r="C16" s="49">
        <v>18</v>
      </c>
      <c r="D16" s="48">
        <v>10</v>
      </c>
      <c r="E16" s="48" t="s">
        <v>1569</v>
      </c>
      <c r="F16" s="50" t="e">
        <f>COUNTIFS('[1]MASTER TT'!$D$13:$D$69997,$A$3:$A$7588,'[1]MASTER TT'!$B$13:$B$69997,"MONDAY",'[1]MASTER TT'!$C$13:$C$69997,"0800-1*",'[1]MASTER TT'!#REF!,"&gt;=1")</f>
        <v>#REF!</v>
      </c>
      <c r="G16" s="51" t="e">
        <f>COUNTIFS('[1]MASTER TT'!$D$13:$D$69997,$A$3:$A$7588,'[1]MASTER TT'!$B$13:$B$69997,"MONDAY",'[1]MASTER TT'!$C$13:$C$69997,"1100-1*",'[1]MASTER TT'!#REF!,"&gt;=1")</f>
        <v>#REF!</v>
      </c>
      <c r="H16" s="51" t="e">
        <f>(COUNTIFS('[1]MASTER TT'!$D$13:$D$69997,$A$3:$A$7588,'[1]MASTER TT'!$B$13:$B$69997,"MONDAY",'[1]MASTER TT'!$C$13:$C$69997,"1400-1*",'[1]MASTER TT'!#REF!,"&gt;=1"))</f>
        <v>#REF!</v>
      </c>
      <c r="I16" s="52" t="e">
        <f>COUNTIFS('[1]MASTER TT'!$D$13:$D$69997,$A$3:$A$7588,'[1]MASTER TT'!$B$13:$B$69997,"MONDAY",'[1]MASTER TT'!$C$13:$C$69997,"17*",'[1]MASTER TT'!#REF!,"&gt;=1")</f>
        <v>#REF!</v>
      </c>
      <c r="J16" s="51" t="e">
        <f>COUNTIFS('[1]MASTER TT'!$D$13:$D$69997,$A$3:$A$7588,'[1]MASTER TT'!$B$13:$B$69997,"TUESDAY",'[1]MASTER TT'!$C$13:$C$69997,"0800-1*",'[1]MASTER TT'!#REF!,"&gt;=1")</f>
        <v>#REF!</v>
      </c>
      <c r="K16" s="52" t="e">
        <f>COUNTIFS('[1]MASTER TT'!$D$13:$D$69997,$A$3:$A$7588,'[1]MASTER TT'!$B$13:$B$69997,"TUESDAY",'[1]MASTER TT'!$C$13:$C$69997,"1100-1*",'[1]MASTER TT'!#REF!,"&gt;=1")</f>
        <v>#REF!</v>
      </c>
      <c r="L16" s="51" t="e">
        <f>COUNTIFS('[1]MASTER TT'!$D$13:$D$69997,$A$3:$A$7588,'[1]MASTER TT'!$B$13:$B$69997,"TUESDAY",'[1]MASTER TT'!$C$13:$C$69997,"1400-1*",'[1]MASTER TT'!#REF!,"&gt;=1")</f>
        <v>#REF!</v>
      </c>
      <c r="M16" s="51" t="e">
        <f>COUNTIFS('[1]MASTER TT'!$D$13:$D$70053,$A$3:$A$7588,'[1]MASTER TT'!$B$13:$B$70053,"TUESDAY",'[1]MASTER TT'!$C$13:$C$70053,"17*",'[1]MASTER TT'!#REF!,"&gt;=1")</f>
        <v>#REF!</v>
      </c>
      <c r="N16" s="51" t="e">
        <f>COUNTIFS('[1]MASTER TT'!$D$13:$D$70056,$A$3:$A$588,'[1]MASTER TT'!$B$13:$B$70056,"WEDNESDAY",'[1]MASTER TT'!$C$13:$C$70056,"0800-1*",'[1]MASTER TT'!#REF!,"&gt;=1")</f>
        <v>#REF!</v>
      </c>
      <c r="O16" s="51" t="e">
        <f>(COUNTIFS('[1]MASTER TT'!$D$13:$D$70056,$A$3:$A$7588,'[1]MASTER TT'!$B$13:$B$70056,"WEDNESDAY",'[1]MASTER TT'!$C$13:$C$70056,"1100-1*",'[1]MASTER TT'!#REF!,"&gt;=1"))</f>
        <v>#REF!</v>
      </c>
      <c r="P16" s="51" t="e">
        <f>(COUNTIFS('[1]MASTER TT'!$D$13:$D$70056,$A$3:$A$7588,'[1]MASTER TT'!$B$13:$B$70056,"WEDNESDAY",'[1]MASTER TT'!$C$13:$C$70056,"1400-1*",'[1]MASTER TT'!#REF!,"&gt;=1"))</f>
        <v>#REF!</v>
      </c>
      <c r="Q16" s="51" t="e">
        <f>(COUNTIFS('[1]MASTER TT'!$D$13:$D$70056,$A$3:$A$7588,'[1]MASTER TT'!$B$13:$B$70056,"WEDNESDAY",'[1]MASTER TT'!$C$13:$C$70056,"17*",'[1]MASTER TT'!#REF!,"&gt;=1"))</f>
        <v>#REF!</v>
      </c>
      <c r="R16" s="51" t="e">
        <f>(COUNTIFS('[1]MASTER TT'!$D$13:$D$70056,$A$3:$A$7588,'[1]MASTER TT'!$B$13:$B$70056,"THURSDAY",'[1]MASTER TT'!$C$13:$C$70056,"0800-1*",'[1]MASTER TT'!#REF!,"&gt;=1"))</f>
        <v>#REF!</v>
      </c>
      <c r="S16" s="51" t="e">
        <f>COUNTIFS('[1]MASTER TT'!$D$13:$D$70056,$A$3:$A$7588,'[1]MASTER TT'!$B$13:$B$70056,"THURSDAY",'[1]MASTER TT'!$C$13:$C$70056,"1100-1*",'[1]MASTER TT'!#REF!,"&gt;=1")</f>
        <v>#REF!</v>
      </c>
      <c r="T16" s="51" t="e">
        <f>(COUNTIFS('[1]MASTER TT'!$D$13:$D$70056,$A$3:$A$7588,'[1]MASTER TT'!$B$13:$B$70056,"THURSDAY",'[1]MASTER TT'!$C$13:$C$70056,"1400-1*",'[1]MASTER TT'!#REF!,"&gt;=1"))</f>
        <v>#REF!</v>
      </c>
      <c r="U16" s="52" t="e">
        <f>(COUNTIFS('[1]MASTER TT'!$D$13:$D$70056,$A$3:$A$7588,'[1]MASTER TT'!$B$13:$B$70056,"THURSDAY",'[1]MASTER TT'!$C$13:$C$70056,"17*",'[1]MASTER TT'!#REF!,"&gt;=1"))</f>
        <v>#REF!</v>
      </c>
      <c r="V16" s="51" t="e">
        <f>(COUNTIFS('[1]MASTER TT'!$D$13:$D$70056,$A$3:$A$7588,'[1]MASTER TT'!$B$13:$B$70056,"FRIDAY",'[1]MASTER TT'!$C$13:$C$70056,"0800-1*",'[1]MASTER TT'!#REF!,"&gt;=1"))</f>
        <v>#REF!</v>
      </c>
      <c r="W16" s="51" t="e">
        <f>(COUNTIFS('[1]MASTER TT'!$D$13:$D$70056,$A$3:$A$7588,'[1]MASTER TT'!$B$13:$B$70056,"FRIDAY",'[1]MASTER TT'!$C$13:$C$70056,"1100-1*",'[1]MASTER TT'!#REF!,"&gt;=1"))</f>
        <v>#REF!</v>
      </c>
      <c r="X16" s="51" t="e">
        <f>(COUNTIFS('[1]MASTER TT'!$D$13:$D$70056,$A$3:$A$7588,'[1]MASTER TT'!$B$13:$B$70056,"FRIDAY",'[1]MASTER TT'!$C$13:$C$70056,"1400-1*",'[1]MASTER TT'!#REF!,"&gt;=1"))</f>
        <v>#REF!</v>
      </c>
      <c r="Y16" s="51" t="e">
        <f>(COUNTIFS('[1]MASTER TT'!$D$13:$D$70056,$A$3:$A$7588,'[1]MASTER TT'!$B$13:$B$70056,"FRIDAY",'[1]MASTER TT'!$C$13:$C$70056,"17*",'[1]MASTER TT'!#REF!,"&gt;=1"))</f>
        <v>#REF!</v>
      </c>
      <c r="Z16" s="51" t="e">
        <f>(COUNTIFS('[1]MASTER TT'!$D$14:$D$70056,$A$3:$A$7588,'[1]MASTER TT'!$B$14:$B$70056,"SATURDAY",'[1]MASTER TT'!$C$14:$C$70056,"0800-1*",'[1]MASTER TT'!#REF!,"&gt;=1"))</f>
        <v>#REF!</v>
      </c>
      <c r="AA16" s="52" t="e">
        <f>(COUNTIFS('[1]MASTER TT'!$D$14:$D$70056,$A$3:$A$7588,'[1]MASTER TT'!$B$14:$B$70056,"SATURDAY",'[1]MASTER TT'!$C$14:$C$70056,"1100-1*",'[1]MASTER TT'!#REF!,"&gt;=1"))</f>
        <v>#REF!</v>
      </c>
      <c r="AB16" s="52" t="e">
        <f>(COUNTIFS('[1]MASTER TT'!$D$14:$D$70056,$A$3:$A$7588,'[1]MASTER TT'!$B$14:$B$70056,"SATURDAY",'[1]MASTER TT'!$C$14:$C$70056,"1500-1800",'[1]MASTER TT'!#REF!,"&gt;=1"))</f>
        <v>#REF!</v>
      </c>
      <c r="AC16" s="52">
        <v>0</v>
      </c>
      <c r="AD16" s="52" t="e">
        <f>(COUNTIFS('[1]MASTER TT'!$D$14:$D$70056,$A$3:$A$7588,'[1]MASTER TT'!$B$14:$B$70056,"SUNDAY",'[1]MASTER TT'!$C$14:$C$70056,"0800-1100 HRS",'[1]MASTER TT'!#REF!,"&gt;=1"))</f>
        <v>#REF!</v>
      </c>
      <c r="AE16" s="52" t="e">
        <f>(COUNTIFS('[1]MASTER TT'!$D$14:$D$70056,$A$3:$A$7588,'[1]MASTER TT'!$B$14:$B$70056,"SUNDAY",'[1]MASTER TT'!$C$14:$C$70056,"1100-1400 HRS",'[1]MASTER TT'!#REF!,"&gt;=1)"))</f>
        <v>#REF!</v>
      </c>
      <c r="AF16" s="8" t="e">
        <f>(COUNTIFS('[1]MASTER TT'!$D$14:$D$70056,$A$3:$A$7588,'[1]MASTER TT'!$B$14:$B$70056,"SUNDAY",'[1]MASTER TT'!$C$14:$C$70056,"1100-1400 HRS",'[1]MASTER TT'!#REF!,"&gt;=1"))</f>
        <v>#REF!</v>
      </c>
      <c r="AG16" s="39" t="e">
        <f t="array" ref="AG16">COUNTIFS(#REF!,$A$3:$A$111,#REF!,"SUNDAY",#REF!,"1730-2030 HRS",#REF!,3)</f>
        <v>#REF!</v>
      </c>
      <c r="AI16" s="54" t="e">
        <f>(F16+G16+H16+J16+K16+L16+N16+O16+P16+R16+S16+T16+V16+W16+X16)/15</f>
        <v>#REF!</v>
      </c>
      <c r="AJ16" s="39"/>
      <c r="AK16" s="39"/>
      <c r="AL16" s="39"/>
    </row>
    <row r="17" spans="1:56" ht="14.25" customHeight="1">
      <c r="A17" s="48" t="s">
        <v>1124</v>
      </c>
      <c r="B17" s="48">
        <v>60</v>
      </c>
      <c r="C17" s="49">
        <v>39</v>
      </c>
      <c r="D17" s="48">
        <v>31</v>
      </c>
      <c r="E17" s="48" t="s">
        <v>1569</v>
      </c>
      <c r="F17" s="50" t="e">
        <f>COUNTIFS('[1]MASTER TT'!$D$13:$D$69997,$A$3:$A$7588,'[1]MASTER TT'!$B$13:$B$69997,"MONDAY",'[1]MASTER TT'!$C$13:$C$69997,"0800-1*",'[1]MASTER TT'!#REF!,"&gt;=1")</f>
        <v>#REF!</v>
      </c>
      <c r="G17" s="51" t="e">
        <f>COUNTIFS('[1]MASTER TT'!$D$13:$D$69997,$A$3:$A$7588,'[1]MASTER TT'!$B$13:$B$69997,"MONDAY",'[1]MASTER TT'!$C$13:$C$69997,"1100-1*",'[1]MASTER TT'!#REF!,"&gt;=1")</f>
        <v>#REF!</v>
      </c>
      <c r="H17" s="51" t="e">
        <f>(COUNTIFS('[1]MASTER TT'!$D$13:$D$69997,$A$3:$A$7588,'[1]MASTER TT'!$B$13:$B$69997,"MONDAY",'[1]MASTER TT'!$C$13:$C$69997,"1400-1*",'[1]MASTER TT'!#REF!,"&gt;=1"))</f>
        <v>#REF!</v>
      </c>
      <c r="I17" s="52" t="e">
        <f>COUNTIFS('[1]MASTER TT'!$D$13:$D$69997,$A$3:$A$7588,'[1]MASTER TT'!$B$13:$B$69997,"MONDAY",'[1]MASTER TT'!$C$13:$C$69997,"17*",'[1]MASTER TT'!#REF!,"&gt;=1")</f>
        <v>#REF!</v>
      </c>
      <c r="J17" s="51" t="e">
        <f>COUNTIFS('[1]MASTER TT'!$D$13:$D$69997,$A$3:$A$7588,'[1]MASTER TT'!$B$13:$B$69997,"TUESDAY",'[1]MASTER TT'!$C$13:$C$69997,"0800-1*",'[1]MASTER TT'!#REF!,"&gt;=1")</f>
        <v>#REF!</v>
      </c>
      <c r="K17" s="52" t="e">
        <f>COUNTIFS('[1]MASTER TT'!$D$13:$D$69997,$A$3:$A$7588,'[1]MASTER TT'!$B$13:$B$69997,"TUESDAY",'[1]MASTER TT'!$C$13:$C$69997,"1100-1*",'[1]MASTER TT'!#REF!,"&gt;=1")</f>
        <v>#REF!</v>
      </c>
      <c r="L17" s="51" t="e">
        <f>COUNTIFS('[1]MASTER TT'!$D$13:$D$69997,$A$3:$A$7588,'[1]MASTER TT'!$B$13:$B$69997,"TUESDAY",'[1]MASTER TT'!$C$13:$C$69997,"1400-1*",'[1]MASTER TT'!#REF!,"&gt;=1")</f>
        <v>#REF!</v>
      </c>
      <c r="M17" s="51" t="e">
        <f>COUNTIFS('[1]MASTER TT'!$D$13:$D$70053,$A$3:$A$7588,'[1]MASTER TT'!$B$13:$B$70053,"TUESDAY",'[1]MASTER TT'!$C$13:$C$70053,"17*",'[1]MASTER TT'!#REF!,"&gt;=1")</f>
        <v>#REF!</v>
      </c>
      <c r="N17" s="51" t="e">
        <f>COUNTIFS('[1]MASTER TT'!$D$13:$D$70056,$A$3:$A$588,'[1]MASTER TT'!$B$13:$B$70056,"WEDNESDAY",'[1]MASTER TT'!$C$13:$C$70056,"0800-1*",'[1]MASTER TT'!#REF!,"&gt;=1")</f>
        <v>#REF!</v>
      </c>
      <c r="O17" s="51" t="e">
        <f>(COUNTIFS('[1]MASTER TT'!$D$13:$D$70056,$A$3:$A$7588,'[1]MASTER TT'!$B$13:$B$70056,"WEDNESDAY",'[1]MASTER TT'!$C$13:$C$70056,"1100-1*",'[1]MASTER TT'!#REF!,"&gt;=1"))</f>
        <v>#REF!</v>
      </c>
      <c r="P17" s="51" t="e">
        <f>(COUNTIFS('[1]MASTER TT'!$D$13:$D$70056,$A$3:$A$7588,'[1]MASTER TT'!$B$13:$B$70056,"WEDNESDAY",'[1]MASTER TT'!$C$13:$C$70056,"1400-1*",'[1]MASTER TT'!#REF!,"&gt;=1"))</f>
        <v>#REF!</v>
      </c>
      <c r="Q17" s="51" t="e">
        <f>(COUNTIFS('[1]MASTER TT'!$D$13:$D$70056,$A$3:$A$7588,'[1]MASTER TT'!$B$13:$B$70056,"WEDNESDAY",'[1]MASTER TT'!$C$13:$C$70056,"17*",'[1]MASTER TT'!#REF!,"&gt;=1"))</f>
        <v>#REF!</v>
      </c>
      <c r="R17" s="51" t="e">
        <f>(COUNTIFS('[1]MASTER TT'!$D$13:$D$70056,$A$3:$A$7588,'[1]MASTER TT'!$B$13:$B$70056,"THURSDAY",'[1]MASTER TT'!$C$13:$C$70056,"0800-1*",'[1]MASTER TT'!#REF!,"&gt;=1"))</f>
        <v>#REF!</v>
      </c>
      <c r="S17" s="51" t="e">
        <f>COUNTIFS('[1]MASTER TT'!$D$13:$D$70056,$A$3:$A$7588,'[1]MASTER TT'!$B$13:$B$70056,"THURSDAY",'[1]MASTER TT'!$C$13:$C$70056,"1100-1*",'[1]MASTER TT'!#REF!,"&gt;=1")</f>
        <v>#REF!</v>
      </c>
      <c r="T17" s="51" t="e">
        <f>(COUNTIFS('[1]MASTER TT'!$D$13:$D$70056,$A$3:$A$7588,'[1]MASTER TT'!$B$13:$B$70056,"THURSDAY",'[1]MASTER TT'!$C$13:$C$70056,"1400-1*",'[1]MASTER TT'!#REF!,"&gt;=1"))</f>
        <v>#REF!</v>
      </c>
      <c r="U17" s="52" t="e">
        <f>(COUNTIFS('[1]MASTER TT'!$D$13:$D$70056,$A$3:$A$7588,'[1]MASTER TT'!$B$13:$B$70056,"THURSDAY",'[1]MASTER TT'!$C$13:$C$70056,"17*",'[1]MASTER TT'!#REF!,"&gt;=1"))</f>
        <v>#REF!</v>
      </c>
      <c r="V17" s="51" t="e">
        <f>(COUNTIFS('[1]MASTER TT'!$D$13:$D$70056,$A$3:$A$7588,'[1]MASTER TT'!$B$13:$B$70056,"FRIDAY",'[1]MASTER TT'!$C$13:$C$70056,"0800-1*",'[1]MASTER TT'!#REF!,"&gt;=1"))</f>
        <v>#REF!</v>
      </c>
      <c r="W17" s="51" t="e">
        <f>(COUNTIFS('[1]MASTER TT'!$D$13:$D$70056,$A$3:$A$7588,'[1]MASTER TT'!$B$13:$B$70056,"FRIDAY",'[1]MASTER TT'!$C$13:$C$70056,"1100-1*",'[1]MASTER TT'!#REF!,"&gt;=1"))</f>
        <v>#REF!</v>
      </c>
      <c r="X17" s="51" t="e">
        <f>(COUNTIFS('[1]MASTER TT'!$D$13:$D$70056,$A$3:$A$7588,'[1]MASTER TT'!$B$13:$B$70056,"FRIDAY",'[1]MASTER TT'!$C$13:$C$70056,"1400-1*",'[1]MASTER TT'!#REF!,"&gt;=1"))</f>
        <v>#REF!</v>
      </c>
      <c r="Y17" s="51" t="e">
        <f>(COUNTIFS('[1]MASTER TT'!$D$13:$D$70056,$A$3:$A$7588,'[1]MASTER TT'!$B$13:$B$70056,"FRIDAY",'[1]MASTER TT'!$C$13:$C$70056,"17*",'[1]MASTER TT'!#REF!,"&gt;=1"))</f>
        <v>#REF!</v>
      </c>
      <c r="Z17" s="51" t="e">
        <f>(COUNTIFS('[1]MASTER TT'!$D$14:$D$70056,$A$3:$A$7588,'[1]MASTER TT'!$B$14:$B$70056,"SATURDAY",'[1]MASTER TT'!$C$14:$C$70056,"0800-1*",'[1]MASTER TT'!#REF!,"&gt;=1"))</f>
        <v>#REF!</v>
      </c>
      <c r="AA17" s="52" t="e">
        <f>(COUNTIFS('[1]MASTER TT'!$D$14:$D$70056,$A$3:$A$7588,'[1]MASTER TT'!$B$14:$B$70056,"SATURDAY",'[1]MASTER TT'!$C$14:$C$70056,"1100-1*",'[1]MASTER TT'!#REF!,"&gt;=1"))</f>
        <v>#REF!</v>
      </c>
      <c r="AB17" s="52" t="e">
        <f>(COUNTIFS('[1]MASTER TT'!$D$14:$D$70056,$A$3:$A$7588,'[1]MASTER TT'!$B$14:$B$70056,"SATURDAY",'[1]MASTER TT'!$C$14:$C$70056,"1500-1800",'[1]MASTER TT'!#REF!,"&gt;=1"))</f>
        <v>#REF!</v>
      </c>
      <c r="AC17" s="52">
        <v>0</v>
      </c>
      <c r="AD17" s="52" t="e">
        <f>(COUNTIFS('[1]MASTER TT'!$D$14:$D$70056,$A$3:$A$7588,'[1]MASTER TT'!$B$14:$B$70056,"SUNDAY",'[1]MASTER TT'!$C$14:$C$70056,"0800-1100 HRS",'[1]MASTER TT'!#REF!,"&gt;=1"))</f>
        <v>#REF!</v>
      </c>
      <c r="AE17" s="52" t="e">
        <f>(COUNTIFS('[1]MASTER TT'!$D$14:$D$70056,$A$3:$A$7588,'[1]MASTER TT'!$B$14:$B$70056,"SUNDAY",'[1]MASTER TT'!$C$14:$C$70056,"1100-1400 HRS",'[1]MASTER TT'!#REF!,"&gt;=1)"))</f>
        <v>#REF!</v>
      </c>
      <c r="AF17" s="8" t="e">
        <f>(COUNTIFS('[1]MASTER TT'!$D$14:$D$70056,$A$3:$A$7588,'[1]MASTER TT'!$B$14:$B$70056,"SUNDAY",'[1]MASTER TT'!$C$14:$C$70056,"1100-1400 HRS",'[1]MASTER TT'!#REF!,"&gt;=1"))</f>
        <v>#REF!</v>
      </c>
      <c r="AG17" s="39" t="e">
        <f t="array" ref="AG17">COUNTIFS(#REF!,$A$3:$A$111,#REF!,"SUNDAY",#REF!,"1730-2030 HRS",#REF!,3)</f>
        <v>#REF!</v>
      </c>
      <c r="AH17" s="53"/>
      <c r="AI17" s="54" t="e">
        <f>(F17+G17+H17+J17+K17+L17+N17+O17+P17+R17+S17+T17+V17+W17+X17)/15</f>
        <v>#REF!</v>
      </c>
      <c r="AJ17" s="39"/>
      <c r="AK17" s="39"/>
      <c r="AL17" s="39"/>
      <c r="AM17" s="53"/>
      <c r="AN17" s="53"/>
      <c r="AO17" s="53"/>
      <c r="AP17" s="53"/>
      <c r="AQ17" s="53"/>
      <c r="AR17" s="53"/>
      <c r="AS17" s="53"/>
      <c r="AT17" s="53"/>
      <c r="AU17" s="53"/>
      <c r="AV17" s="53"/>
      <c r="AW17" s="53"/>
      <c r="AX17" s="53"/>
      <c r="AY17" s="53"/>
      <c r="AZ17" s="53"/>
      <c r="BA17" s="53"/>
      <c r="BB17" s="53"/>
      <c r="BC17" s="53"/>
      <c r="BD17" s="53"/>
    </row>
    <row r="18" spans="1:56" ht="14.25" customHeight="1">
      <c r="A18" s="48" t="s">
        <v>1191</v>
      </c>
      <c r="B18" s="48">
        <v>60</v>
      </c>
      <c r="C18" s="49">
        <v>39</v>
      </c>
      <c r="D18" s="48">
        <v>31</v>
      </c>
      <c r="E18" s="48" t="s">
        <v>1569</v>
      </c>
      <c r="F18" s="50" t="e">
        <f>COUNTIFS('[1]MASTER TT'!$D$13:$D$69997,$A$3:$A$7588,'[1]MASTER TT'!$B$13:$B$69997,"MONDAY",'[1]MASTER TT'!$C$13:$C$69997,"0800-1*",'[1]MASTER TT'!#REF!,"&gt;=1")</f>
        <v>#REF!</v>
      </c>
      <c r="G18" s="51" t="e">
        <f>COUNTIFS('[1]MASTER TT'!$D$13:$D$69997,$A$3:$A$7588,'[1]MASTER TT'!$B$13:$B$69997,"MONDAY",'[1]MASTER TT'!$C$13:$C$69997,"1100-1*",'[1]MASTER TT'!#REF!,"&gt;=1")</f>
        <v>#REF!</v>
      </c>
      <c r="H18" s="51" t="e">
        <f>(COUNTIFS('[1]MASTER TT'!$D$13:$D$69997,$A$3:$A$7588,'[1]MASTER TT'!$B$13:$B$69997,"MONDAY",'[1]MASTER TT'!$C$13:$C$69997,"1400-1*",'[1]MASTER TT'!#REF!,"&gt;=1"))</f>
        <v>#REF!</v>
      </c>
      <c r="I18" s="52" t="e">
        <f>COUNTIFS('[1]MASTER TT'!$D$13:$D$69997,$A$3:$A$7588,'[1]MASTER TT'!$B$13:$B$69997,"MONDAY",'[1]MASTER TT'!$C$13:$C$69997,"17*",'[1]MASTER TT'!#REF!,"&gt;=1")</f>
        <v>#REF!</v>
      </c>
      <c r="J18" s="51" t="e">
        <f>COUNTIFS('[1]MASTER TT'!$D$13:$D$69997,$A$3:$A$7588,'[1]MASTER TT'!$B$13:$B$69997,"TUESDAY",'[1]MASTER TT'!$C$13:$C$69997,"0800-1*",'[1]MASTER TT'!#REF!,"&gt;=1")</f>
        <v>#REF!</v>
      </c>
      <c r="K18" s="52" t="e">
        <f>COUNTIFS('[1]MASTER TT'!$D$13:$D$69997,$A$3:$A$7588,'[1]MASTER TT'!$B$13:$B$69997,"TUESDAY",'[1]MASTER TT'!$C$13:$C$69997,"1100-1*",'[1]MASTER TT'!#REF!,"&gt;=1")</f>
        <v>#REF!</v>
      </c>
      <c r="L18" s="51" t="e">
        <f>COUNTIFS('[1]MASTER TT'!$D$13:$D$69997,$A$3:$A$7588,'[1]MASTER TT'!$B$13:$B$69997,"TUESDAY",'[1]MASTER TT'!$C$13:$C$69997,"1400-1*",'[1]MASTER TT'!#REF!,"&gt;=1")</f>
        <v>#REF!</v>
      </c>
      <c r="M18" s="51" t="e">
        <f>COUNTIFS('[1]MASTER TT'!$D$13:$D$70053,$A$3:$A$7588,'[1]MASTER TT'!$B$13:$B$70053,"TUESDAY",'[1]MASTER TT'!$C$13:$C$70053,"17*",'[1]MASTER TT'!#REF!,"&gt;=1")</f>
        <v>#REF!</v>
      </c>
      <c r="N18" s="51" t="e">
        <f>COUNTIFS('[1]MASTER TT'!$D$13:$D$70056,$A$3:$A$588,'[1]MASTER TT'!$B$13:$B$70056,"WEDNESDAY",'[1]MASTER TT'!$C$13:$C$70056,"0800-1*",'[1]MASTER TT'!#REF!,"&gt;=1")</f>
        <v>#REF!</v>
      </c>
      <c r="O18" s="51" t="e">
        <f>(COUNTIFS('[1]MASTER TT'!$D$13:$D$70056,$A$3:$A$7588,'[1]MASTER TT'!$B$13:$B$70056,"WEDNESDAY",'[1]MASTER TT'!$C$13:$C$70056,"1100-1*",'[1]MASTER TT'!#REF!,"&gt;=1"))</f>
        <v>#REF!</v>
      </c>
      <c r="P18" s="51" t="e">
        <f>(COUNTIFS('[1]MASTER TT'!$D$13:$D$70056,$A$3:$A$7588,'[1]MASTER TT'!$B$13:$B$70056,"WEDNESDAY",'[1]MASTER TT'!$C$13:$C$70056,"1400-1*",'[1]MASTER TT'!#REF!,"&gt;=1"))</f>
        <v>#REF!</v>
      </c>
      <c r="Q18" s="51" t="e">
        <f>(COUNTIFS('[1]MASTER TT'!$D$13:$D$70056,$A$3:$A$7588,'[1]MASTER TT'!$B$13:$B$70056,"WEDNESDAY",'[1]MASTER TT'!$C$13:$C$70056,"17*",'[1]MASTER TT'!#REF!,"&gt;=1"))</f>
        <v>#REF!</v>
      </c>
      <c r="R18" s="51" t="e">
        <f>(COUNTIFS('[1]MASTER TT'!$D$13:$D$70056,$A$3:$A$7588,'[1]MASTER TT'!$B$13:$B$70056,"THURSDAY",'[1]MASTER TT'!$C$13:$C$70056,"0800-1*",'[1]MASTER TT'!#REF!,"&gt;=1"))</f>
        <v>#REF!</v>
      </c>
      <c r="S18" s="51" t="e">
        <f>COUNTIFS('[1]MASTER TT'!$D$13:$D$70056,$A$3:$A$7588,'[1]MASTER TT'!$B$13:$B$70056,"THURSDAY",'[1]MASTER TT'!$C$13:$C$70056,"1100-1*",'[1]MASTER TT'!#REF!,"&gt;=1")</f>
        <v>#REF!</v>
      </c>
      <c r="T18" s="51" t="e">
        <f>(COUNTIFS('[1]MASTER TT'!$D$13:$D$70056,$A$3:$A$7588,'[1]MASTER TT'!$B$13:$B$70056,"THURSDAY",'[1]MASTER TT'!$C$13:$C$70056,"1400-1*",'[1]MASTER TT'!#REF!,"&gt;=1"))</f>
        <v>#REF!</v>
      </c>
      <c r="U18" s="52" t="e">
        <f>(COUNTIFS('[1]MASTER TT'!$D$13:$D$70056,$A$3:$A$7588,'[1]MASTER TT'!$B$13:$B$70056,"THURSDAY",'[1]MASTER TT'!$C$13:$C$70056,"17*",'[1]MASTER TT'!#REF!,"&gt;=1"))</f>
        <v>#REF!</v>
      </c>
      <c r="V18" s="51" t="e">
        <f>(COUNTIFS('[1]MASTER TT'!$D$13:$D$70056,$A$3:$A$7588,'[1]MASTER TT'!$B$13:$B$70056,"FRIDAY",'[1]MASTER TT'!$C$13:$C$70056,"0800-1*",'[1]MASTER TT'!#REF!,"&gt;=1"))</f>
        <v>#REF!</v>
      </c>
      <c r="W18" s="51" t="e">
        <f>(COUNTIFS('[1]MASTER TT'!$D$13:$D$70056,$A$3:$A$7588,'[1]MASTER TT'!$B$13:$B$70056,"FRIDAY",'[1]MASTER TT'!$C$13:$C$70056,"1100-1*",'[1]MASTER TT'!#REF!,"&gt;=1"))</f>
        <v>#REF!</v>
      </c>
      <c r="X18" s="51" t="e">
        <f>(COUNTIFS('[1]MASTER TT'!$D$13:$D$70056,$A$3:$A$7588,'[1]MASTER TT'!$B$13:$B$70056,"FRIDAY",'[1]MASTER TT'!$C$13:$C$70056,"1400-1*",'[1]MASTER TT'!#REF!,"&gt;=1"))</f>
        <v>#REF!</v>
      </c>
      <c r="Y18" s="51" t="e">
        <f>(COUNTIFS('[1]MASTER TT'!$D$13:$D$70056,$A$3:$A$7588,'[1]MASTER TT'!$B$13:$B$70056,"FRIDAY",'[1]MASTER TT'!$C$13:$C$70056,"17*",'[1]MASTER TT'!#REF!,"&gt;=1"))</f>
        <v>#REF!</v>
      </c>
      <c r="Z18" s="51" t="e">
        <f>(COUNTIFS('[1]MASTER TT'!$D$14:$D$70056,$A$3:$A$7588,'[1]MASTER TT'!$B$14:$B$70056,"SATURDAY",'[1]MASTER TT'!$C$14:$C$70056,"0800-1*",'[1]MASTER TT'!#REF!,"&gt;=1"))</f>
        <v>#REF!</v>
      </c>
      <c r="AA18" s="52" t="e">
        <f>(COUNTIFS('[1]MASTER TT'!$D$14:$D$70056,$A$3:$A$7588,'[1]MASTER TT'!$B$14:$B$70056,"SATURDAY",'[1]MASTER TT'!$C$14:$C$70056,"1100-1*",'[1]MASTER TT'!#REF!,"&gt;=1"))</f>
        <v>#REF!</v>
      </c>
      <c r="AB18" s="52" t="e">
        <f>(COUNTIFS('[1]MASTER TT'!$D$14:$D$70056,$A$3:$A$7588,'[1]MASTER TT'!$B$14:$B$70056,"SATURDAY",'[1]MASTER TT'!$C$14:$C$70056,"1500-1800",'[1]MASTER TT'!#REF!,"&gt;=1"))</f>
        <v>#REF!</v>
      </c>
      <c r="AC18" s="52">
        <v>0</v>
      </c>
      <c r="AD18" s="52" t="e">
        <f>(COUNTIFS('[1]MASTER TT'!$D$14:$D$70056,$A$3:$A$7588,'[1]MASTER TT'!$B$14:$B$70056,"SUNDAY",'[1]MASTER TT'!$C$14:$C$70056,"0800-1100 HRS",'[1]MASTER TT'!#REF!,"&gt;=1"))</f>
        <v>#REF!</v>
      </c>
      <c r="AE18" s="52" t="e">
        <f>(COUNTIFS('[1]MASTER TT'!$D$14:$D$70056,$A$3:$A$7588,'[1]MASTER TT'!$B$14:$B$70056,"SUNDAY",'[1]MASTER TT'!$C$14:$C$70056,"1100-1400 HRS",'[1]MASTER TT'!#REF!,"&gt;=1)"))</f>
        <v>#REF!</v>
      </c>
      <c r="AF18" s="8" t="e">
        <f>(COUNTIFS('[1]MASTER TT'!$D$14:$D$70056,$A$3:$A$7588,'[1]MASTER TT'!$B$14:$B$70056,"SUNDAY",'[1]MASTER TT'!$C$14:$C$70056,"1100-1400 HRS",'[1]MASTER TT'!#REF!,"&gt;=1"))</f>
        <v>#REF!</v>
      </c>
      <c r="AG18" s="39" t="e">
        <f t="array" ref="AG18">COUNTIFS(#REF!,$A$3:$A$111,#REF!,"SUNDAY",#REF!,"1730-2030 HRS",#REF!,3)</f>
        <v>#REF!</v>
      </c>
      <c r="AH18" s="53"/>
      <c r="AI18" s="54" t="e">
        <f>(F18+G18+H18+J18+K18+L18+N18+O18+P18+R18+S18+T18+V18+W18+X18)/15</f>
        <v>#REF!</v>
      </c>
      <c r="AJ18" s="39"/>
      <c r="AK18" s="39"/>
      <c r="AL18" s="39"/>
      <c r="AM18" s="53"/>
      <c r="AN18" s="53"/>
      <c r="AO18" s="53"/>
      <c r="AP18" s="53"/>
      <c r="AQ18" s="53"/>
      <c r="AR18" s="53"/>
      <c r="AS18" s="53"/>
      <c r="AT18" s="53"/>
      <c r="AU18" s="53"/>
      <c r="AV18" s="53"/>
      <c r="AW18" s="53"/>
      <c r="AX18" s="53"/>
      <c r="AY18" s="53"/>
      <c r="AZ18" s="53"/>
      <c r="BA18" s="53"/>
      <c r="BB18" s="53"/>
      <c r="BC18" s="53"/>
      <c r="BD18" s="53"/>
    </row>
    <row r="19" spans="1:56" ht="14.25" customHeight="1">
      <c r="A19" s="48" t="s">
        <v>1235</v>
      </c>
      <c r="B19" s="48">
        <v>50</v>
      </c>
      <c r="C19" s="49">
        <v>38</v>
      </c>
      <c r="D19" s="48">
        <v>25</v>
      </c>
      <c r="E19" s="48" t="s">
        <v>1569</v>
      </c>
      <c r="F19" s="50" t="e">
        <f>COUNTIFS('[1]MASTER TT'!$D$13:$D$69997,$A$3:$A$7588,'[1]MASTER TT'!$B$13:$B$69997,"MONDAY",'[1]MASTER TT'!$C$13:$C$69997,"0800-1*",'[1]MASTER TT'!#REF!,"&gt;=1")</f>
        <v>#REF!</v>
      </c>
      <c r="G19" s="51" t="e">
        <f>COUNTIFS('[1]MASTER TT'!$D$13:$D$69997,$A$3:$A$7588,'[1]MASTER TT'!$B$13:$B$69997,"MONDAY",'[1]MASTER TT'!$C$13:$C$69997,"1100-1*",'[1]MASTER TT'!#REF!,"&gt;=1")</f>
        <v>#REF!</v>
      </c>
      <c r="H19" s="51" t="e">
        <f>(COUNTIFS('[1]MASTER TT'!$D$13:$D$69997,$A$3:$A$7588,'[1]MASTER TT'!$B$13:$B$69997,"MONDAY",'[1]MASTER TT'!$C$13:$C$69997,"1400-1*",'[1]MASTER TT'!#REF!,"&gt;=1"))</f>
        <v>#REF!</v>
      </c>
      <c r="I19" s="52" t="e">
        <f>COUNTIFS('[1]MASTER TT'!$D$13:$D$69997,$A$3:$A$7588,'[1]MASTER TT'!$B$13:$B$69997,"MONDAY",'[1]MASTER TT'!$C$13:$C$69997,"17*",'[1]MASTER TT'!#REF!,"&gt;=1")</f>
        <v>#REF!</v>
      </c>
      <c r="J19" s="51" t="e">
        <f>COUNTIFS('[1]MASTER TT'!$D$13:$D$69997,$A$3:$A$7588,'[1]MASTER TT'!$B$13:$B$69997,"TUESDAY",'[1]MASTER TT'!$C$13:$C$69997,"0800-1*",'[1]MASTER TT'!#REF!,"&gt;=1")</f>
        <v>#REF!</v>
      </c>
      <c r="K19" s="52" t="e">
        <f>COUNTIFS('[1]MASTER TT'!$D$13:$D$69997,$A$3:$A$7588,'[1]MASTER TT'!$B$13:$B$69997,"TUESDAY",'[1]MASTER TT'!$C$13:$C$69997,"1100-1*",'[1]MASTER TT'!#REF!,"&gt;=1")</f>
        <v>#REF!</v>
      </c>
      <c r="L19" s="51" t="e">
        <f>COUNTIFS('[1]MASTER TT'!$D$13:$D$69997,$A$3:$A$7588,'[1]MASTER TT'!$B$13:$B$69997,"TUESDAY",'[1]MASTER TT'!$C$13:$C$69997,"1400-1*",'[1]MASTER TT'!#REF!,"&gt;=1")</f>
        <v>#REF!</v>
      </c>
      <c r="M19" s="51" t="e">
        <f>COUNTIFS('[1]MASTER TT'!$D$13:$D$70053,$A$3:$A$7588,'[1]MASTER TT'!$B$13:$B$70053,"TUESDAY",'[1]MASTER TT'!$C$13:$C$70053,"17*",'[1]MASTER TT'!#REF!,"&gt;=1")</f>
        <v>#REF!</v>
      </c>
      <c r="N19" s="51" t="e">
        <f>COUNTIFS('[1]MASTER TT'!$D$13:$D$70056,$A$3:$A$588,'[1]MASTER TT'!$B$13:$B$70056,"WEDNESDAY",'[1]MASTER TT'!$C$13:$C$70056,"0800-1*",'[1]MASTER TT'!#REF!,"&gt;=1")</f>
        <v>#REF!</v>
      </c>
      <c r="O19" s="51" t="e">
        <f>(COUNTIFS('[1]MASTER TT'!$D$13:$D$70056,$A$3:$A$7588,'[1]MASTER TT'!$B$13:$B$70056,"WEDNESDAY",'[1]MASTER TT'!$C$13:$C$70056,"1100-1*",'[1]MASTER TT'!#REF!,"&gt;=1"))</f>
        <v>#REF!</v>
      </c>
      <c r="P19" s="51" t="e">
        <f>(COUNTIFS('[1]MASTER TT'!$D$13:$D$70056,$A$3:$A$7588,'[1]MASTER TT'!$B$13:$B$70056,"WEDNESDAY",'[1]MASTER TT'!$C$13:$C$70056,"1400-1*",'[1]MASTER TT'!#REF!,"&gt;=1"))</f>
        <v>#REF!</v>
      </c>
      <c r="Q19" s="51" t="e">
        <f>(COUNTIFS('[1]MASTER TT'!$D$13:$D$70056,$A$3:$A$7588,'[1]MASTER TT'!$B$13:$B$70056,"WEDNESDAY",'[1]MASTER TT'!$C$13:$C$70056,"17*",'[1]MASTER TT'!#REF!,"&gt;=1"))</f>
        <v>#REF!</v>
      </c>
      <c r="R19" s="51" t="e">
        <f>(COUNTIFS('[1]MASTER TT'!$D$13:$D$70056,$A$3:$A$7588,'[1]MASTER TT'!$B$13:$B$70056,"THURSDAY",'[1]MASTER TT'!$C$13:$C$70056,"0800-1*",'[1]MASTER TT'!#REF!,"&gt;=1"))</f>
        <v>#REF!</v>
      </c>
      <c r="S19" s="51" t="e">
        <f>COUNTIFS('[1]MASTER TT'!$D$13:$D$70056,$A$3:$A$7588,'[1]MASTER TT'!$B$13:$B$70056,"THURSDAY",'[1]MASTER TT'!$C$13:$C$70056,"1100-1*",'[1]MASTER TT'!#REF!,"&gt;=1")</f>
        <v>#REF!</v>
      </c>
      <c r="T19" s="51" t="e">
        <f>(COUNTIFS('[1]MASTER TT'!$D$13:$D$70056,$A$3:$A$7588,'[1]MASTER TT'!$B$13:$B$70056,"THURSDAY",'[1]MASTER TT'!$C$13:$C$70056,"1400-1*",'[1]MASTER TT'!#REF!,"&gt;=1"))</f>
        <v>#REF!</v>
      </c>
      <c r="U19" s="52" t="e">
        <f>(COUNTIFS('[1]MASTER TT'!$D$13:$D$70056,$A$3:$A$7588,'[1]MASTER TT'!$B$13:$B$70056,"THURSDAY",'[1]MASTER TT'!$C$13:$C$70056,"17*",'[1]MASTER TT'!#REF!,"&gt;=1"))</f>
        <v>#REF!</v>
      </c>
      <c r="V19" s="51" t="e">
        <f>(COUNTIFS('[1]MASTER TT'!$D$13:$D$70056,$A$3:$A$7588,'[1]MASTER TT'!$B$13:$B$70056,"FRIDAY",'[1]MASTER TT'!$C$13:$C$70056,"0800-1*",'[1]MASTER TT'!#REF!,"&gt;=1"))</f>
        <v>#REF!</v>
      </c>
      <c r="W19" s="51" t="e">
        <f>(COUNTIFS('[1]MASTER TT'!$D$13:$D$70056,$A$3:$A$7588,'[1]MASTER TT'!$B$13:$B$70056,"FRIDAY",'[1]MASTER TT'!$C$13:$C$70056,"1100-1*",'[1]MASTER TT'!#REF!,"&gt;=1"))</f>
        <v>#REF!</v>
      </c>
      <c r="X19" s="51" t="e">
        <f>(COUNTIFS('[1]MASTER TT'!$D$13:$D$70056,$A$3:$A$7588,'[1]MASTER TT'!$B$13:$B$70056,"FRIDAY",'[1]MASTER TT'!$C$13:$C$70056,"1400-1*",'[1]MASTER TT'!#REF!,"&gt;=1"))</f>
        <v>#REF!</v>
      </c>
      <c r="Y19" s="51" t="e">
        <f>(COUNTIFS('[1]MASTER TT'!$D$13:$D$70056,$A$3:$A$7588,'[1]MASTER TT'!$B$13:$B$70056,"FRIDAY",'[1]MASTER TT'!$C$13:$C$70056,"17*",'[1]MASTER TT'!#REF!,"&gt;=1"))</f>
        <v>#REF!</v>
      </c>
      <c r="Z19" s="51" t="e">
        <f>(COUNTIFS('[1]MASTER TT'!$D$14:$D$70056,$A$3:$A$7588,'[1]MASTER TT'!$B$14:$B$70056,"SATURDAY",'[1]MASTER TT'!$C$14:$C$70056,"0800-1*",'[1]MASTER TT'!#REF!,"&gt;=1"))</f>
        <v>#REF!</v>
      </c>
      <c r="AA19" s="52" t="e">
        <f>(COUNTIFS('[1]MASTER TT'!$D$14:$D$70056,$A$3:$A$7588,'[1]MASTER TT'!$B$14:$B$70056,"SATURDAY",'[1]MASTER TT'!$C$14:$C$70056,"1100-1*",'[1]MASTER TT'!#REF!,"&gt;=1"))</f>
        <v>#REF!</v>
      </c>
      <c r="AB19" s="52" t="e">
        <f>(COUNTIFS('[1]MASTER TT'!$D$14:$D$70056,$A$3:$A$7588,'[1]MASTER TT'!$B$14:$B$70056,"SATURDAY",'[1]MASTER TT'!$C$14:$C$70056,"1500-1800",'[1]MASTER TT'!#REF!,"&gt;=1"))</f>
        <v>#REF!</v>
      </c>
      <c r="AC19" s="52">
        <v>0</v>
      </c>
      <c r="AD19" s="52" t="e">
        <f>(COUNTIFS('[1]MASTER TT'!$D$14:$D$70056,$A$3:$A$7588,'[1]MASTER TT'!$B$14:$B$70056,"SUNDAY",'[1]MASTER TT'!$C$14:$C$70056,"0800-1100 HRS",'[1]MASTER TT'!#REF!,"&gt;=1"))</f>
        <v>#REF!</v>
      </c>
      <c r="AE19" s="52" t="e">
        <f>(COUNTIFS('[1]MASTER TT'!$D$14:$D$70056,$A$3:$A$7588,'[1]MASTER TT'!$B$14:$B$70056,"SUNDAY",'[1]MASTER TT'!$C$14:$C$70056,"1100-1400 HRS",'[1]MASTER TT'!#REF!,"&gt;=1)"))</f>
        <v>#REF!</v>
      </c>
      <c r="AF19" s="8" t="e">
        <f>(COUNTIFS('[1]MASTER TT'!$D$14:$D$70056,$A$3:$A$7588,'[1]MASTER TT'!$B$14:$B$70056,"SUNDAY",'[1]MASTER TT'!$C$14:$C$70056,"1100-1400 HRS",'[1]MASTER TT'!#REF!,"&gt;=1"))</f>
        <v>#REF!</v>
      </c>
      <c r="AG19" s="39" t="e">
        <f t="array" ref="AG19">COUNTIFS(#REF!,$A$3:$A$111,#REF!,"SUNDAY",#REF!,"1730-2030 HRS",#REF!,3)</f>
        <v>#REF!</v>
      </c>
      <c r="AH19" s="53"/>
      <c r="AI19" s="54" t="e">
        <f>(F19+G19+H19+J19+K19+L19+N19+O19+P19+R19+S19+T19+V19+W19+X19)/15</f>
        <v>#REF!</v>
      </c>
      <c r="AJ19" s="39"/>
      <c r="AK19" s="39"/>
      <c r="AL19" s="39"/>
      <c r="AM19" s="53"/>
      <c r="AN19" s="53"/>
      <c r="AO19" s="53"/>
      <c r="AP19" s="53"/>
      <c r="AQ19" s="53"/>
      <c r="AR19" s="53"/>
      <c r="AS19" s="53"/>
      <c r="AT19" s="53"/>
      <c r="AU19" s="53"/>
      <c r="AV19" s="53"/>
      <c r="AW19" s="53"/>
      <c r="AX19" s="53"/>
      <c r="AY19" s="53"/>
      <c r="AZ19" s="53"/>
      <c r="BA19" s="53"/>
      <c r="BB19" s="53"/>
      <c r="BC19" s="53"/>
      <c r="BD19" s="53"/>
    </row>
    <row r="20" spans="1:56" ht="14.25" customHeight="1">
      <c r="A20" s="48" t="s">
        <v>1190</v>
      </c>
      <c r="B20" s="48">
        <v>50</v>
      </c>
      <c r="C20" s="49">
        <v>38</v>
      </c>
      <c r="D20" s="48">
        <v>25</v>
      </c>
      <c r="E20" s="48" t="s">
        <v>1569</v>
      </c>
      <c r="F20" s="50" t="e">
        <f>COUNTIFS('[1]MASTER TT'!$D$13:$D$69997,$A$3:$A$7588,'[1]MASTER TT'!$B$13:$B$69997,"MONDAY",'[1]MASTER TT'!$C$13:$C$69997,"0800-1*",'[1]MASTER TT'!#REF!,"&gt;=1")</f>
        <v>#REF!</v>
      </c>
      <c r="G20" s="51" t="e">
        <f>COUNTIFS('[1]MASTER TT'!$D$13:$D$69997,$A$3:$A$7588,'[1]MASTER TT'!$B$13:$B$69997,"MONDAY",'[1]MASTER TT'!$C$13:$C$69997,"1100-1*",'[1]MASTER TT'!#REF!,"&gt;=1")</f>
        <v>#REF!</v>
      </c>
      <c r="H20" s="51" t="e">
        <f>(COUNTIFS('[1]MASTER TT'!$D$13:$D$69997,$A$3:$A$7588,'[1]MASTER TT'!$B$13:$B$69997,"MONDAY",'[1]MASTER TT'!$C$13:$C$69997,"1400-1*",'[1]MASTER TT'!#REF!,"&gt;=1"))</f>
        <v>#REF!</v>
      </c>
      <c r="I20" s="52" t="e">
        <f>COUNTIFS('[1]MASTER TT'!$D$13:$D$69997,$A$3:$A$7588,'[1]MASTER TT'!$B$13:$B$69997,"MONDAY",'[1]MASTER TT'!$C$13:$C$69997,"17*",'[1]MASTER TT'!#REF!,"&gt;=1")</f>
        <v>#REF!</v>
      </c>
      <c r="J20" s="51" t="e">
        <f>COUNTIFS('[1]MASTER TT'!$D$13:$D$69997,$A$3:$A$7588,'[1]MASTER TT'!$B$13:$B$69997,"TUESDAY",'[1]MASTER TT'!$C$13:$C$69997,"0800-1*",'[1]MASTER TT'!#REF!,"&gt;=1")</f>
        <v>#REF!</v>
      </c>
      <c r="K20" s="52" t="e">
        <f>COUNTIFS('[1]MASTER TT'!$D$13:$D$69997,$A$3:$A$7588,'[1]MASTER TT'!$B$13:$B$69997,"TUESDAY",'[1]MASTER TT'!$C$13:$C$69997,"1100-1*",'[1]MASTER TT'!#REF!,"&gt;=1")</f>
        <v>#REF!</v>
      </c>
      <c r="L20" s="51" t="e">
        <f>COUNTIFS('[1]MASTER TT'!$D$13:$D$69997,$A$3:$A$7588,'[1]MASTER TT'!$B$13:$B$69997,"TUESDAY",'[1]MASTER TT'!$C$13:$C$69997,"1400-1*",'[1]MASTER TT'!#REF!,"&gt;=1")</f>
        <v>#REF!</v>
      </c>
      <c r="M20" s="51" t="e">
        <f>COUNTIFS('[1]MASTER TT'!$D$13:$D$70053,$A$3:$A$7588,'[1]MASTER TT'!$B$13:$B$70053,"TUESDAY",'[1]MASTER TT'!$C$13:$C$70053,"17*",'[1]MASTER TT'!#REF!,"&gt;=1")</f>
        <v>#REF!</v>
      </c>
      <c r="N20" s="51" t="e">
        <f>COUNTIFS('[1]MASTER TT'!$D$13:$D$70056,$A$3:$A$588,'[1]MASTER TT'!$B$13:$B$70056,"WEDNESDAY",'[1]MASTER TT'!$C$13:$C$70056,"0800-1*",'[1]MASTER TT'!#REF!,"&gt;=1")</f>
        <v>#REF!</v>
      </c>
      <c r="O20" s="51" t="e">
        <f>(COUNTIFS('[1]MASTER TT'!$D$13:$D$70056,$A$3:$A$7588,'[1]MASTER TT'!$B$13:$B$70056,"WEDNESDAY",'[1]MASTER TT'!$C$13:$C$70056,"1100-1*",'[1]MASTER TT'!#REF!,"&gt;=1"))</f>
        <v>#REF!</v>
      </c>
      <c r="P20" s="51" t="e">
        <f>(COUNTIFS('[1]MASTER TT'!$D$13:$D$70056,$A$3:$A$7588,'[1]MASTER TT'!$B$13:$B$70056,"WEDNESDAY",'[1]MASTER TT'!$C$13:$C$70056,"1400-1*",'[1]MASTER TT'!#REF!,"&gt;=1"))</f>
        <v>#REF!</v>
      </c>
      <c r="Q20" s="51" t="e">
        <f>(COUNTIFS('[1]MASTER TT'!$D$13:$D$70056,$A$3:$A$7588,'[1]MASTER TT'!$B$13:$B$70056,"WEDNESDAY",'[1]MASTER TT'!$C$13:$C$70056,"17*",'[1]MASTER TT'!#REF!,"&gt;=1"))</f>
        <v>#REF!</v>
      </c>
      <c r="R20" s="51" t="e">
        <f>(COUNTIFS('[1]MASTER TT'!$D$13:$D$70056,$A$3:$A$7588,'[1]MASTER TT'!$B$13:$B$70056,"THURSDAY",'[1]MASTER TT'!$C$13:$C$70056,"0800-1*",'[1]MASTER TT'!#REF!,"&gt;=1"))</f>
        <v>#REF!</v>
      </c>
      <c r="S20" s="51" t="e">
        <f>COUNTIFS('[1]MASTER TT'!$D$13:$D$70056,$A$3:$A$7588,'[1]MASTER TT'!$B$13:$B$70056,"THURSDAY",'[1]MASTER TT'!$C$13:$C$70056,"1100-1*",'[1]MASTER TT'!#REF!,"&gt;=1")</f>
        <v>#REF!</v>
      </c>
      <c r="T20" s="51" t="e">
        <f>(COUNTIFS('[1]MASTER TT'!$D$13:$D$70056,$A$3:$A$7588,'[1]MASTER TT'!$B$13:$B$70056,"THURSDAY",'[1]MASTER TT'!$C$13:$C$70056,"1400-1*",'[1]MASTER TT'!#REF!,"&gt;=1"))</f>
        <v>#REF!</v>
      </c>
      <c r="U20" s="52" t="e">
        <f>(COUNTIFS('[1]MASTER TT'!$D$13:$D$70056,$A$3:$A$7588,'[1]MASTER TT'!$B$13:$B$70056,"THURSDAY",'[1]MASTER TT'!$C$13:$C$70056,"17*",'[1]MASTER TT'!#REF!,"&gt;=1"))</f>
        <v>#REF!</v>
      </c>
      <c r="V20" s="51" t="e">
        <f>(COUNTIFS('[1]MASTER TT'!$D$13:$D$70056,$A$3:$A$7588,'[1]MASTER TT'!$B$13:$B$70056,"FRIDAY",'[1]MASTER TT'!$C$13:$C$70056,"0800-1*",'[1]MASTER TT'!#REF!,"&gt;=1"))</f>
        <v>#REF!</v>
      </c>
      <c r="W20" s="51" t="e">
        <f>(COUNTIFS('[1]MASTER TT'!$D$13:$D$70056,$A$3:$A$7588,'[1]MASTER TT'!$B$13:$B$70056,"FRIDAY",'[1]MASTER TT'!$C$13:$C$70056,"1100-1*",'[1]MASTER TT'!#REF!,"&gt;=1"))</f>
        <v>#REF!</v>
      </c>
      <c r="X20" s="51" t="e">
        <f>(COUNTIFS('[1]MASTER TT'!$D$13:$D$70056,$A$3:$A$7588,'[1]MASTER TT'!$B$13:$B$70056,"FRIDAY",'[1]MASTER TT'!$C$13:$C$70056,"1400-1*",'[1]MASTER TT'!#REF!,"&gt;=1"))</f>
        <v>#REF!</v>
      </c>
      <c r="Y20" s="51" t="e">
        <f>(COUNTIFS('[1]MASTER TT'!$D$13:$D$70056,$A$3:$A$7588,'[1]MASTER TT'!$B$13:$B$70056,"FRIDAY",'[1]MASTER TT'!$C$13:$C$70056,"17*",'[1]MASTER TT'!#REF!,"&gt;=1"))</f>
        <v>#REF!</v>
      </c>
      <c r="Z20" s="51" t="e">
        <f>(COUNTIFS('[1]MASTER TT'!$D$14:$D$70056,$A$3:$A$7588,'[1]MASTER TT'!$B$14:$B$70056,"SATURDAY",'[1]MASTER TT'!$C$14:$C$70056,"0800-1*",'[1]MASTER TT'!#REF!,"&gt;=1"))</f>
        <v>#REF!</v>
      </c>
      <c r="AA20" s="52" t="e">
        <f>(COUNTIFS('[1]MASTER TT'!$D$14:$D$70056,$A$3:$A$7588,'[1]MASTER TT'!$B$14:$B$70056,"SATURDAY",'[1]MASTER TT'!$C$14:$C$70056,"1100-1*",'[1]MASTER TT'!#REF!,"&gt;=1"))</f>
        <v>#REF!</v>
      </c>
      <c r="AB20" s="52" t="e">
        <f>(COUNTIFS('[1]MASTER TT'!$D$14:$D$70056,$A$3:$A$7588,'[1]MASTER TT'!$B$14:$B$70056,"SATURDAY",'[1]MASTER TT'!$C$14:$C$70056,"1500-1800",'[1]MASTER TT'!#REF!,"&gt;=1"))</f>
        <v>#REF!</v>
      </c>
      <c r="AC20" s="52">
        <v>0</v>
      </c>
      <c r="AD20" s="52" t="e">
        <f>(COUNTIFS('[1]MASTER TT'!$D$14:$D$70056,$A$3:$A$7588,'[1]MASTER TT'!$B$14:$B$70056,"SUNDAY",'[1]MASTER TT'!$C$14:$C$70056,"0800-1100 HRS",'[1]MASTER TT'!#REF!,"&gt;=1"))</f>
        <v>#REF!</v>
      </c>
      <c r="AE20" s="52" t="e">
        <f>(COUNTIFS('[1]MASTER TT'!$D$14:$D$70056,$A$3:$A$7588,'[1]MASTER TT'!$B$14:$B$70056,"SUNDAY",'[1]MASTER TT'!$C$14:$C$70056,"1100-1400 HRS",'[1]MASTER TT'!#REF!,"&gt;=1)"))</f>
        <v>#REF!</v>
      </c>
      <c r="AF20" s="8" t="e">
        <f>(COUNTIFS('[1]MASTER TT'!$D$14:$D$70056,$A$3:$A$7588,'[1]MASTER TT'!$B$14:$B$70056,"SUNDAY",'[1]MASTER TT'!$C$14:$C$70056,"1100-1400 HRS",'[1]MASTER TT'!#REF!,"&gt;=1"))</f>
        <v>#REF!</v>
      </c>
      <c r="AG20" s="39" t="e">
        <f t="array" ref="AG20">COUNTIFS(#REF!,$A$3:$A$111,#REF!,"SUNDAY",#REF!,"1730-2030 HRS",#REF!,3)</f>
        <v>#REF!</v>
      </c>
      <c r="AH20" s="53"/>
      <c r="AI20" s="54" t="e">
        <f>(F20+G20+H20+J20+K20+L20+N20+O20+P20+R20+S20+T20+V20+W20+X20)/15</f>
        <v>#REF!</v>
      </c>
      <c r="AJ20" s="55" t="s">
        <v>1570</v>
      </c>
      <c r="AK20" s="56" t="e">
        <f>AVERAGE(AI3:AI20)</f>
        <v>#REF!</v>
      </c>
      <c r="AL20" s="53"/>
      <c r="AM20" s="53"/>
      <c r="AN20" s="53"/>
      <c r="AO20" s="53"/>
      <c r="AP20" s="53"/>
      <c r="AQ20" s="53"/>
      <c r="AR20" s="53"/>
      <c r="AS20" s="53"/>
      <c r="AT20" s="53"/>
      <c r="AU20" s="53"/>
      <c r="AV20" s="53"/>
      <c r="AW20" s="53"/>
      <c r="AX20" s="53"/>
      <c r="AY20" s="53"/>
      <c r="AZ20" s="53"/>
      <c r="BA20" s="53"/>
      <c r="BB20" s="53"/>
      <c r="BC20" s="53"/>
      <c r="BD20" s="53"/>
    </row>
    <row r="21" spans="1:56" ht="14.25" customHeight="1">
      <c r="A21" s="57" t="s">
        <v>1571</v>
      </c>
      <c r="B21" s="57"/>
      <c r="C21" s="58"/>
      <c r="D21" s="57"/>
      <c r="E21" s="57"/>
      <c r="F21" s="59" t="e">
        <f t="shared" ref="F21:AF21" si="0">SUM(F3:F20)/13</f>
        <v>#REF!</v>
      </c>
      <c r="G21" s="59" t="e">
        <f t="shared" si="0"/>
        <v>#REF!</v>
      </c>
      <c r="H21" s="59" t="e">
        <f t="shared" si="0"/>
        <v>#REF!</v>
      </c>
      <c r="I21" s="59" t="e">
        <f t="shared" si="0"/>
        <v>#REF!</v>
      </c>
      <c r="J21" s="59" t="e">
        <f t="shared" si="0"/>
        <v>#REF!</v>
      </c>
      <c r="K21" s="59" t="e">
        <f t="shared" si="0"/>
        <v>#REF!</v>
      </c>
      <c r="L21" s="59" t="e">
        <f t="shared" si="0"/>
        <v>#REF!</v>
      </c>
      <c r="M21" s="59" t="e">
        <f t="shared" si="0"/>
        <v>#REF!</v>
      </c>
      <c r="N21" s="59" t="e">
        <f t="shared" si="0"/>
        <v>#REF!</v>
      </c>
      <c r="O21" s="59" t="e">
        <f t="shared" si="0"/>
        <v>#REF!</v>
      </c>
      <c r="P21" s="59" t="e">
        <f t="shared" si="0"/>
        <v>#REF!</v>
      </c>
      <c r="Q21" s="59" t="e">
        <f t="shared" si="0"/>
        <v>#REF!</v>
      </c>
      <c r="R21" s="59" t="e">
        <f t="shared" si="0"/>
        <v>#REF!</v>
      </c>
      <c r="S21" s="59" t="e">
        <f t="shared" si="0"/>
        <v>#REF!</v>
      </c>
      <c r="T21" s="59" t="e">
        <f t="shared" si="0"/>
        <v>#REF!</v>
      </c>
      <c r="U21" s="59" t="e">
        <f t="shared" si="0"/>
        <v>#REF!</v>
      </c>
      <c r="V21" s="59" t="e">
        <f t="shared" si="0"/>
        <v>#REF!</v>
      </c>
      <c r="W21" s="59" t="e">
        <f t="shared" si="0"/>
        <v>#REF!</v>
      </c>
      <c r="X21" s="59" t="e">
        <f t="shared" si="0"/>
        <v>#REF!</v>
      </c>
      <c r="Y21" s="59" t="e">
        <f t="shared" si="0"/>
        <v>#REF!</v>
      </c>
      <c r="Z21" s="59" t="e">
        <f t="shared" si="0"/>
        <v>#REF!</v>
      </c>
      <c r="AA21" s="59" t="e">
        <f t="shared" si="0"/>
        <v>#REF!</v>
      </c>
      <c r="AB21" s="59" t="e">
        <f t="shared" si="0"/>
        <v>#REF!</v>
      </c>
      <c r="AC21" s="59">
        <f t="shared" si="0"/>
        <v>0</v>
      </c>
      <c r="AD21" s="59" t="e">
        <f t="shared" si="0"/>
        <v>#REF!</v>
      </c>
      <c r="AE21" s="59" t="e">
        <f t="shared" si="0"/>
        <v>#REF!</v>
      </c>
      <c r="AF21" s="59" t="e">
        <f t="shared" si="0"/>
        <v>#REF!</v>
      </c>
      <c r="AG21" s="55"/>
      <c r="AH21" s="60"/>
      <c r="AI21" s="56"/>
      <c r="AJ21" s="55"/>
      <c r="AK21" s="56"/>
      <c r="AL21" s="60"/>
      <c r="AM21" s="60"/>
      <c r="AN21" s="60"/>
      <c r="AO21" s="60"/>
      <c r="AP21" s="60"/>
      <c r="AQ21" s="60"/>
      <c r="AR21" s="60"/>
      <c r="AS21" s="60"/>
      <c r="AT21" s="60"/>
      <c r="AU21" s="60"/>
      <c r="AV21" s="60"/>
      <c r="AW21" s="60"/>
      <c r="AX21" s="60"/>
      <c r="AY21" s="60"/>
      <c r="AZ21" s="60"/>
      <c r="BA21" s="60"/>
      <c r="BB21" s="60"/>
      <c r="BC21" s="60"/>
      <c r="BD21" s="60"/>
    </row>
    <row r="22" spans="1:56" ht="14.25" customHeight="1">
      <c r="A22" s="30" t="s">
        <v>1458</v>
      </c>
      <c r="B22" s="30">
        <v>45</v>
      </c>
      <c r="C22" s="61">
        <v>30</v>
      </c>
      <c r="D22" s="30">
        <v>22</v>
      </c>
      <c r="E22" s="30" t="s">
        <v>1572</v>
      </c>
      <c r="F22" s="50" t="e">
        <f>(COUNTIFS('[1]MASTER TT'!$D$13:$D$69997,$A$3:$A$7588,'[1]MASTER TT'!$B$13:$B$69997,"MONDAY",'[1]MASTER TT'!$C$13:$C$69997,"0800-1*",'[1]MASTER TT'!#REF!,"&gt;=1"))</f>
        <v>#REF!</v>
      </c>
      <c r="G22" s="51" t="e">
        <f>(COUNTIFS('[1]MASTER TT'!$D$13:$D$69997,$A$3:$A$7588,'[1]MASTER TT'!$B$13:$B$69997,"MONDAY",'[1]MASTER TT'!$C$13:$C$69997,"1100-1*",'[1]MASTER TT'!#REF!,"&gt;=1"))</f>
        <v>#REF!</v>
      </c>
      <c r="H22" s="51" t="e">
        <f>(COUNTIFS('[1]MASTER TT'!$D$13:$D$69997,$A$3:$A$7588,'[1]MASTER TT'!$B$13:$B$69997,"MONDAY",'[1]MASTER TT'!$C$13:$C$69997,"1200-1*",'[1]MASTER TT'!#REF!,"&gt;=1"))</f>
        <v>#REF!</v>
      </c>
      <c r="I22" s="52" t="e">
        <f>(COUNTIFS('[1]MASTER TT'!$D$13:$D$69997,$A$3:$A$7588,'[1]MASTER TT'!$B$13:$B$69997,"MONDAY",'[1]MASTER TT'!$C$13:$C$69997,"1*-1*",'[1]MASTER TT'!#REF!,"&gt;=1"))</f>
        <v>#REF!</v>
      </c>
      <c r="J22" s="51" t="e">
        <f>(COUNTIFS('[1]MASTER TT'!$D$13:$D$69997,$A$3:$A$7588,'[1]MASTER TT'!$B$13:$B$69997,"TUESDAY",'[1]MASTER TT'!$C$13:$C$69997,"0800-1*",'[1]MASTER TT'!#REF!,"&gt;=1"))</f>
        <v>#REF!</v>
      </c>
      <c r="K22" s="52" t="e">
        <f>(COUNTIFS('[1]MASTER TT'!$D$13:$D$69997,$A$3:$A$7588,'[1]MASTER TT'!$B$13:$B$69997,"TUESDAY",'[1]MASTER TT'!$C$13:$C$69997,"1100-1*",'[1]MASTER TT'!#REF!,"&gt;=1"))</f>
        <v>#REF!</v>
      </c>
      <c r="L22" s="51" t="e">
        <f>(COUNTIFS('[1]MASTER TT'!$D$13:$D$69997,$A$3:$A$7588,'[1]MASTER TT'!$B$13:$B$69997,"TUESDAY",'[1]MASTER TT'!$C$13:$C$69997,"1200-1*",'[1]MASTER TT'!#REF!,"&gt;=1"))</f>
        <v>#REF!</v>
      </c>
      <c r="M22" s="51" t="e">
        <f>(COUNTIFS('[1]MASTER TT'!$D$13:$D$70053,$A$3:$A$7588,'[1]MASTER TT'!$B$13:$B$70053,"TUESDAY",'[1]MASTER TT'!$C$13:$C$70053,"1*-1*",'[1]MASTER TT'!#REF!,"&gt;=1"))</f>
        <v>#REF!</v>
      </c>
      <c r="N22" s="51" t="e">
        <f>(COUNTIFS('[1]MASTER TT'!$D$13:$D$70056,$A$3:$A$588,'[1]MASTER TT'!$B$13:$B$70056,"WEDNESDAY",'[1]MASTER TT'!$C$13:$C$70056,"0800-1*",'[1]MASTER TT'!#REF!,"&gt;=1"))</f>
        <v>#REF!</v>
      </c>
      <c r="O22" s="51" t="e">
        <f>(COUNTIFS('[1]MASTER TT'!$D$13:$D$70056,$A$3:$A$7588,'[1]MASTER TT'!$B$13:$B$70056,"WEDNESDAY",'[1]MASTER TT'!$C$13:$C$70056,"1100-1*",'[1]MASTER TT'!#REF!,"&gt;=1"))</f>
        <v>#REF!</v>
      </c>
      <c r="P22" s="51" t="e">
        <f>(COUNTIFS('[1]MASTER TT'!$D$13:$D$70056,$A$3:$A$7588,'[1]MASTER TT'!$B$13:$B$70056,"WEDNESDAY",'[1]MASTER TT'!$C$13:$C$70056,"1200-1*",'[1]MASTER TT'!#REF!,"&gt;=1"))</f>
        <v>#REF!</v>
      </c>
      <c r="Q22" s="51" t="e">
        <f>(COUNTIFS('[1]MASTER TT'!$D$13:$D$70056,$A$3:$A$7588,'[1]MASTER TT'!$B$13:$B$70056,"WEDNESDAY",'[1]MASTER TT'!$C$13:$C$70056,"1*-1*",'[1]MASTER TT'!#REF!,"&gt;=1"))</f>
        <v>#REF!</v>
      </c>
      <c r="R22" s="51" t="e">
        <f>(COUNTIFS('[1]MASTER TT'!$D$13:$D$70056,$A$3:$A$7588,'[1]MASTER TT'!$B$13:$B$70056,"THURSDAY",'[1]MASTER TT'!$C$13:$C$70056,"0800-1*",'[1]MASTER TT'!#REF!,"&gt;=1"))</f>
        <v>#REF!</v>
      </c>
      <c r="S22" s="51" t="e">
        <f>(COUNTIFS('[1]MASTER TT'!$D$13:$D$70056,$A$3:$A$7588,'[1]MASTER TT'!$B$13:$B$70056,"THURSDAY",'[1]MASTER TT'!$C$13:$C$70056,"1100-1*",'[1]MASTER TT'!#REF!,"&gt;=1"))</f>
        <v>#REF!</v>
      </c>
      <c r="T22" s="51" t="e">
        <f>(COUNTIFS('[1]MASTER TT'!$D$13:$D$70056,$A$3:$A$7588,'[1]MASTER TT'!$B$13:$B$70056,"THURSDAY",'[1]MASTER TT'!$C$13:$C$70056,"1200-1*",'[1]MASTER TT'!#REF!,"&gt;=1"))</f>
        <v>#REF!</v>
      </c>
      <c r="U22" s="52" t="e">
        <f>(COUNTIFS('[1]MASTER TT'!$D$13:$D$70056,$A$3:$A$7588,'[1]MASTER TT'!$B$13:$B$70056,"THURSDAY",'[1]MASTER TT'!$C$13:$C$70056,"1*-1*",'[1]MASTER TT'!#REF!,"&gt;=1"))</f>
        <v>#REF!</v>
      </c>
      <c r="V22" s="51" t="e">
        <f>(COUNTIFS('[1]MASTER TT'!$D$13:$D$70056,$A$3:$A$7588,'[1]MASTER TT'!$B$13:$B$70056,"FRIDAY",'[1]MASTER TT'!$C$13:$C$70056,"0800-1*",'[1]MASTER TT'!#REF!,"&gt;=1"))</f>
        <v>#REF!</v>
      </c>
      <c r="W22" s="51" t="e">
        <f>(COUNTIFS('[1]MASTER TT'!$D$13:$D$70056,$A$3:$A$7588,'[1]MASTER TT'!$B$13:$B$70056,"FRIDAY",'[1]MASTER TT'!$C$13:$C$70056,"1100-1*",'[1]MASTER TT'!#REF!,"&gt;=1"))</f>
        <v>#REF!</v>
      </c>
      <c r="X22" s="51" t="e">
        <f>(COUNTIFS('[1]MASTER TT'!$D$13:$D$70056,$A$3:$A$7588,'[1]MASTER TT'!$B$13:$B$70056,"FRIDAY",'[1]MASTER TT'!$C$13:$C$70056,"1200-1*",'[1]MASTER TT'!#REF!,"&gt;=1"))</f>
        <v>#REF!</v>
      </c>
      <c r="Y22" s="51" t="e">
        <f>(COUNTIFS('[1]MASTER TT'!$D$13:$D$70056,$A$3:$A$7588,'[1]MASTER TT'!$B$13:$B$70056,"FRIDAY",'[1]MASTER TT'!$C$13:$C$70056,"1*-1*",'[1]MASTER TT'!#REF!,"&gt;=1"))</f>
        <v>#REF!</v>
      </c>
      <c r="Z22" s="51" t="e">
        <f>(COUNTIFS('[1]MASTER TT'!$D$14:$D$70056,$A$3:$A$7588,'[1]MASTER TT'!$B$14:$B$70056,"SATURDAY",'[1]MASTER TT'!$C$14:$C$70056,"0800-1*",'[1]MASTER TT'!#REF!,"&gt;=1"))</f>
        <v>#REF!</v>
      </c>
      <c r="AA22" s="52" t="e">
        <f>(COUNTIFS('[1]MASTER TT'!$D$14:$D$70056,$A$3:$A$7588,'[1]MASTER TT'!$B$14:$B$70056,"SATURDAY",'[1]MASTER TT'!$C$14:$C$70056,"1100-1*",'[1]MASTER TT'!#REF!,"&gt;=1"))</f>
        <v>#REF!</v>
      </c>
      <c r="AB22" s="52" t="e">
        <f>(COUNTIFS('[1]MASTER TT'!$D$14:$D$70056,$A$3:$A$7588,'[1]MASTER TT'!$B$14:$B$70056,"SATURDAY",'[1]MASTER TT'!$C$14:$C$70056,"1200-1*",'[1]MASTER TT'!#REF!,"&gt;=1"))</f>
        <v>#REF!</v>
      </c>
      <c r="AC22" s="52">
        <v>0</v>
      </c>
      <c r="AD22" s="52" t="e">
        <f t="array" ref="AD22">COUNTIFS('[1]MASTER TT'!$D$14:$D$70056,$A$3:$A$7588,'[1]MASTER TT'!$B$14:$B$70056,"SUNDAY",'[1]MASTER TT'!$C$14:$C$70056,"0800-1100 HRS",'[1]MASTER TT'!#REF!,"&gt;=1")</f>
        <v>#REF!</v>
      </c>
      <c r="AE22" s="52" t="e">
        <f t="array" ref="AE22">COUNTIFS('[1]MASTER TT'!$D$14:$D$70056,$A$3:$A$7588,'[1]MASTER TT'!$B$14:$B$70056,"SUNDAY",'[1]MASTER TT'!$C$14:$C$70056,"1100-1400 HRS",'[1]MASTER TT'!#REF!,"&gt;=1)")</f>
        <v>#REF!</v>
      </c>
      <c r="AF22" s="8" t="e">
        <f t="array" ref="AF22">COUNTIFS('[1]MASTER TT'!$D$14:$D$70056,$A$3:$A$7588,'[1]MASTER TT'!$B$14:$B$70056,"SUNDAY",'[1]MASTER TT'!$C$14:$C$70056,"1100-1400 HRS",'[1]MASTER TT'!#REF!,"&gt;=1")</f>
        <v>#REF!</v>
      </c>
      <c r="AG22" s="39"/>
      <c r="AI22" s="54" t="e">
        <f>(F22+G22+H22+J22+K22+L22+N22+O22+P22+R22+S22+T22+V22+W22+X22)/15</f>
        <v>#REF!</v>
      </c>
      <c r="AJ22" s="39"/>
      <c r="AK22" s="39"/>
      <c r="AL22" s="39"/>
    </row>
    <row r="23" spans="1:56" ht="14.25" customHeight="1">
      <c r="A23" s="30" t="s">
        <v>1241</v>
      </c>
      <c r="B23" s="30">
        <v>45</v>
      </c>
      <c r="C23" s="61">
        <v>30</v>
      </c>
      <c r="D23" s="30">
        <v>22</v>
      </c>
      <c r="E23" s="30" t="s">
        <v>1569</v>
      </c>
      <c r="F23" s="50" t="e">
        <f>(COUNTIFS('[1]MASTER TT'!$D$13:$D$69997,$A$3:$A$7588,'[1]MASTER TT'!$B$13:$B$69997,"MONDAY",'[1]MASTER TT'!$C$13:$C$69997,"0800-1*",'[1]MASTER TT'!#REF!,"&gt;=1"))</f>
        <v>#REF!</v>
      </c>
      <c r="G23" s="51" t="e">
        <f>(COUNTIFS('[1]MASTER TT'!$D$13:$D$69997,$A$3:$A$7588,'[1]MASTER TT'!$B$13:$B$69997,"MONDAY",'[1]MASTER TT'!$C$13:$C$69997,"1100-1*",'[1]MASTER TT'!#REF!,"&gt;=1"))</f>
        <v>#REF!</v>
      </c>
      <c r="H23" s="51" t="e">
        <f>(COUNTIFS('[1]MASTER TT'!$D$13:$D$69997,$A$3:$A$7588,'[1]MASTER TT'!$B$13:$B$69997,"MONDAY",'[1]MASTER TT'!$C$13:$C$69997,"1200-1*",'[1]MASTER TT'!#REF!,"&gt;=1"))</f>
        <v>#REF!</v>
      </c>
      <c r="I23" s="52" t="e">
        <f>(COUNTIFS('[1]MASTER TT'!$D$13:$D$69997,$A$3:$A$7588,'[1]MASTER TT'!$B$13:$B$69997,"MONDAY",'[1]MASTER TT'!$C$13:$C$69997,"1*-1*",'[1]MASTER TT'!#REF!,"&gt;=1"))</f>
        <v>#REF!</v>
      </c>
      <c r="J23" s="51" t="e">
        <f>(COUNTIFS('[1]MASTER TT'!$D$13:$D$69997,$A$3:$A$7588,'[1]MASTER TT'!$B$13:$B$69997,"TUESDAY",'[1]MASTER TT'!$C$13:$C$69997,"0800-1*",'[1]MASTER TT'!#REF!,"&gt;=1"))</f>
        <v>#REF!</v>
      </c>
      <c r="K23" s="52" t="e">
        <f>(COUNTIFS('[1]MASTER TT'!$D$13:$D$69997,$A$3:$A$7588,'[1]MASTER TT'!$B$13:$B$69997,"TUESDAY",'[1]MASTER TT'!$C$13:$C$69997,"1100-1*",'[1]MASTER TT'!#REF!,"&gt;=1"))</f>
        <v>#REF!</v>
      </c>
      <c r="L23" s="51" t="e">
        <f>(COUNTIFS('[1]MASTER TT'!$D$13:$D$69997,$A$3:$A$7588,'[1]MASTER TT'!$B$13:$B$69997,"TUESDAY",'[1]MASTER TT'!$C$13:$C$69997,"1200-1*",'[1]MASTER TT'!#REF!,"&gt;=1"))</f>
        <v>#REF!</v>
      </c>
      <c r="M23" s="51" t="e">
        <f>(COUNTIFS('[1]MASTER TT'!$D$13:$D$70053,$A$3:$A$7588,'[1]MASTER TT'!$B$13:$B$70053,"TUESDAY",'[1]MASTER TT'!$C$13:$C$70053,"1*-1*",'[1]MASTER TT'!#REF!,"&gt;=1"))</f>
        <v>#REF!</v>
      </c>
      <c r="N23" s="51" t="e">
        <f>(COUNTIFS('[1]MASTER TT'!$D$13:$D$70056,$A$3:$A$588,'[1]MASTER TT'!$B$13:$B$70056,"WEDNESDAY",'[1]MASTER TT'!$C$13:$C$70056,"0800-1*",'[1]MASTER TT'!#REF!,"&gt;=1"))</f>
        <v>#REF!</v>
      </c>
      <c r="O23" s="51" t="e">
        <f>(COUNTIFS('[1]MASTER TT'!$D$13:$D$70056,$A$3:$A$7588,'[1]MASTER TT'!$B$13:$B$70056,"WEDNESDAY",'[1]MASTER TT'!$C$13:$C$70056,"1100-1*",'[1]MASTER TT'!#REF!,"&gt;=1"))</f>
        <v>#REF!</v>
      </c>
      <c r="P23" s="51" t="e">
        <f>(COUNTIFS('[1]MASTER TT'!$D$13:$D$70056,$A$3:$A$7588,'[1]MASTER TT'!$B$13:$B$70056,"WEDNESDAY",'[1]MASTER TT'!$C$13:$C$70056,"1200-1*",'[1]MASTER TT'!#REF!,"&gt;=1"))</f>
        <v>#REF!</v>
      </c>
      <c r="Q23" s="51" t="e">
        <f>(COUNTIFS('[1]MASTER TT'!$D$13:$D$70056,$A$3:$A$7588,'[1]MASTER TT'!$B$13:$B$70056,"WEDNESDAY",'[1]MASTER TT'!$C$13:$C$70056,"1*-1*",'[1]MASTER TT'!#REF!,"&gt;=1"))</f>
        <v>#REF!</v>
      </c>
      <c r="R23" s="51" t="e">
        <f>(COUNTIFS('[1]MASTER TT'!$D$13:$D$70056,$A$3:$A$7588,'[1]MASTER TT'!$B$13:$B$70056,"THURSDAY",'[1]MASTER TT'!$C$13:$C$70056,"0800-1*",'[1]MASTER TT'!#REF!,"&gt;=1"))</f>
        <v>#REF!</v>
      </c>
      <c r="S23" s="51" t="e">
        <f>(COUNTIFS('[1]MASTER TT'!$D$13:$D$70056,$A$3:$A$7588,'[1]MASTER TT'!$B$13:$B$70056,"THURSDAY",'[1]MASTER TT'!$C$13:$C$70056,"1100-1*",'[1]MASTER TT'!#REF!,"&gt;=1"))</f>
        <v>#REF!</v>
      </c>
      <c r="T23" s="51" t="e">
        <f>(COUNTIFS('[1]MASTER TT'!$D$13:$D$70056,$A$3:$A$7588,'[1]MASTER TT'!$B$13:$B$70056,"THURSDAY",'[1]MASTER TT'!$C$13:$C$70056,"1200-1*",'[1]MASTER TT'!#REF!,"&gt;=1"))</f>
        <v>#REF!</v>
      </c>
      <c r="U23" s="52" t="e">
        <f>(COUNTIFS('[1]MASTER TT'!$D$13:$D$70056,$A$3:$A$7588,'[1]MASTER TT'!$B$13:$B$70056,"THURSDAY",'[1]MASTER TT'!$C$13:$C$70056,"1*-1*",'[1]MASTER TT'!#REF!,"&gt;=1"))</f>
        <v>#REF!</v>
      </c>
      <c r="V23" s="51" t="e">
        <f>(COUNTIFS('[1]MASTER TT'!$D$13:$D$70056,$A$3:$A$7588,'[1]MASTER TT'!$B$13:$B$70056,"FRIDAY",'[1]MASTER TT'!$C$13:$C$70056,"0800-1*",'[1]MASTER TT'!#REF!,"&gt;=1"))</f>
        <v>#REF!</v>
      </c>
      <c r="W23" s="51" t="e">
        <f>(COUNTIFS('[1]MASTER TT'!$D$13:$D$70056,$A$3:$A$7588,'[1]MASTER TT'!$B$13:$B$70056,"FRIDAY",'[1]MASTER TT'!$C$13:$C$70056,"1100-1*",'[1]MASTER TT'!#REF!,"&gt;=1"))</f>
        <v>#REF!</v>
      </c>
      <c r="X23" s="51" t="e">
        <f>(COUNTIFS('[1]MASTER TT'!$D$13:$D$70056,$A$3:$A$7588,'[1]MASTER TT'!$B$13:$B$70056,"FRIDAY",'[1]MASTER TT'!$C$13:$C$70056,"1200-1*",'[1]MASTER TT'!#REF!,"&gt;=1"))</f>
        <v>#REF!</v>
      </c>
      <c r="Y23" s="51" t="e">
        <f>(COUNTIFS('[1]MASTER TT'!$D$13:$D$70056,$A$3:$A$7588,'[1]MASTER TT'!$B$13:$B$70056,"FRIDAY",'[1]MASTER TT'!$C$13:$C$70056,"1*-1*",'[1]MASTER TT'!#REF!,"&gt;=1"))</f>
        <v>#REF!</v>
      </c>
      <c r="Z23" s="51" t="e">
        <f>(COUNTIFS('[1]MASTER TT'!$D$14:$D$70056,$A$3:$A$7588,'[1]MASTER TT'!$B$14:$B$70056,"SATURDAY",'[1]MASTER TT'!$C$14:$C$70056,"0800-1*",'[1]MASTER TT'!#REF!,"&gt;=1"))</f>
        <v>#REF!</v>
      </c>
      <c r="AA23" s="52" t="e">
        <f>(COUNTIFS('[1]MASTER TT'!$D$14:$D$70056,$A$3:$A$7588,'[1]MASTER TT'!$B$14:$B$70056,"SATURDAY",'[1]MASTER TT'!$C$14:$C$70056,"1100-1*",'[1]MASTER TT'!#REF!,"&gt;=1"))</f>
        <v>#REF!</v>
      </c>
      <c r="AB23" s="52" t="e">
        <f>(COUNTIFS('[1]MASTER TT'!$D$14:$D$70056,$A$3:$A$7588,'[1]MASTER TT'!$B$14:$B$70056,"SATURDAY",'[1]MASTER TT'!$C$14:$C$70056,"1200-1*",'[1]MASTER TT'!#REF!,"&gt;=1"))</f>
        <v>#REF!</v>
      </c>
      <c r="AC23" s="52">
        <v>0</v>
      </c>
      <c r="AD23" s="52" t="e">
        <f t="array" ref="AD23">COUNTIFS('[1]MASTER TT'!$D$14:$D$70056,$A$3:$A$7588,'[1]MASTER TT'!$B$14:$B$70056,"SUNDAY",'[1]MASTER TT'!$C$14:$C$70056,"0800-1100 HRS",'[1]MASTER TT'!#REF!,"&gt;=1")</f>
        <v>#REF!</v>
      </c>
      <c r="AE23" s="52" t="e">
        <f t="array" ref="AE23">COUNTIFS('[1]MASTER TT'!$D$14:$D$70056,$A$3:$A$7588,'[1]MASTER TT'!$B$14:$B$70056,"SUNDAY",'[1]MASTER TT'!$C$14:$C$70056,"1100-1400 HRS",'[1]MASTER TT'!#REF!,"&gt;=1)")</f>
        <v>#REF!</v>
      </c>
      <c r="AF23" s="8" t="e">
        <f t="array" ref="AF23">COUNTIFS('[1]MASTER TT'!$D$14:$D$70056,$A$3:$A$7588,'[1]MASTER TT'!$B$14:$B$70056,"SUNDAY",'[1]MASTER TT'!$C$14:$C$70056,"1100-1400 HRS",'[1]MASTER TT'!#REF!,"&gt;=1")</f>
        <v>#REF!</v>
      </c>
      <c r="AG23" s="39"/>
      <c r="AI23" s="54" t="e">
        <f>(F23+G23+H23+J23+K23+L23+N23+O23+P23+R23+S23+T23+V23+W23+X23)/15</f>
        <v>#REF!</v>
      </c>
      <c r="AJ23" s="39"/>
      <c r="AK23" s="39"/>
      <c r="AL23" s="39"/>
    </row>
    <row r="24" spans="1:56" ht="14.25" customHeight="1">
      <c r="A24" s="30" t="s">
        <v>1396</v>
      </c>
      <c r="B24" s="30">
        <v>45</v>
      </c>
      <c r="C24" s="61">
        <v>30</v>
      </c>
      <c r="D24" s="30">
        <v>22</v>
      </c>
      <c r="E24" s="30" t="s">
        <v>1569</v>
      </c>
      <c r="F24" s="50" t="e">
        <f>(COUNTIFS('[1]MASTER TT'!$D$13:$D$69997,$A$3:$A$7588,'[1]MASTER TT'!$B$13:$B$69997,"MONDAY",'[1]MASTER TT'!$C$13:$C$69997,"0800-1*",'[1]MASTER TT'!#REF!,"&gt;=1"))</f>
        <v>#REF!</v>
      </c>
      <c r="G24" s="51" t="e">
        <f>(COUNTIFS('[1]MASTER TT'!$D$13:$D$69997,$A$3:$A$7588,'[1]MASTER TT'!$B$13:$B$69997,"MONDAY",'[1]MASTER TT'!$C$13:$C$69997,"1100-1*",'[1]MASTER TT'!#REF!,"&gt;=1"))</f>
        <v>#REF!</v>
      </c>
      <c r="H24" s="51" t="e">
        <f>(COUNTIFS('[1]MASTER TT'!$D$13:$D$69997,$A$3:$A$7588,'[1]MASTER TT'!$B$13:$B$69997,"MONDAY",'[1]MASTER TT'!$C$13:$C$69997,"1200-1*",'[1]MASTER TT'!#REF!,"&gt;=1"))</f>
        <v>#REF!</v>
      </c>
      <c r="I24" s="52" t="e">
        <f>(COUNTIFS('[1]MASTER TT'!$D$13:$D$69997,$A$3:$A$7588,'[1]MASTER TT'!$B$13:$B$69997,"MONDAY",'[1]MASTER TT'!$C$13:$C$69997,"1*-1*",'[1]MASTER TT'!#REF!,"&gt;=1"))</f>
        <v>#REF!</v>
      </c>
      <c r="J24" s="51" t="e">
        <f>(COUNTIFS('[1]MASTER TT'!$D$13:$D$69997,$A$3:$A$7588,'[1]MASTER TT'!$B$13:$B$69997,"TUESDAY",'[1]MASTER TT'!$C$13:$C$69997,"0800-1*",'[1]MASTER TT'!#REF!,"&gt;=1"))</f>
        <v>#REF!</v>
      </c>
      <c r="K24" s="52" t="e">
        <f>(COUNTIFS('[1]MASTER TT'!$D$13:$D$69997,$A$3:$A$7588,'[1]MASTER TT'!$B$13:$B$69997,"TUESDAY",'[1]MASTER TT'!$C$13:$C$69997,"1100-1*",'[1]MASTER TT'!#REF!,"&gt;=1"))</f>
        <v>#REF!</v>
      </c>
      <c r="L24" s="51" t="e">
        <f>(COUNTIFS('[1]MASTER TT'!$D$13:$D$69997,$A$3:$A$7588,'[1]MASTER TT'!$B$13:$B$69997,"TUESDAY",'[1]MASTER TT'!$C$13:$C$69997,"1200-1*",'[1]MASTER TT'!#REF!,"&gt;=1"))</f>
        <v>#REF!</v>
      </c>
      <c r="M24" s="51" t="e">
        <f>(COUNTIFS('[1]MASTER TT'!$D$13:$D$70053,$A$3:$A$7588,'[1]MASTER TT'!$B$13:$B$70053,"TUESDAY",'[1]MASTER TT'!$C$13:$C$70053,"1*-1*",'[1]MASTER TT'!#REF!,"&gt;=1"))</f>
        <v>#REF!</v>
      </c>
      <c r="N24" s="51" t="e">
        <f>(COUNTIFS('[1]MASTER TT'!$D$13:$D$70056,$A$3:$A$588,'[1]MASTER TT'!$B$13:$B$70056,"WEDNESDAY",'[1]MASTER TT'!$C$13:$C$70056,"0800-1*",'[1]MASTER TT'!#REF!,"&gt;=1"))</f>
        <v>#REF!</v>
      </c>
      <c r="O24" s="51" t="e">
        <f>(COUNTIFS('[1]MASTER TT'!$D$13:$D$70056,$A$3:$A$7588,'[1]MASTER TT'!$B$13:$B$70056,"WEDNESDAY",'[1]MASTER TT'!$C$13:$C$70056,"1100-1*",'[1]MASTER TT'!#REF!,"&gt;=1"))</f>
        <v>#REF!</v>
      </c>
      <c r="P24" s="51" t="e">
        <f>(COUNTIFS('[1]MASTER TT'!$D$13:$D$70056,$A$3:$A$7588,'[1]MASTER TT'!$B$13:$B$70056,"WEDNESDAY",'[1]MASTER TT'!$C$13:$C$70056,"1200-1*",'[1]MASTER TT'!#REF!,"&gt;=1"))</f>
        <v>#REF!</v>
      </c>
      <c r="Q24" s="51" t="e">
        <f>(COUNTIFS('[1]MASTER TT'!$D$13:$D$70056,$A$3:$A$7588,'[1]MASTER TT'!$B$13:$B$70056,"WEDNESDAY",'[1]MASTER TT'!$C$13:$C$70056,"1*-1*",'[1]MASTER TT'!#REF!,"&gt;=1"))</f>
        <v>#REF!</v>
      </c>
      <c r="R24" s="51" t="e">
        <f>(COUNTIFS('[1]MASTER TT'!$D$13:$D$70056,$A$3:$A$7588,'[1]MASTER TT'!$B$13:$B$70056,"THURSDAY",'[1]MASTER TT'!$C$13:$C$70056,"0800-1*",'[1]MASTER TT'!#REF!,"&gt;=1"))</f>
        <v>#REF!</v>
      </c>
      <c r="S24" s="51" t="e">
        <f>(COUNTIFS('[1]MASTER TT'!$D$13:$D$70056,$A$3:$A$7588,'[1]MASTER TT'!$B$13:$B$70056,"THURSDAY",'[1]MASTER TT'!$C$13:$C$70056,"1100-1*",'[1]MASTER TT'!#REF!,"&gt;=1"))</f>
        <v>#REF!</v>
      </c>
      <c r="T24" s="51" t="e">
        <f>(COUNTIFS('[1]MASTER TT'!$D$13:$D$70056,$A$3:$A$7588,'[1]MASTER TT'!$B$13:$B$70056,"THURSDAY",'[1]MASTER TT'!$C$13:$C$70056,"1200-1*",'[1]MASTER TT'!#REF!,"&gt;=1"))</f>
        <v>#REF!</v>
      </c>
      <c r="U24" s="52" t="e">
        <f>(COUNTIFS('[1]MASTER TT'!$D$13:$D$70056,$A$3:$A$7588,'[1]MASTER TT'!$B$13:$B$70056,"THURSDAY",'[1]MASTER TT'!$C$13:$C$70056,"1*-1*",'[1]MASTER TT'!#REF!,"&gt;=1"))</f>
        <v>#REF!</v>
      </c>
      <c r="V24" s="51" t="e">
        <f>(COUNTIFS('[1]MASTER TT'!$D$13:$D$70056,$A$3:$A$7588,'[1]MASTER TT'!$B$13:$B$70056,"FRIDAY",'[1]MASTER TT'!$C$13:$C$70056,"0800-1*",'[1]MASTER TT'!#REF!,"&gt;=1"))</f>
        <v>#REF!</v>
      </c>
      <c r="W24" s="51" t="e">
        <f>(COUNTIFS('[1]MASTER TT'!$D$13:$D$70056,$A$3:$A$7588,'[1]MASTER TT'!$B$13:$B$70056,"FRIDAY",'[1]MASTER TT'!$C$13:$C$70056,"1100-1*",'[1]MASTER TT'!#REF!,"&gt;=1"))</f>
        <v>#REF!</v>
      </c>
      <c r="X24" s="51" t="e">
        <f>(COUNTIFS('[1]MASTER TT'!$D$13:$D$70056,$A$3:$A$7588,'[1]MASTER TT'!$B$13:$B$70056,"FRIDAY",'[1]MASTER TT'!$C$13:$C$70056,"1200-1*",'[1]MASTER TT'!#REF!,"&gt;=1"))</f>
        <v>#REF!</v>
      </c>
      <c r="Y24" s="51" t="e">
        <f>(COUNTIFS('[1]MASTER TT'!$D$13:$D$70056,$A$3:$A$7588,'[1]MASTER TT'!$B$13:$B$70056,"FRIDAY",'[1]MASTER TT'!$C$13:$C$70056,"1*-1*",'[1]MASTER TT'!#REF!,"&gt;=1"))</f>
        <v>#REF!</v>
      </c>
      <c r="Z24" s="51" t="e">
        <f>(COUNTIFS('[1]MASTER TT'!$D$14:$D$70056,$A$3:$A$7588,'[1]MASTER TT'!$B$14:$B$70056,"SATURDAY",'[1]MASTER TT'!$C$14:$C$70056,"0800-1*",'[1]MASTER TT'!#REF!,"&gt;=1"))</f>
        <v>#REF!</v>
      </c>
      <c r="AA24" s="52" t="e">
        <f>(COUNTIFS('[1]MASTER TT'!$D$14:$D$70056,$A$3:$A$7588,'[1]MASTER TT'!$B$14:$B$70056,"SATURDAY",'[1]MASTER TT'!$C$14:$C$70056,"1100-1*",'[1]MASTER TT'!#REF!,"&gt;=1"))</f>
        <v>#REF!</v>
      </c>
      <c r="AB24" s="52" t="e">
        <f>(COUNTIFS('[1]MASTER TT'!$D$14:$D$70056,$A$3:$A$7588,'[1]MASTER TT'!$B$14:$B$70056,"SATURDAY",'[1]MASTER TT'!$C$14:$C$70056,"1200-1*",'[1]MASTER TT'!#REF!,"&gt;=1"))</f>
        <v>#REF!</v>
      </c>
      <c r="AC24" s="52">
        <v>0</v>
      </c>
      <c r="AD24" s="52" t="e">
        <f t="array" ref="AD24">COUNTIFS('[1]MASTER TT'!$D$14:$D$70056,$A$3:$A$7588,'[1]MASTER TT'!$B$14:$B$70056,"SUNDAY",'[1]MASTER TT'!$C$14:$C$70056,"0800-1100 HRS",'[1]MASTER TT'!#REF!,"&gt;=1")</f>
        <v>#REF!</v>
      </c>
      <c r="AE24" s="52" t="e">
        <f t="array" ref="AE24">COUNTIFS('[1]MASTER TT'!$D$14:$D$70056,$A$3:$A$7588,'[1]MASTER TT'!$B$14:$B$70056,"SUNDAY",'[1]MASTER TT'!$C$14:$C$70056,"1100-1400 HRS",'[1]MASTER TT'!#REF!,"&gt;=1)")</f>
        <v>#REF!</v>
      </c>
      <c r="AF24" s="8" t="e">
        <f t="array" ref="AF24">COUNTIFS('[1]MASTER TT'!$D$14:$D$70056,$A$3:$A$7588,'[1]MASTER TT'!$B$14:$B$70056,"SUNDAY",'[1]MASTER TT'!$C$14:$C$70056,"1100-1400 HRS",'[1]MASTER TT'!#REF!,"&gt;=1")</f>
        <v>#REF!</v>
      </c>
      <c r="AG24" s="39"/>
      <c r="AI24" s="54" t="e">
        <f>(F24+G24+H24+J24+K24+L24+N24+O24+P24+R24+S24+T24+V24+W24+X24)/15</f>
        <v>#REF!</v>
      </c>
      <c r="AJ24" s="39"/>
      <c r="AK24" s="39"/>
      <c r="AL24" s="39"/>
    </row>
    <row r="25" spans="1:56" ht="14.25" customHeight="1">
      <c r="A25" s="30" t="s">
        <v>1573</v>
      </c>
      <c r="B25" s="30">
        <v>18</v>
      </c>
      <c r="C25" s="61">
        <v>11</v>
      </c>
      <c r="D25" s="30">
        <v>10</v>
      </c>
      <c r="E25" s="30" t="s">
        <v>1569</v>
      </c>
      <c r="F25" s="50" t="e">
        <f>(COUNTIFS('[1]MASTER TT'!$D$13:$D$69997,$A$3:$A$7588,'[1]MASTER TT'!$B$13:$B$69997,"MONDAY",'[1]MASTER TT'!$C$13:$C$69997,"0800-1*",'[1]MASTER TT'!#REF!,"&gt;=1"))</f>
        <v>#REF!</v>
      </c>
      <c r="G25" s="51" t="e">
        <f>(COUNTIFS('[1]MASTER TT'!$D$13:$D$69997,$A$3:$A$7588,'[1]MASTER TT'!$B$13:$B$69997,"MONDAY",'[1]MASTER TT'!$C$13:$C$69997,"1100-1*",'[1]MASTER TT'!#REF!,"&gt;=1"))</f>
        <v>#REF!</v>
      </c>
      <c r="H25" s="51" t="e">
        <f>(COUNTIFS('[1]MASTER TT'!$D$13:$D$69997,$A$3:$A$7588,'[1]MASTER TT'!$B$13:$B$69997,"MONDAY",'[1]MASTER TT'!$C$13:$C$69997,"1200-1*",'[1]MASTER TT'!#REF!,"&gt;=1"))</f>
        <v>#REF!</v>
      </c>
      <c r="I25" s="52" t="e">
        <f>(COUNTIFS('[1]MASTER TT'!$D$13:$D$69997,$A$3:$A$7588,'[1]MASTER TT'!$B$13:$B$69997,"MONDAY",'[1]MASTER TT'!$C$13:$C$69997,"1*-1*",'[1]MASTER TT'!#REF!,"&gt;=1"))</f>
        <v>#REF!</v>
      </c>
      <c r="J25" s="51" t="e">
        <f>(COUNTIFS('[1]MASTER TT'!$D$13:$D$69997,$A$3:$A$7588,'[1]MASTER TT'!$B$13:$B$69997,"TUESDAY",'[1]MASTER TT'!$C$13:$C$69997,"0800-1*",'[1]MASTER TT'!#REF!,"&gt;=1"))</f>
        <v>#REF!</v>
      </c>
      <c r="K25" s="52" t="e">
        <f>(COUNTIFS('[1]MASTER TT'!$D$13:$D$69997,$A$3:$A$7588,'[1]MASTER TT'!$B$13:$B$69997,"TUESDAY",'[1]MASTER TT'!$C$13:$C$69997,"1100-1*",'[1]MASTER TT'!#REF!,"&gt;=1"))</f>
        <v>#REF!</v>
      </c>
      <c r="L25" s="51" t="e">
        <f>(COUNTIFS('[1]MASTER TT'!$D$13:$D$69997,$A$3:$A$7588,'[1]MASTER TT'!$B$13:$B$69997,"TUESDAY",'[1]MASTER TT'!$C$13:$C$69997,"1200-1*",'[1]MASTER TT'!#REF!,"&gt;=1"))</f>
        <v>#REF!</v>
      </c>
      <c r="M25" s="51" t="e">
        <f>(COUNTIFS('[1]MASTER TT'!$D$13:$D$70053,$A$3:$A$7588,'[1]MASTER TT'!$B$13:$B$70053,"TUESDAY",'[1]MASTER TT'!$C$13:$C$70053,"1*-1*",'[1]MASTER TT'!#REF!,"&gt;=1"))</f>
        <v>#REF!</v>
      </c>
      <c r="N25" s="51" t="e">
        <f>(COUNTIFS('[1]MASTER TT'!$D$13:$D$70056,$A$3:$A$588,'[1]MASTER TT'!$B$13:$B$70056,"WEDNESDAY",'[1]MASTER TT'!$C$13:$C$70056,"0800-1*",'[1]MASTER TT'!#REF!,"&gt;=1"))</f>
        <v>#REF!</v>
      </c>
      <c r="O25" s="51" t="e">
        <f>(COUNTIFS('[1]MASTER TT'!$D$13:$D$70056,$A$3:$A$7588,'[1]MASTER TT'!$B$13:$B$70056,"WEDNESDAY",'[1]MASTER TT'!$C$13:$C$70056,"1100-1*",'[1]MASTER TT'!#REF!,"&gt;=1"))</f>
        <v>#REF!</v>
      </c>
      <c r="P25" s="51" t="e">
        <f>(COUNTIFS('[1]MASTER TT'!$D$13:$D$70056,$A$3:$A$7588,'[1]MASTER TT'!$B$13:$B$70056,"WEDNESDAY",'[1]MASTER TT'!$C$13:$C$70056,"1200-1*",'[1]MASTER TT'!#REF!,"&gt;=1"))</f>
        <v>#REF!</v>
      </c>
      <c r="Q25" s="51" t="e">
        <f>(COUNTIFS('[1]MASTER TT'!$D$13:$D$70056,$A$3:$A$7588,'[1]MASTER TT'!$B$13:$B$70056,"WEDNESDAY",'[1]MASTER TT'!$C$13:$C$70056,"1*-1*",'[1]MASTER TT'!#REF!,"&gt;=1"))</f>
        <v>#REF!</v>
      </c>
      <c r="R25" s="51" t="e">
        <f>(COUNTIFS('[1]MASTER TT'!$D$13:$D$70056,$A$3:$A$7588,'[1]MASTER TT'!$B$13:$B$70056,"THURSDAY",'[1]MASTER TT'!$C$13:$C$70056,"0800-1*",'[1]MASTER TT'!#REF!,"&gt;=1"))</f>
        <v>#REF!</v>
      </c>
      <c r="S25" s="51" t="e">
        <f>(COUNTIFS('[1]MASTER TT'!$D$13:$D$70056,$A$3:$A$7588,'[1]MASTER TT'!$B$13:$B$70056,"THURSDAY",'[1]MASTER TT'!$C$13:$C$70056,"1100-1*",'[1]MASTER TT'!#REF!,"&gt;=1"))</f>
        <v>#REF!</v>
      </c>
      <c r="T25" s="51" t="e">
        <f>(COUNTIFS('[1]MASTER TT'!$D$13:$D$70056,$A$3:$A$7588,'[1]MASTER TT'!$B$13:$B$70056,"THURSDAY",'[1]MASTER TT'!$C$13:$C$70056,"1200-1*",'[1]MASTER TT'!#REF!,"&gt;=1"))</f>
        <v>#REF!</v>
      </c>
      <c r="U25" s="52" t="e">
        <f>(COUNTIFS('[1]MASTER TT'!$D$13:$D$70056,$A$3:$A$7588,'[1]MASTER TT'!$B$13:$B$70056,"THURSDAY",'[1]MASTER TT'!$C$13:$C$70056,"1*-1*",'[1]MASTER TT'!#REF!,"&gt;=1"))</f>
        <v>#REF!</v>
      </c>
      <c r="V25" s="51" t="e">
        <f>(COUNTIFS('[1]MASTER TT'!$D$13:$D$70056,$A$3:$A$7588,'[1]MASTER TT'!$B$13:$B$70056,"FRIDAY",'[1]MASTER TT'!$C$13:$C$70056,"0800-1*",'[1]MASTER TT'!#REF!,"&gt;=1"))</f>
        <v>#REF!</v>
      </c>
      <c r="W25" s="51" t="e">
        <f>(COUNTIFS('[1]MASTER TT'!$D$13:$D$70056,$A$3:$A$7588,'[1]MASTER TT'!$B$13:$B$70056,"FRIDAY",'[1]MASTER TT'!$C$13:$C$70056,"1100-1*",'[1]MASTER TT'!#REF!,"&gt;=1"))</f>
        <v>#REF!</v>
      </c>
      <c r="X25" s="51" t="e">
        <f>(COUNTIFS('[1]MASTER TT'!$D$13:$D$70056,$A$3:$A$7588,'[1]MASTER TT'!$B$13:$B$70056,"FRIDAY",'[1]MASTER TT'!$C$13:$C$70056,"1200-1*",'[1]MASTER TT'!#REF!,"&gt;=1"))</f>
        <v>#REF!</v>
      </c>
      <c r="Y25" s="51" t="e">
        <f>(COUNTIFS('[1]MASTER TT'!$D$13:$D$70056,$A$3:$A$7588,'[1]MASTER TT'!$B$13:$B$70056,"FRIDAY",'[1]MASTER TT'!$C$13:$C$70056,"1*-1*",'[1]MASTER TT'!#REF!,"&gt;=1"))</f>
        <v>#REF!</v>
      </c>
      <c r="Z25" s="51" t="e">
        <f>(COUNTIFS('[1]MASTER TT'!$D$14:$D$70056,$A$3:$A$7588,'[1]MASTER TT'!$B$14:$B$70056,"SATURDAY",'[1]MASTER TT'!$C$14:$C$70056,"0800-1*",'[1]MASTER TT'!#REF!,"&gt;=1"))</f>
        <v>#REF!</v>
      </c>
      <c r="AA25" s="52" t="e">
        <f>(COUNTIFS('[1]MASTER TT'!$D$14:$D$70056,$A$3:$A$7588,'[1]MASTER TT'!$B$14:$B$70056,"SATURDAY",'[1]MASTER TT'!$C$14:$C$70056,"1100-1*",'[1]MASTER TT'!#REF!,"&gt;=1"))</f>
        <v>#REF!</v>
      </c>
      <c r="AB25" s="52" t="e">
        <f>(COUNTIFS('[1]MASTER TT'!$D$14:$D$70056,$A$3:$A$7588,'[1]MASTER TT'!$B$14:$B$70056,"SATURDAY",'[1]MASTER TT'!$C$14:$C$70056,"1200-1*",'[1]MASTER TT'!#REF!,"&gt;=1"))</f>
        <v>#REF!</v>
      </c>
      <c r="AC25" s="52">
        <v>0</v>
      </c>
      <c r="AD25" s="52" t="e">
        <f t="array" ref="AD25">COUNTIFS('[1]MASTER TT'!$D$14:$D$70056,$A$3:$A$7588,'[1]MASTER TT'!$B$14:$B$70056,"SUNDAY",'[1]MASTER TT'!$C$14:$C$70056,"0800-1100 HRS",'[1]MASTER TT'!#REF!,"&gt;=1")</f>
        <v>#REF!</v>
      </c>
      <c r="AE25" s="52" t="e">
        <f t="array" ref="AE25">COUNTIFS('[1]MASTER TT'!$D$14:$D$70056,$A$3:$A$7588,'[1]MASTER TT'!$B$14:$B$70056,"SUNDAY",'[1]MASTER TT'!$C$14:$C$70056,"1100-1400 HRS",'[1]MASTER TT'!#REF!,"&gt;=1)")</f>
        <v>#REF!</v>
      </c>
      <c r="AF25" s="8" t="e">
        <f t="array" ref="AF25">COUNTIFS('[1]MASTER TT'!$D$14:$D$70056,$A$3:$A$7588,'[1]MASTER TT'!$B$14:$B$70056,"SUNDAY",'[1]MASTER TT'!$C$14:$C$70056,"1100-1400 HRS",'[1]MASTER TT'!#REF!,"&gt;=1")</f>
        <v>#REF!</v>
      </c>
      <c r="AG25" s="39"/>
      <c r="AI25" s="54"/>
      <c r="AJ25" s="39"/>
      <c r="AK25" s="39"/>
      <c r="AL25" s="39"/>
    </row>
    <row r="26" spans="1:56" ht="14.25" customHeight="1">
      <c r="A26" s="30" t="s">
        <v>1518</v>
      </c>
      <c r="B26" s="30">
        <v>24</v>
      </c>
      <c r="C26" s="61">
        <v>11</v>
      </c>
      <c r="D26" s="30">
        <v>10</v>
      </c>
      <c r="E26" s="30" t="s">
        <v>1569</v>
      </c>
      <c r="F26" s="50" t="e">
        <f>(COUNTIFS('[1]MASTER TT'!$D$13:$D$69997,$A$3:$A$7588,'[1]MASTER TT'!$B$13:$B$69997,"MONDAY",'[1]MASTER TT'!$C$13:$C$69997,"0800-1*",'[1]MASTER TT'!#REF!,"&gt;=1"))</f>
        <v>#REF!</v>
      </c>
      <c r="G26" s="51" t="e">
        <f>(COUNTIFS('[1]MASTER TT'!$D$13:$D$69997,$A$3:$A$7588,'[1]MASTER TT'!$B$13:$B$69997,"MONDAY",'[1]MASTER TT'!$C$13:$C$69997,"1100-1*",'[1]MASTER TT'!#REF!,"&gt;=1"))</f>
        <v>#REF!</v>
      </c>
      <c r="H26" s="51" t="e">
        <f>(COUNTIFS('[1]MASTER TT'!$D$13:$D$69997,$A$3:$A$7588,'[1]MASTER TT'!$B$13:$B$69997,"MONDAY",'[1]MASTER TT'!$C$13:$C$69997,"1200-1*",'[1]MASTER TT'!#REF!,"&gt;=1"))</f>
        <v>#REF!</v>
      </c>
      <c r="I26" s="52" t="e">
        <f>(COUNTIFS('[1]MASTER TT'!$D$13:$D$69997,$A$3:$A$7588,'[1]MASTER TT'!$B$13:$B$69997,"MONDAY",'[1]MASTER TT'!$C$13:$C$69997,"1*-1*",'[1]MASTER TT'!#REF!,"&gt;=1"))</f>
        <v>#REF!</v>
      </c>
      <c r="J26" s="51" t="e">
        <f>(COUNTIFS('[1]MASTER TT'!$D$13:$D$69997,$A$3:$A$7588,'[1]MASTER TT'!$B$13:$B$69997,"TUESDAY",'[1]MASTER TT'!$C$13:$C$69997,"0800-1*",'[1]MASTER TT'!#REF!,"&gt;=1"))</f>
        <v>#REF!</v>
      </c>
      <c r="K26" s="52" t="e">
        <f>(COUNTIFS('[1]MASTER TT'!$D$13:$D$69997,$A$3:$A$7588,'[1]MASTER TT'!$B$13:$B$69997,"TUESDAY",'[1]MASTER TT'!$C$13:$C$69997,"1100-1*",'[1]MASTER TT'!#REF!,"&gt;=1"))</f>
        <v>#REF!</v>
      </c>
      <c r="L26" s="51" t="e">
        <f>(COUNTIFS('[1]MASTER TT'!$D$13:$D$69997,$A$3:$A$7588,'[1]MASTER TT'!$B$13:$B$69997,"TUESDAY",'[1]MASTER TT'!$C$13:$C$69997,"1200-1*",'[1]MASTER TT'!#REF!,"&gt;=1"))</f>
        <v>#REF!</v>
      </c>
      <c r="M26" s="51" t="e">
        <f>(COUNTIFS('[1]MASTER TT'!$D$13:$D$70053,$A$3:$A$7588,'[1]MASTER TT'!$B$13:$B$70053,"TUESDAY",'[1]MASTER TT'!$C$13:$C$70053,"1*-1*",'[1]MASTER TT'!#REF!,"&gt;=1"))</f>
        <v>#REF!</v>
      </c>
      <c r="N26" s="51" t="e">
        <f>(COUNTIFS('[1]MASTER TT'!$D$13:$D$70056,$A$3:$A$588,'[1]MASTER TT'!$B$13:$B$70056,"WEDNESDAY",'[1]MASTER TT'!$C$13:$C$70056,"0800-1*",'[1]MASTER TT'!#REF!,"&gt;=1"))</f>
        <v>#REF!</v>
      </c>
      <c r="O26" s="51" t="e">
        <f>(COUNTIFS('[1]MASTER TT'!$D$13:$D$70056,$A$3:$A$7588,'[1]MASTER TT'!$B$13:$B$70056,"WEDNESDAY",'[1]MASTER TT'!$C$13:$C$70056,"1100-1*",'[1]MASTER TT'!#REF!,"&gt;=1"))</f>
        <v>#REF!</v>
      </c>
      <c r="P26" s="51" t="e">
        <f>(COUNTIFS('[1]MASTER TT'!$D$13:$D$70056,$A$3:$A$7588,'[1]MASTER TT'!$B$13:$B$70056,"WEDNESDAY",'[1]MASTER TT'!$C$13:$C$70056,"1200-1*",'[1]MASTER TT'!#REF!,"&gt;=1"))</f>
        <v>#REF!</v>
      </c>
      <c r="Q26" s="51" t="e">
        <f>(COUNTIFS('[1]MASTER TT'!$D$13:$D$70056,$A$3:$A$7588,'[1]MASTER TT'!$B$13:$B$70056,"WEDNESDAY",'[1]MASTER TT'!$C$13:$C$70056,"1*-1*",'[1]MASTER TT'!#REF!,"&gt;=1"))</f>
        <v>#REF!</v>
      </c>
      <c r="R26" s="51" t="e">
        <f>(COUNTIFS('[1]MASTER TT'!$D$13:$D$70056,$A$3:$A$7588,'[1]MASTER TT'!$B$13:$B$70056,"THURSDAY",'[1]MASTER TT'!$C$13:$C$70056,"0800-1*",'[1]MASTER TT'!#REF!,"&gt;=1"))</f>
        <v>#REF!</v>
      </c>
      <c r="S26" s="51" t="e">
        <f>(COUNTIFS('[1]MASTER TT'!$D$13:$D$70056,$A$3:$A$7588,'[1]MASTER TT'!$B$13:$B$70056,"THURSDAY",'[1]MASTER TT'!$C$13:$C$70056,"1100-1*",'[1]MASTER TT'!#REF!,"&gt;=1"))</f>
        <v>#REF!</v>
      </c>
      <c r="T26" s="51" t="e">
        <f>(COUNTIFS('[1]MASTER TT'!$D$13:$D$70056,$A$3:$A$7588,'[1]MASTER TT'!$B$13:$B$70056,"THURSDAY",'[1]MASTER TT'!$C$13:$C$70056,"1200-1*",'[1]MASTER TT'!#REF!,"&gt;=1"))</f>
        <v>#REF!</v>
      </c>
      <c r="U26" s="52" t="e">
        <f>(COUNTIFS('[1]MASTER TT'!$D$13:$D$70056,$A$3:$A$7588,'[1]MASTER TT'!$B$13:$B$70056,"THURSDAY",'[1]MASTER TT'!$C$13:$C$70056,"1*-1*",'[1]MASTER TT'!#REF!,"&gt;=1"))</f>
        <v>#REF!</v>
      </c>
      <c r="V26" s="51" t="e">
        <f>(COUNTIFS('[1]MASTER TT'!$D$13:$D$70056,$A$3:$A$7588,'[1]MASTER TT'!$B$13:$B$70056,"FRIDAY",'[1]MASTER TT'!$C$13:$C$70056,"0800-1*",'[1]MASTER TT'!#REF!,"&gt;=1"))</f>
        <v>#REF!</v>
      </c>
      <c r="W26" s="51" t="e">
        <f>(COUNTIFS('[1]MASTER TT'!$D$13:$D$70056,$A$3:$A$7588,'[1]MASTER TT'!$B$13:$B$70056,"FRIDAY",'[1]MASTER TT'!$C$13:$C$70056,"1100-1*",'[1]MASTER TT'!#REF!,"&gt;=1"))</f>
        <v>#REF!</v>
      </c>
      <c r="X26" s="51" t="e">
        <f>(COUNTIFS('[1]MASTER TT'!$D$13:$D$70056,$A$3:$A$7588,'[1]MASTER TT'!$B$13:$B$70056,"FRIDAY",'[1]MASTER TT'!$C$13:$C$70056,"1200-1*",'[1]MASTER TT'!#REF!,"&gt;=1"))</f>
        <v>#REF!</v>
      </c>
      <c r="Y26" s="51" t="e">
        <f>(COUNTIFS('[1]MASTER TT'!$D$13:$D$70056,$A$3:$A$7588,'[1]MASTER TT'!$B$13:$B$70056,"FRIDAY",'[1]MASTER TT'!$C$13:$C$70056,"1*-1*",'[1]MASTER TT'!#REF!,"&gt;=1"))</f>
        <v>#REF!</v>
      </c>
      <c r="Z26" s="51" t="e">
        <f>(COUNTIFS('[1]MASTER TT'!$D$14:$D$70056,$A$3:$A$7588,'[1]MASTER TT'!$B$14:$B$70056,"SATURDAY",'[1]MASTER TT'!$C$14:$C$70056,"0800-1*",'[1]MASTER TT'!#REF!,"&gt;=1"))</f>
        <v>#REF!</v>
      </c>
      <c r="AA26" s="52" t="e">
        <f>(COUNTIFS('[1]MASTER TT'!$D$14:$D$70056,$A$3:$A$7588,'[1]MASTER TT'!$B$14:$B$70056,"SATURDAY",'[1]MASTER TT'!$C$14:$C$70056,"1100-1*",'[1]MASTER TT'!#REF!,"&gt;=1"))</f>
        <v>#REF!</v>
      </c>
      <c r="AB26" s="52" t="e">
        <f>(COUNTIFS('[1]MASTER TT'!$D$14:$D$70056,$A$3:$A$7588,'[1]MASTER TT'!$B$14:$B$70056,"SATURDAY",'[1]MASTER TT'!$C$14:$C$70056,"1200-1*",'[1]MASTER TT'!#REF!,"&gt;=1"))</f>
        <v>#REF!</v>
      </c>
      <c r="AC26" s="52">
        <v>0</v>
      </c>
      <c r="AD26" s="52" t="e">
        <f t="array" ref="AD26">COUNTIFS('[1]MASTER TT'!$D$14:$D$70056,$A$3:$A$7588,'[1]MASTER TT'!$B$14:$B$70056,"SUNDAY",'[1]MASTER TT'!$C$14:$C$70056,"0800-1100 HRS",'[1]MASTER TT'!#REF!,"&gt;=1")</f>
        <v>#REF!</v>
      </c>
      <c r="AE26" s="52" t="e">
        <f t="array" ref="AE26">COUNTIFS('[1]MASTER TT'!$D$14:$D$70056,$A$3:$A$7588,'[1]MASTER TT'!$B$14:$B$70056,"SUNDAY",'[1]MASTER TT'!$C$14:$C$70056,"1100-1400 HRS",'[1]MASTER TT'!#REF!,"&gt;=1)")</f>
        <v>#REF!</v>
      </c>
      <c r="AF26" s="8" t="e">
        <f t="array" ref="AF26">COUNTIFS('[1]MASTER TT'!$D$14:$D$70056,$A$3:$A$7588,'[1]MASTER TT'!$B$14:$B$70056,"SUNDAY",'[1]MASTER TT'!$C$14:$C$70056,"1100-1400 HRS",'[1]MASTER TT'!#REF!,"&gt;=1")</f>
        <v>#REF!</v>
      </c>
      <c r="AG26" s="39"/>
      <c r="AI26" s="54"/>
      <c r="AJ26" s="39"/>
      <c r="AK26" s="39"/>
      <c r="AL26" s="39"/>
    </row>
    <row r="27" spans="1:56" ht="14.25" customHeight="1">
      <c r="A27" s="30" t="s">
        <v>1182</v>
      </c>
      <c r="B27" s="30">
        <v>36</v>
      </c>
      <c r="C27" s="61">
        <v>30</v>
      </c>
      <c r="D27" s="30">
        <v>20</v>
      </c>
      <c r="E27" s="30" t="s">
        <v>1569</v>
      </c>
      <c r="F27" s="50" t="e">
        <f>(COUNTIFS('[1]MASTER TT'!$D$13:$D$69997,$A$3:$A$7588,'[1]MASTER TT'!$B$13:$B$69997,"MONDAY",'[1]MASTER TT'!$C$13:$C$69997,"0800-1*",'[1]MASTER TT'!#REF!,"&gt;=1"))</f>
        <v>#REF!</v>
      </c>
      <c r="G27" s="51" t="e">
        <f>(COUNTIFS('[1]MASTER TT'!$D$13:$D$69997,$A$3:$A$7588,'[1]MASTER TT'!$B$13:$B$69997,"MONDAY",'[1]MASTER TT'!$C$13:$C$69997,"1100-1*",'[1]MASTER TT'!#REF!,"&gt;=1"))</f>
        <v>#REF!</v>
      </c>
      <c r="H27" s="51" t="e">
        <f>(COUNTIFS('[1]MASTER TT'!$D$13:$D$69997,$A$3:$A$7588,'[1]MASTER TT'!$B$13:$B$69997,"MONDAY",'[1]MASTER TT'!$C$13:$C$69997,"1200-1*",'[1]MASTER TT'!#REF!,"&gt;=1"))</f>
        <v>#REF!</v>
      </c>
      <c r="I27" s="52" t="e">
        <f>(COUNTIFS('[1]MASTER TT'!$D$13:$D$69997,$A$3:$A$7588,'[1]MASTER TT'!$B$13:$B$69997,"MONDAY",'[1]MASTER TT'!$C$13:$C$69997,"1*-1*",'[1]MASTER TT'!#REF!,"&gt;=1"))</f>
        <v>#REF!</v>
      </c>
      <c r="J27" s="51" t="e">
        <f>(COUNTIFS('[1]MASTER TT'!$D$13:$D$69997,$A$3:$A$7588,'[1]MASTER TT'!$B$13:$B$69997,"TUESDAY",'[1]MASTER TT'!$C$13:$C$69997,"0800-1*",'[1]MASTER TT'!#REF!,"&gt;=1"))</f>
        <v>#REF!</v>
      </c>
      <c r="K27" s="52" t="e">
        <f>(COUNTIFS('[1]MASTER TT'!$D$13:$D$69997,$A$3:$A$7588,'[1]MASTER TT'!$B$13:$B$69997,"TUESDAY",'[1]MASTER TT'!$C$13:$C$69997,"1100-1*",'[1]MASTER TT'!#REF!,"&gt;=1"))</f>
        <v>#REF!</v>
      </c>
      <c r="L27" s="51" t="e">
        <f>(COUNTIFS('[1]MASTER TT'!$D$13:$D$69997,$A$3:$A$7588,'[1]MASTER TT'!$B$13:$B$69997,"TUESDAY",'[1]MASTER TT'!$C$13:$C$69997,"1200-1*",'[1]MASTER TT'!#REF!,"&gt;=1"))</f>
        <v>#REF!</v>
      </c>
      <c r="M27" s="51" t="e">
        <f>(COUNTIFS('[1]MASTER TT'!$D$13:$D$70053,$A$3:$A$7588,'[1]MASTER TT'!$B$13:$B$70053,"TUESDAY",'[1]MASTER TT'!$C$13:$C$70053,"1*-1*",'[1]MASTER TT'!#REF!,"&gt;=1"))</f>
        <v>#REF!</v>
      </c>
      <c r="N27" s="51" t="e">
        <f>(COUNTIFS('[1]MASTER TT'!$D$13:$D$70056,$A$3:$A$588,'[1]MASTER TT'!$B$13:$B$70056,"WEDNESDAY",'[1]MASTER TT'!$C$13:$C$70056,"0800-1*",'[1]MASTER TT'!#REF!,"&gt;=1"))</f>
        <v>#REF!</v>
      </c>
      <c r="O27" s="51" t="e">
        <f>(COUNTIFS('[1]MASTER TT'!$D$13:$D$70056,$A$3:$A$7588,'[1]MASTER TT'!$B$13:$B$70056,"WEDNESDAY",'[1]MASTER TT'!$C$13:$C$70056,"1100-1*",'[1]MASTER TT'!#REF!,"&gt;=1"))</f>
        <v>#REF!</v>
      </c>
      <c r="P27" s="51" t="e">
        <f>(COUNTIFS('[1]MASTER TT'!$D$13:$D$70056,$A$3:$A$7588,'[1]MASTER TT'!$B$13:$B$70056,"WEDNESDAY",'[1]MASTER TT'!$C$13:$C$70056,"1200-1*",'[1]MASTER TT'!#REF!,"&gt;=1"))</f>
        <v>#REF!</v>
      </c>
      <c r="Q27" s="51" t="e">
        <f>(COUNTIFS('[1]MASTER TT'!$D$13:$D$70056,$A$3:$A$7588,'[1]MASTER TT'!$B$13:$B$70056,"WEDNESDAY",'[1]MASTER TT'!$C$13:$C$70056,"1*-1*",'[1]MASTER TT'!#REF!,"&gt;=1"))</f>
        <v>#REF!</v>
      </c>
      <c r="R27" s="51" t="e">
        <f>(COUNTIFS('[1]MASTER TT'!$D$13:$D$70056,$A$3:$A$7588,'[1]MASTER TT'!$B$13:$B$70056,"THURSDAY",'[1]MASTER TT'!$C$13:$C$70056,"0800-1*",'[1]MASTER TT'!#REF!,"&gt;=1"))</f>
        <v>#REF!</v>
      </c>
      <c r="S27" s="51" t="e">
        <f>(COUNTIFS('[1]MASTER TT'!$D$13:$D$70056,$A$3:$A$7588,'[1]MASTER TT'!$B$13:$B$70056,"THURSDAY",'[1]MASTER TT'!$C$13:$C$70056,"1100-1*",'[1]MASTER TT'!#REF!,"&gt;=1"))</f>
        <v>#REF!</v>
      </c>
      <c r="T27" s="51" t="e">
        <f>(COUNTIFS('[1]MASTER TT'!$D$13:$D$70056,$A$3:$A$7588,'[1]MASTER TT'!$B$13:$B$70056,"THURSDAY",'[1]MASTER TT'!$C$13:$C$70056,"1200-1*",'[1]MASTER TT'!#REF!,"&gt;=1"))</f>
        <v>#REF!</v>
      </c>
      <c r="U27" s="52" t="e">
        <f>(COUNTIFS('[1]MASTER TT'!$D$13:$D$70056,$A$3:$A$7588,'[1]MASTER TT'!$B$13:$B$70056,"THURSDAY",'[1]MASTER TT'!$C$13:$C$70056,"1*-1*",'[1]MASTER TT'!#REF!,"&gt;=1"))</f>
        <v>#REF!</v>
      </c>
      <c r="V27" s="51" t="e">
        <f>(COUNTIFS('[1]MASTER TT'!$D$13:$D$70056,$A$3:$A$7588,'[1]MASTER TT'!$B$13:$B$70056,"FRIDAY",'[1]MASTER TT'!$C$13:$C$70056,"0800-1*",'[1]MASTER TT'!#REF!,"&gt;=1"))</f>
        <v>#REF!</v>
      </c>
      <c r="W27" s="51" t="e">
        <f>(COUNTIFS('[1]MASTER TT'!$D$13:$D$70056,$A$3:$A$7588,'[1]MASTER TT'!$B$13:$B$70056,"FRIDAY",'[1]MASTER TT'!$C$13:$C$70056,"1100-1*",'[1]MASTER TT'!#REF!,"&gt;=1"))</f>
        <v>#REF!</v>
      </c>
      <c r="X27" s="51" t="e">
        <f>(COUNTIFS('[1]MASTER TT'!$D$13:$D$70056,$A$3:$A$7588,'[1]MASTER TT'!$B$13:$B$70056,"FRIDAY",'[1]MASTER TT'!$C$13:$C$70056,"1200-1*",'[1]MASTER TT'!#REF!,"&gt;=1"))</f>
        <v>#REF!</v>
      </c>
      <c r="Y27" s="51" t="e">
        <f>(COUNTIFS('[1]MASTER TT'!$D$13:$D$70056,$A$3:$A$7588,'[1]MASTER TT'!$B$13:$B$70056,"FRIDAY",'[1]MASTER TT'!$C$13:$C$70056,"1*-1*",'[1]MASTER TT'!#REF!,"&gt;=1"))</f>
        <v>#REF!</v>
      </c>
      <c r="Z27" s="51" t="e">
        <f>(COUNTIFS('[1]MASTER TT'!$D$14:$D$70056,$A$3:$A$7588,'[1]MASTER TT'!$B$14:$B$70056,"SATURDAY",'[1]MASTER TT'!$C$14:$C$70056,"0800-1*",'[1]MASTER TT'!#REF!,"&gt;=1"))</f>
        <v>#REF!</v>
      </c>
      <c r="AA27" s="52" t="e">
        <f>(COUNTIFS('[1]MASTER TT'!$D$14:$D$70056,$A$3:$A$7588,'[1]MASTER TT'!$B$14:$B$70056,"SATURDAY",'[1]MASTER TT'!$C$14:$C$70056,"1100-1*",'[1]MASTER TT'!#REF!,"&gt;=1"))</f>
        <v>#REF!</v>
      </c>
      <c r="AB27" s="52" t="e">
        <f>(COUNTIFS('[1]MASTER TT'!$D$14:$D$70056,$A$3:$A$7588,'[1]MASTER TT'!$B$14:$B$70056,"SATURDAY",'[1]MASTER TT'!$C$14:$C$70056,"1200-1*",'[1]MASTER TT'!#REF!,"&gt;=1"))</f>
        <v>#REF!</v>
      </c>
      <c r="AC27" s="52">
        <v>0</v>
      </c>
      <c r="AD27" s="52" t="e">
        <f t="array" ref="AD27">COUNTIFS('[1]MASTER TT'!$D$14:$D$70056,$A$3:$A$7588,'[1]MASTER TT'!$B$14:$B$70056,"SUNDAY",'[1]MASTER TT'!$C$14:$C$70056,"0800-1100 HRS",'[1]MASTER TT'!#REF!,"&gt;=1")</f>
        <v>#REF!</v>
      </c>
      <c r="AE27" s="52" t="e">
        <f t="array" ref="AE27">COUNTIFS('[1]MASTER TT'!$D$14:$D$70056,$A$3:$A$7588,'[1]MASTER TT'!$B$14:$B$70056,"SUNDAY",'[1]MASTER TT'!$C$14:$C$70056,"1100-1400 HRS",'[1]MASTER TT'!#REF!,"&gt;=1)")</f>
        <v>#REF!</v>
      </c>
      <c r="AF27" s="8" t="e">
        <f t="array" ref="AF27">COUNTIFS('[1]MASTER TT'!$D$14:$D$70056,$A$3:$A$7588,'[1]MASTER TT'!$B$14:$B$70056,"SUNDAY",'[1]MASTER TT'!$C$14:$C$70056,"1100-1400 HRS",'[1]MASTER TT'!#REF!,"&gt;=1")</f>
        <v>#REF!</v>
      </c>
      <c r="AG27" s="39"/>
      <c r="AI27" s="54" t="e">
        <f>(F27+G27+H27+J27+K27+L27+N27+O27+P27+R27+S27+T27+V27+W27+X27)/15</f>
        <v>#REF!</v>
      </c>
      <c r="AJ27" s="39"/>
      <c r="AK27" s="39"/>
      <c r="AL27" s="39"/>
    </row>
    <row r="28" spans="1:56" ht="14.25" customHeight="1">
      <c r="A28" s="30" t="s">
        <v>1134</v>
      </c>
      <c r="B28" s="30">
        <v>36</v>
      </c>
      <c r="C28" s="61">
        <v>25</v>
      </c>
      <c r="D28" s="30">
        <v>20</v>
      </c>
      <c r="E28" s="30" t="s">
        <v>1569</v>
      </c>
      <c r="F28" s="50" t="e">
        <f>(COUNTIFS('[1]MASTER TT'!$D$13:$D$69997,$A$3:$A$7588,'[1]MASTER TT'!$B$13:$B$69997,"MONDAY",'[1]MASTER TT'!$C$13:$C$69997,"0800-1*",'[1]MASTER TT'!#REF!,"&gt;=1"))</f>
        <v>#REF!</v>
      </c>
      <c r="G28" s="51" t="e">
        <f>(COUNTIFS('[1]MASTER TT'!$D$13:$D$69997,$A$3:$A$7588,'[1]MASTER TT'!$B$13:$B$69997,"MONDAY",'[1]MASTER TT'!$C$13:$C$69997,"1100-1*",'[1]MASTER TT'!#REF!,"&gt;=1"))</f>
        <v>#REF!</v>
      </c>
      <c r="H28" s="51" t="e">
        <f>(COUNTIFS('[1]MASTER TT'!$D$13:$D$69997,$A$3:$A$7588,'[1]MASTER TT'!$B$13:$B$69997,"MONDAY",'[1]MASTER TT'!$C$13:$C$69997,"1200-1*",'[1]MASTER TT'!#REF!,"&gt;=1"))</f>
        <v>#REF!</v>
      </c>
      <c r="I28" s="52" t="e">
        <f>(COUNTIFS('[1]MASTER TT'!$D$13:$D$69997,$A$3:$A$7588,'[1]MASTER TT'!$B$13:$B$69997,"MONDAY",'[1]MASTER TT'!$C$13:$C$69997,"1*-1*",'[1]MASTER TT'!#REF!,"&gt;=1"))</f>
        <v>#REF!</v>
      </c>
      <c r="J28" s="51" t="e">
        <f>(COUNTIFS('[1]MASTER TT'!$D$13:$D$69997,$A$3:$A$7588,'[1]MASTER TT'!$B$13:$B$69997,"TUESDAY",'[1]MASTER TT'!$C$13:$C$69997,"0800-1*",'[1]MASTER TT'!#REF!,"&gt;=1"))</f>
        <v>#REF!</v>
      </c>
      <c r="K28" s="52" t="e">
        <f>(COUNTIFS('[1]MASTER TT'!$D$13:$D$69997,$A$3:$A$7588,'[1]MASTER TT'!$B$13:$B$69997,"TUESDAY",'[1]MASTER TT'!$C$13:$C$69997,"1100-1*",'[1]MASTER TT'!#REF!,"&gt;=1"))</f>
        <v>#REF!</v>
      </c>
      <c r="L28" s="51" t="e">
        <f>(COUNTIFS('[1]MASTER TT'!$D$13:$D$69997,$A$3:$A$7588,'[1]MASTER TT'!$B$13:$B$69997,"TUESDAY",'[1]MASTER TT'!$C$13:$C$69997,"1200-1*",'[1]MASTER TT'!#REF!,"&gt;=1"))</f>
        <v>#REF!</v>
      </c>
      <c r="M28" s="51" t="e">
        <f>(COUNTIFS('[1]MASTER TT'!$D$13:$D$70053,$A$3:$A$7588,'[1]MASTER TT'!$B$13:$B$70053,"TUESDAY",'[1]MASTER TT'!$C$13:$C$70053,"1*-1*",'[1]MASTER TT'!#REF!,"&gt;=1"))</f>
        <v>#REF!</v>
      </c>
      <c r="N28" s="51" t="e">
        <f>(COUNTIFS('[1]MASTER TT'!$D$13:$D$70056,$A$3:$A$588,'[1]MASTER TT'!$B$13:$B$70056,"WEDNESDAY",'[1]MASTER TT'!$C$13:$C$70056,"0800-1*",'[1]MASTER TT'!#REF!,"&gt;=1"))</f>
        <v>#REF!</v>
      </c>
      <c r="O28" s="51" t="e">
        <f>(COUNTIFS('[1]MASTER TT'!$D$13:$D$70056,$A$3:$A$7588,'[1]MASTER TT'!$B$13:$B$70056,"WEDNESDAY",'[1]MASTER TT'!$C$13:$C$70056,"1100-1*",'[1]MASTER TT'!#REF!,"&gt;=1"))</f>
        <v>#REF!</v>
      </c>
      <c r="P28" s="51" t="e">
        <f>(COUNTIFS('[1]MASTER TT'!$D$13:$D$70056,$A$3:$A$7588,'[1]MASTER TT'!$B$13:$B$70056,"WEDNESDAY",'[1]MASTER TT'!$C$13:$C$70056,"1200-1*",'[1]MASTER TT'!#REF!,"&gt;=1"))</f>
        <v>#REF!</v>
      </c>
      <c r="Q28" s="51" t="e">
        <f>(COUNTIFS('[1]MASTER TT'!$D$13:$D$70056,$A$3:$A$7588,'[1]MASTER TT'!$B$13:$B$70056,"WEDNESDAY",'[1]MASTER TT'!$C$13:$C$70056,"1*-1*",'[1]MASTER TT'!#REF!,"&gt;=1"))</f>
        <v>#REF!</v>
      </c>
      <c r="R28" s="51" t="e">
        <f>(COUNTIFS('[1]MASTER TT'!$D$13:$D$70056,$A$3:$A$7588,'[1]MASTER TT'!$B$13:$B$70056,"THURSDAY",'[1]MASTER TT'!$C$13:$C$70056,"0800-1*",'[1]MASTER TT'!#REF!,"&gt;=1"))</f>
        <v>#REF!</v>
      </c>
      <c r="S28" s="51" t="e">
        <f>(COUNTIFS('[1]MASTER TT'!$D$13:$D$70056,$A$3:$A$7588,'[1]MASTER TT'!$B$13:$B$70056,"THURSDAY",'[1]MASTER TT'!$C$13:$C$70056,"1100-1*",'[1]MASTER TT'!#REF!,"&gt;=1"))</f>
        <v>#REF!</v>
      </c>
      <c r="T28" s="51" t="e">
        <f>(COUNTIFS('[1]MASTER TT'!$D$13:$D$70056,$A$3:$A$7588,'[1]MASTER TT'!$B$13:$B$70056,"THURSDAY",'[1]MASTER TT'!$C$13:$C$70056,"1200-1*",'[1]MASTER TT'!#REF!,"&gt;=1"))</f>
        <v>#REF!</v>
      </c>
      <c r="U28" s="52" t="e">
        <f>(COUNTIFS('[1]MASTER TT'!$D$13:$D$70056,$A$3:$A$7588,'[1]MASTER TT'!$B$13:$B$70056,"THURSDAY",'[1]MASTER TT'!$C$13:$C$70056,"1*-1*",'[1]MASTER TT'!#REF!,"&gt;=1"))</f>
        <v>#REF!</v>
      </c>
      <c r="V28" s="51" t="e">
        <f>(COUNTIFS('[1]MASTER TT'!$D$13:$D$70056,$A$3:$A$7588,'[1]MASTER TT'!$B$13:$B$70056,"FRIDAY",'[1]MASTER TT'!$C$13:$C$70056,"0800-1*",'[1]MASTER TT'!#REF!,"&gt;=1"))</f>
        <v>#REF!</v>
      </c>
      <c r="W28" s="51" t="e">
        <f>(COUNTIFS('[1]MASTER TT'!$D$13:$D$70056,$A$3:$A$7588,'[1]MASTER TT'!$B$13:$B$70056,"FRIDAY",'[1]MASTER TT'!$C$13:$C$70056,"1100-1*",'[1]MASTER TT'!#REF!,"&gt;=1"))</f>
        <v>#REF!</v>
      </c>
      <c r="X28" s="51" t="e">
        <f>(COUNTIFS('[1]MASTER TT'!$D$13:$D$70056,$A$3:$A$7588,'[1]MASTER TT'!$B$13:$B$70056,"FRIDAY",'[1]MASTER TT'!$C$13:$C$70056,"1200-1*",'[1]MASTER TT'!#REF!,"&gt;=1"))</f>
        <v>#REF!</v>
      </c>
      <c r="Y28" s="51" t="e">
        <f>(COUNTIFS('[1]MASTER TT'!$D$13:$D$70056,$A$3:$A$7588,'[1]MASTER TT'!$B$13:$B$70056,"FRIDAY",'[1]MASTER TT'!$C$13:$C$70056,"1*-1*",'[1]MASTER TT'!#REF!,"&gt;=1"))</f>
        <v>#REF!</v>
      </c>
      <c r="Z28" s="51" t="e">
        <f>(COUNTIFS('[1]MASTER TT'!$D$14:$D$70056,$A$3:$A$7588,'[1]MASTER TT'!$B$14:$B$70056,"SATURDAY",'[1]MASTER TT'!$C$14:$C$70056,"0800-1*",'[1]MASTER TT'!#REF!,"&gt;=1"))</f>
        <v>#REF!</v>
      </c>
      <c r="AA28" s="52" t="e">
        <f>(COUNTIFS('[1]MASTER TT'!$D$14:$D$70056,$A$3:$A$7588,'[1]MASTER TT'!$B$14:$B$70056,"SATURDAY",'[1]MASTER TT'!$C$14:$C$70056,"1100-1*",'[1]MASTER TT'!#REF!,"&gt;=1"))</f>
        <v>#REF!</v>
      </c>
      <c r="AB28" s="52" t="e">
        <f>(COUNTIFS('[1]MASTER TT'!$D$14:$D$70056,$A$3:$A$7588,'[1]MASTER TT'!$B$14:$B$70056,"SATURDAY",'[1]MASTER TT'!$C$14:$C$70056,"1200-1*",'[1]MASTER TT'!#REF!,"&gt;=1"))</f>
        <v>#REF!</v>
      </c>
      <c r="AC28" s="52">
        <v>0</v>
      </c>
      <c r="AD28" s="52" t="e">
        <f t="array" ref="AD28">COUNTIFS('[1]MASTER TT'!$D$14:$D$70056,$A$3:$A$7588,'[1]MASTER TT'!$B$14:$B$70056,"SUNDAY",'[1]MASTER TT'!$C$14:$C$70056,"0800-1100 HRS",'[1]MASTER TT'!#REF!,"&gt;=1")</f>
        <v>#REF!</v>
      </c>
      <c r="AE28" s="52" t="e">
        <f t="array" ref="AE28">COUNTIFS('[1]MASTER TT'!$D$14:$D$70056,$A$3:$A$7588,'[1]MASTER TT'!$B$14:$B$70056,"SUNDAY",'[1]MASTER TT'!$C$14:$C$70056,"1100-1400 HRS",'[1]MASTER TT'!#REF!,"&gt;=1)")</f>
        <v>#REF!</v>
      </c>
      <c r="AF28" s="8" t="e">
        <f t="array" ref="AF28">COUNTIFS('[1]MASTER TT'!$D$14:$D$70056,$A$3:$A$7588,'[1]MASTER TT'!$B$14:$B$70056,"SUNDAY",'[1]MASTER TT'!$C$14:$C$70056,"1100-1400 HRS",'[1]MASTER TT'!#REF!,"&gt;=1")</f>
        <v>#REF!</v>
      </c>
      <c r="AG28" s="39"/>
      <c r="AI28" s="54" t="e">
        <f>(F28+G28+H28+J28+K28+L28+N28+O28+P28+R28+S28+T28+V28+W28+X28)/15</f>
        <v>#REF!</v>
      </c>
      <c r="AJ28" s="39"/>
      <c r="AK28" s="39"/>
      <c r="AL28" s="39"/>
    </row>
    <row r="29" spans="1:56" ht="14.25" customHeight="1">
      <c r="A29" s="30" t="s">
        <v>1195</v>
      </c>
      <c r="B29" s="30">
        <v>24</v>
      </c>
      <c r="C29" s="61">
        <v>16</v>
      </c>
      <c r="D29" s="30">
        <v>16</v>
      </c>
      <c r="E29" s="30" t="s">
        <v>1572</v>
      </c>
      <c r="F29" s="50" t="e">
        <f>(COUNTIFS('[1]MASTER TT'!$D$13:$D$69997,$A$3:$A$7588,'[1]MASTER TT'!$B$13:$B$69997,"MONDAY",'[1]MASTER TT'!$C$13:$C$69997,"0800-1*",'[1]MASTER TT'!#REF!,"&gt;=1"))</f>
        <v>#REF!</v>
      </c>
      <c r="G29" s="51" t="e">
        <f>(COUNTIFS('[1]MASTER TT'!$D$13:$D$69997,$A$3:$A$7588,'[1]MASTER TT'!$B$13:$B$69997,"MONDAY",'[1]MASTER TT'!$C$13:$C$69997,"1100-1*",'[1]MASTER TT'!#REF!,"&gt;=1"))</f>
        <v>#REF!</v>
      </c>
      <c r="H29" s="51" t="e">
        <f>(COUNTIFS('[1]MASTER TT'!$D$13:$D$69997,$A$3:$A$7588,'[1]MASTER TT'!$B$13:$B$69997,"MONDAY",'[1]MASTER TT'!$C$13:$C$69997,"1200-1*",'[1]MASTER TT'!#REF!,"&gt;=1"))</f>
        <v>#REF!</v>
      </c>
      <c r="I29" s="52" t="e">
        <f>(COUNTIFS('[1]MASTER TT'!$D$13:$D$69997,$A$3:$A$7588,'[1]MASTER TT'!$B$13:$B$69997,"MONDAY",'[1]MASTER TT'!$C$13:$C$69997,"1*-1*",'[1]MASTER TT'!#REF!,"&gt;=1"))</f>
        <v>#REF!</v>
      </c>
      <c r="J29" s="51" t="e">
        <f>(COUNTIFS('[1]MASTER TT'!$D$13:$D$69997,$A$3:$A$7588,'[1]MASTER TT'!$B$13:$B$69997,"TUESDAY",'[1]MASTER TT'!$C$13:$C$69997,"0800-1*",'[1]MASTER TT'!#REF!,"&gt;=1"))</f>
        <v>#REF!</v>
      </c>
      <c r="K29" s="52" t="e">
        <f>(COUNTIFS('[1]MASTER TT'!$D$13:$D$69997,$A$3:$A$7588,'[1]MASTER TT'!$B$13:$B$69997,"TUESDAY",'[1]MASTER TT'!$C$13:$C$69997,"1100-1*",'[1]MASTER TT'!#REF!,"&gt;=1"))</f>
        <v>#REF!</v>
      </c>
      <c r="L29" s="51" t="e">
        <f>(COUNTIFS('[1]MASTER TT'!$D$13:$D$69997,$A$3:$A$7588,'[1]MASTER TT'!$B$13:$B$69997,"TUESDAY",'[1]MASTER TT'!$C$13:$C$69997,"1200-1*",'[1]MASTER TT'!#REF!,"&gt;=1"))</f>
        <v>#REF!</v>
      </c>
      <c r="M29" s="51" t="e">
        <f>(COUNTIFS('[1]MASTER TT'!$D$13:$D$70053,$A$3:$A$7588,'[1]MASTER TT'!$B$13:$B$70053,"TUESDAY",'[1]MASTER TT'!$C$13:$C$70053,"1*-1*",'[1]MASTER TT'!#REF!,"&gt;=1"))</f>
        <v>#REF!</v>
      </c>
      <c r="N29" s="51" t="e">
        <f>(COUNTIFS('[1]MASTER TT'!$D$13:$D$70056,$A$3:$A$588,'[1]MASTER TT'!$B$13:$B$70056,"WEDNESDAY",'[1]MASTER TT'!$C$13:$C$70056,"0800-1*",'[1]MASTER TT'!#REF!,"&gt;=1"))</f>
        <v>#REF!</v>
      </c>
      <c r="O29" s="51" t="e">
        <f>(COUNTIFS('[1]MASTER TT'!$D$13:$D$70056,$A$3:$A$7588,'[1]MASTER TT'!$B$13:$B$70056,"WEDNESDAY",'[1]MASTER TT'!$C$13:$C$70056,"1100-1*",'[1]MASTER TT'!#REF!,"&gt;=1"))</f>
        <v>#REF!</v>
      </c>
      <c r="P29" s="51" t="e">
        <f>(COUNTIFS('[1]MASTER TT'!$D$13:$D$70056,$A$3:$A$7588,'[1]MASTER TT'!$B$13:$B$70056,"WEDNESDAY",'[1]MASTER TT'!$C$13:$C$70056,"1200-1*",'[1]MASTER TT'!#REF!,"&gt;=1"))</f>
        <v>#REF!</v>
      </c>
      <c r="Q29" s="51" t="e">
        <f>(COUNTIFS('[1]MASTER TT'!$D$13:$D$70056,$A$3:$A$7588,'[1]MASTER TT'!$B$13:$B$70056,"WEDNESDAY",'[1]MASTER TT'!$C$13:$C$70056,"1*-1*",'[1]MASTER TT'!#REF!,"&gt;=1"))</f>
        <v>#REF!</v>
      </c>
      <c r="R29" s="51" t="e">
        <f>(COUNTIFS('[1]MASTER TT'!$D$13:$D$70056,$A$3:$A$7588,'[1]MASTER TT'!$B$13:$B$70056,"THURSDAY",'[1]MASTER TT'!$C$13:$C$70056,"0800-1*",'[1]MASTER TT'!#REF!,"&gt;=1"))</f>
        <v>#REF!</v>
      </c>
      <c r="S29" s="51" t="e">
        <f>(COUNTIFS('[1]MASTER TT'!$D$13:$D$70056,$A$3:$A$7588,'[1]MASTER TT'!$B$13:$B$70056,"THURSDAY",'[1]MASTER TT'!$C$13:$C$70056,"1100-1*",'[1]MASTER TT'!#REF!,"&gt;=1"))</f>
        <v>#REF!</v>
      </c>
      <c r="T29" s="51" t="e">
        <f>(COUNTIFS('[1]MASTER TT'!$D$13:$D$70056,$A$3:$A$7588,'[1]MASTER TT'!$B$13:$B$70056,"THURSDAY",'[1]MASTER TT'!$C$13:$C$70056,"1200-1*",'[1]MASTER TT'!#REF!,"&gt;=1"))</f>
        <v>#REF!</v>
      </c>
      <c r="U29" s="52" t="e">
        <f>(COUNTIFS('[1]MASTER TT'!$D$13:$D$70056,$A$3:$A$7588,'[1]MASTER TT'!$B$13:$B$70056,"THURSDAY",'[1]MASTER TT'!$C$13:$C$70056,"1*-1*",'[1]MASTER TT'!#REF!,"&gt;=1"))</f>
        <v>#REF!</v>
      </c>
      <c r="V29" s="51" t="e">
        <f>(COUNTIFS('[1]MASTER TT'!$D$13:$D$70056,$A$3:$A$7588,'[1]MASTER TT'!$B$13:$B$70056,"FRIDAY",'[1]MASTER TT'!$C$13:$C$70056,"0800-1*",'[1]MASTER TT'!#REF!,"&gt;=1"))</f>
        <v>#REF!</v>
      </c>
      <c r="W29" s="51" t="e">
        <f>(COUNTIFS('[1]MASTER TT'!$D$13:$D$70056,$A$3:$A$7588,'[1]MASTER TT'!$B$13:$B$70056,"FRIDAY",'[1]MASTER TT'!$C$13:$C$70056,"1100-1*",'[1]MASTER TT'!#REF!,"&gt;=1"))</f>
        <v>#REF!</v>
      </c>
      <c r="X29" s="51" t="e">
        <f>(COUNTIFS('[1]MASTER TT'!$D$13:$D$70056,$A$3:$A$7588,'[1]MASTER TT'!$B$13:$B$70056,"FRIDAY",'[1]MASTER TT'!$C$13:$C$70056,"1200-1*",'[1]MASTER TT'!#REF!,"&gt;=1"))</f>
        <v>#REF!</v>
      </c>
      <c r="Y29" s="51" t="e">
        <f>(COUNTIFS('[1]MASTER TT'!$D$13:$D$70056,$A$3:$A$7588,'[1]MASTER TT'!$B$13:$B$70056,"FRIDAY",'[1]MASTER TT'!$C$13:$C$70056,"1*-1*",'[1]MASTER TT'!#REF!,"&gt;=1"))</f>
        <v>#REF!</v>
      </c>
      <c r="Z29" s="51" t="e">
        <f>(COUNTIFS('[1]MASTER TT'!$D$14:$D$70056,$A$3:$A$7588,'[1]MASTER TT'!$B$14:$B$70056,"SATURDAY",'[1]MASTER TT'!$C$14:$C$70056,"0800-1*",'[1]MASTER TT'!#REF!,"&gt;=1"))</f>
        <v>#REF!</v>
      </c>
      <c r="AA29" s="52" t="e">
        <f>(COUNTIFS('[1]MASTER TT'!$D$14:$D$70056,$A$3:$A$7588,'[1]MASTER TT'!$B$14:$B$70056,"SATURDAY",'[1]MASTER TT'!$C$14:$C$70056,"1100-1*",'[1]MASTER TT'!#REF!,"&gt;=1"))</f>
        <v>#REF!</v>
      </c>
      <c r="AB29" s="52" t="e">
        <f>(COUNTIFS('[1]MASTER TT'!$D$14:$D$70056,$A$3:$A$7588,'[1]MASTER TT'!$B$14:$B$70056,"SATURDAY",'[1]MASTER TT'!$C$14:$C$70056,"1200-1*",'[1]MASTER TT'!#REF!,"&gt;=1"))</f>
        <v>#REF!</v>
      </c>
      <c r="AC29" s="52">
        <v>0</v>
      </c>
      <c r="AD29" s="52" t="e">
        <f t="array" ref="AD29">COUNTIFS('[1]MASTER TT'!$D$14:$D$70056,$A$3:$A$7588,'[1]MASTER TT'!$B$14:$B$70056,"SUNDAY",'[1]MASTER TT'!$C$14:$C$70056,"0800-1100 HRS",'[1]MASTER TT'!#REF!,"&gt;=1")</f>
        <v>#REF!</v>
      </c>
      <c r="AE29" s="52" t="e">
        <f t="array" ref="AE29">COUNTIFS('[1]MASTER TT'!$D$14:$D$70056,$A$3:$A$7588,'[1]MASTER TT'!$B$14:$B$70056,"SUNDAY",'[1]MASTER TT'!$C$14:$C$70056,"1100-1400 HRS",'[1]MASTER TT'!#REF!,"&gt;=1)")</f>
        <v>#REF!</v>
      </c>
      <c r="AF29" s="8" t="e">
        <f t="array" ref="AF29">COUNTIFS('[1]MASTER TT'!$D$14:$D$70056,$A$3:$A$7588,'[1]MASTER TT'!$B$14:$B$70056,"SUNDAY",'[1]MASTER TT'!$C$14:$C$70056,"1100-1400 HRS",'[1]MASTER TT'!#REF!,"&gt;=1")</f>
        <v>#REF!</v>
      </c>
      <c r="AG29" s="39"/>
      <c r="AI29" s="54" t="e">
        <f>(F29+G29+H29+J29+K29+L29+N29+O29+P29+R29+S29+T29+V29+W29+X29)/15</f>
        <v>#REF!</v>
      </c>
      <c r="AJ29" s="39"/>
      <c r="AK29" s="39"/>
      <c r="AL29" s="39"/>
    </row>
    <row r="30" spans="1:56" ht="14.25" customHeight="1">
      <c r="A30" s="30" t="s">
        <v>1430</v>
      </c>
      <c r="B30" s="30">
        <v>24</v>
      </c>
      <c r="C30" s="61">
        <v>11</v>
      </c>
      <c r="D30" s="30">
        <v>10</v>
      </c>
      <c r="E30" s="30" t="s">
        <v>1569</v>
      </c>
      <c r="F30" s="50" t="e">
        <f>(COUNTIFS('[1]MASTER TT'!$D$13:$D$69997,$A$3:$A$7588,'[1]MASTER TT'!$B$13:$B$69997,"MONDAY",'[1]MASTER TT'!$C$13:$C$69997,"0800-1*",'[1]MASTER TT'!#REF!,"&gt;=1"))</f>
        <v>#REF!</v>
      </c>
      <c r="G30" s="51" t="e">
        <f>(COUNTIFS('[1]MASTER TT'!$D$13:$D$69997,$A$3:$A$7588,'[1]MASTER TT'!$B$13:$B$69997,"MONDAY",'[1]MASTER TT'!$C$13:$C$69997,"1100-1*",'[1]MASTER TT'!#REF!,"&gt;=1"))</f>
        <v>#REF!</v>
      </c>
      <c r="H30" s="51" t="e">
        <f>(COUNTIFS('[1]MASTER TT'!$D$13:$D$69997,$A$3:$A$7588,'[1]MASTER TT'!$B$13:$B$69997,"MONDAY",'[1]MASTER TT'!$C$13:$C$69997,"1200-1*",'[1]MASTER TT'!#REF!,"&gt;=1"))</f>
        <v>#REF!</v>
      </c>
      <c r="I30" s="52" t="e">
        <f>(COUNTIFS('[1]MASTER TT'!$D$13:$D$69997,$A$3:$A$7588,'[1]MASTER TT'!$B$13:$B$69997,"MONDAY",'[1]MASTER TT'!$C$13:$C$69997,"1*-1*",'[1]MASTER TT'!#REF!,"&gt;=1"))</f>
        <v>#REF!</v>
      </c>
      <c r="J30" s="51" t="e">
        <f>(COUNTIFS('[1]MASTER TT'!$D$13:$D$69997,$A$3:$A$7588,'[1]MASTER TT'!$B$13:$B$69997,"TUESDAY",'[1]MASTER TT'!$C$13:$C$69997,"0800-1*",'[1]MASTER TT'!#REF!,"&gt;=1"))</f>
        <v>#REF!</v>
      </c>
      <c r="K30" s="52" t="e">
        <f>(COUNTIFS('[1]MASTER TT'!$D$13:$D$69997,$A$3:$A$7588,'[1]MASTER TT'!$B$13:$B$69997,"TUESDAY",'[1]MASTER TT'!$C$13:$C$69997,"1100-1*",'[1]MASTER TT'!#REF!,"&gt;=1"))</f>
        <v>#REF!</v>
      </c>
      <c r="L30" s="51" t="e">
        <f>(COUNTIFS('[1]MASTER TT'!$D$13:$D$69997,$A$3:$A$7588,'[1]MASTER TT'!$B$13:$B$69997,"TUESDAY",'[1]MASTER TT'!$C$13:$C$69997,"1200-1*",'[1]MASTER TT'!#REF!,"&gt;=1"))</f>
        <v>#REF!</v>
      </c>
      <c r="M30" s="51" t="e">
        <f>(COUNTIFS('[1]MASTER TT'!$D$13:$D$70053,$A$3:$A$7588,'[1]MASTER TT'!$B$13:$B$70053,"TUESDAY",'[1]MASTER TT'!$C$13:$C$70053,"1*-1*",'[1]MASTER TT'!#REF!,"&gt;=1"))</f>
        <v>#REF!</v>
      </c>
      <c r="N30" s="51" t="e">
        <f>(COUNTIFS('[1]MASTER TT'!$D$13:$D$70056,$A$3:$A$588,'[1]MASTER TT'!$B$13:$B$70056,"WEDNESDAY",'[1]MASTER TT'!$C$13:$C$70056,"0800-1*",'[1]MASTER TT'!#REF!,"&gt;=1"))</f>
        <v>#REF!</v>
      </c>
      <c r="O30" s="51" t="e">
        <f>(COUNTIFS('[1]MASTER TT'!$D$13:$D$70056,$A$3:$A$7588,'[1]MASTER TT'!$B$13:$B$70056,"WEDNESDAY",'[1]MASTER TT'!$C$13:$C$70056,"1100-1*",'[1]MASTER TT'!#REF!,"&gt;=1"))</f>
        <v>#REF!</v>
      </c>
      <c r="P30" s="51" t="e">
        <f>(COUNTIFS('[1]MASTER TT'!$D$13:$D$70056,$A$3:$A$7588,'[1]MASTER TT'!$B$13:$B$70056,"WEDNESDAY",'[1]MASTER TT'!$C$13:$C$70056,"1200-1*",'[1]MASTER TT'!#REF!,"&gt;=1"))</f>
        <v>#REF!</v>
      </c>
      <c r="Q30" s="51" t="e">
        <f>(COUNTIFS('[1]MASTER TT'!$D$13:$D$70056,$A$3:$A$7588,'[1]MASTER TT'!$B$13:$B$70056,"WEDNESDAY",'[1]MASTER TT'!$C$13:$C$70056,"1*-1*",'[1]MASTER TT'!#REF!,"&gt;=1"))</f>
        <v>#REF!</v>
      </c>
      <c r="R30" s="51" t="e">
        <f>(COUNTIFS('[1]MASTER TT'!$D$13:$D$70056,$A$3:$A$7588,'[1]MASTER TT'!$B$13:$B$70056,"THURSDAY",'[1]MASTER TT'!$C$13:$C$70056,"0800-1*",'[1]MASTER TT'!#REF!,"&gt;=1"))</f>
        <v>#REF!</v>
      </c>
      <c r="S30" s="51" t="e">
        <f>(COUNTIFS('[1]MASTER TT'!$D$13:$D$70056,$A$3:$A$7588,'[1]MASTER TT'!$B$13:$B$70056,"THURSDAY",'[1]MASTER TT'!$C$13:$C$70056,"1100-1*",'[1]MASTER TT'!#REF!,"&gt;=1"))</f>
        <v>#REF!</v>
      </c>
      <c r="T30" s="51" t="e">
        <f>(COUNTIFS('[1]MASTER TT'!$D$13:$D$70056,$A$3:$A$7588,'[1]MASTER TT'!$B$13:$B$70056,"THURSDAY",'[1]MASTER TT'!$C$13:$C$70056,"1200-1*",'[1]MASTER TT'!#REF!,"&gt;=1"))</f>
        <v>#REF!</v>
      </c>
      <c r="U30" s="52" t="e">
        <f>(COUNTIFS('[1]MASTER TT'!$D$13:$D$70056,$A$3:$A$7588,'[1]MASTER TT'!$B$13:$B$70056,"THURSDAY",'[1]MASTER TT'!$C$13:$C$70056,"1*-1*",'[1]MASTER TT'!#REF!,"&gt;=1"))</f>
        <v>#REF!</v>
      </c>
      <c r="V30" s="51" t="e">
        <f>(COUNTIFS('[1]MASTER TT'!$D$13:$D$70056,$A$3:$A$7588,'[1]MASTER TT'!$B$13:$B$70056,"FRIDAY",'[1]MASTER TT'!$C$13:$C$70056,"0800-1*",'[1]MASTER TT'!#REF!,"&gt;=1"))</f>
        <v>#REF!</v>
      </c>
      <c r="W30" s="51" t="e">
        <f>(COUNTIFS('[1]MASTER TT'!$D$13:$D$70056,$A$3:$A$7588,'[1]MASTER TT'!$B$13:$B$70056,"FRIDAY",'[1]MASTER TT'!$C$13:$C$70056,"1100-1*",'[1]MASTER TT'!#REF!,"&gt;=1"))</f>
        <v>#REF!</v>
      </c>
      <c r="X30" s="51" t="e">
        <f>(COUNTIFS('[1]MASTER TT'!$D$13:$D$70056,$A$3:$A$7588,'[1]MASTER TT'!$B$13:$B$70056,"FRIDAY",'[1]MASTER TT'!$C$13:$C$70056,"1200-1*",'[1]MASTER TT'!#REF!,"&gt;=1"))</f>
        <v>#REF!</v>
      </c>
      <c r="Y30" s="51" t="e">
        <f>(COUNTIFS('[1]MASTER TT'!$D$13:$D$70056,$A$3:$A$7588,'[1]MASTER TT'!$B$13:$B$70056,"FRIDAY",'[1]MASTER TT'!$C$13:$C$70056,"1*-1*",'[1]MASTER TT'!#REF!,"&gt;=1"))</f>
        <v>#REF!</v>
      </c>
      <c r="Z30" s="51" t="e">
        <f>(COUNTIFS('[1]MASTER TT'!$D$14:$D$70056,$A$3:$A$7588,'[1]MASTER TT'!$B$14:$B$70056,"SATURDAY",'[1]MASTER TT'!$C$14:$C$70056,"0800-1*",'[1]MASTER TT'!#REF!,"&gt;=1"))</f>
        <v>#REF!</v>
      </c>
      <c r="AA30" s="52" t="e">
        <f>(COUNTIFS('[1]MASTER TT'!$D$14:$D$70056,$A$3:$A$7588,'[1]MASTER TT'!$B$14:$B$70056,"SATURDAY",'[1]MASTER TT'!$C$14:$C$70056,"1100-1*",'[1]MASTER TT'!#REF!,"&gt;=1"))</f>
        <v>#REF!</v>
      </c>
      <c r="AB30" s="52" t="e">
        <f>(COUNTIFS('[1]MASTER TT'!$D$14:$D$70056,$A$3:$A$7588,'[1]MASTER TT'!$B$14:$B$70056,"SATURDAY",'[1]MASTER TT'!$C$14:$C$70056,"1200-1*",'[1]MASTER TT'!#REF!,"&gt;=1"))</f>
        <v>#REF!</v>
      </c>
      <c r="AC30" s="52">
        <v>0</v>
      </c>
      <c r="AD30" s="52" t="e">
        <f t="array" ref="AD30">COUNTIFS('[1]MASTER TT'!$D$14:$D$70056,$A$3:$A$7588,'[1]MASTER TT'!$B$14:$B$70056,"SUNDAY",'[1]MASTER TT'!$C$14:$C$70056,"0800-1100 HRS",'[1]MASTER TT'!#REF!,"&gt;=1")</f>
        <v>#REF!</v>
      </c>
      <c r="AE30" s="52" t="e">
        <f t="array" ref="AE30">COUNTIFS('[1]MASTER TT'!$D$14:$D$70056,$A$3:$A$7588,'[1]MASTER TT'!$B$14:$B$70056,"SUNDAY",'[1]MASTER TT'!$C$14:$C$70056,"1100-1400 HRS",'[1]MASTER TT'!#REF!,"&gt;=1)")</f>
        <v>#REF!</v>
      </c>
      <c r="AF30" s="8" t="e">
        <f t="array" ref="AF30">COUNTIFS('[1]MASTER TT'!$D$14:$D$70056,$A$3:$A$7588,'[1]MASTER TT'!$B$14:$B$70056,"SUNDAY",'[1]MASTER TT'!$C$14:$C$70056,"1100-1400 HRS",'[1]MASTER TT'!#REF!,"&gt;=1")</f>
        <v>#REF!</v>
      </c>
      <c r="AG30" s="39"/>
      <c r="AI30" s="54"/>
      <c r="AJ30" s="39"/>
      <c r="AK30" s="39"/>
      <c r="AL30" s="39"/>
    </row>
    <row r="31" spans="1:56" ht="14.25" customHeight="1">
      <c r="A31" s="30" t="s">
        <v>1431</v>
      </c>
      <c r="B31" s="30">
        <v>18</v>
      </c>
      <c r="C31" s="61">
        <v>11</v>
      </c>
      <c r="D31" s="30">
        <v>10</v>
      </c>
      <c r="E31" s="30" t="s">
        <v>1569</v>
      </c>
      <c r="F31" s="50" t="e">
        <f>(COUNTIFS('[1]MASTER TT'!$D$13:$D$69997,$A$3:$A$7588,'[1]MASTER TT'!$B$13:$B$69997,"MONDAY",'[1]MASTER TT'!$C$13:$C$69997,"0800-1*",'[1]MASTER TT'!#REF!,"&gt;=1"))</f>
        <v>#REF!</v>
      </c>
      <c r="G31" s="51" t="e">
        <f>(COUNTIFS('[1]MASTER TT'!$D$13:$D$69997,$A$3:$A$7588,'[1]MASTER TT'!$B$13:$B$69997,"MONDAY",'[1]MASTER TT'!$C$13:$C$69997,"1100-1*",'[1]MASTER TT'!#REF!,"&gt;=1"))</f>
        <v>#REF!</v>
      </c>
      <c r="H31" s="51" t="e">
        <f>(COUNTIFS('[1]MASTER TT'!$D$13:$D$69997,$A$3:$A$7588,'[1]MASTER TT'!$B$13:$B$69997,"MONDAY",'[1]MASTER TT'!$C$13:$C$69997,"1200-1*",'[1]MASTER TT'!#REF!,"&gt;=1"))</f>
        <v>#REF!</v>
      </c>
      <c r="I31" s="52" t="e">
        <f>(COUNTIFS('[1]MASTER TT'!$D$13:$D$69997,$A$3:$A$7588,'[1]MASTER TT'!$B$13:$B$69997,"MONDAY",'[1]MASTER TT'!$C$13:$C$69997,"1*-1*",'[1]MASTER TT'!#REF!,"&gt;=1"))</f>
        <v>#REF!</v>
      </c>
      <c r="J31" s="51" t="e">
        <f>(COUNTIFS('[1]MASTER TT'!$D$13:$D$69997,$A$3:$A$7588,'[1]MASTER TT'!$B$13:$B$69997,"TUESDAY",'[1]MASTER TT'!$C$13:$C$69997,"0800-1*",'[1]MASTER TT'!#REF!,"&gt;=1"))</f>
        <v>#REF!</v>
      </c>
      <c r="K31" s="52" t="e">
        <f>(COUNTIFS('[1]MASTER TT'!$D$13:$D$69997,$A$3:$A$7588,'[1]MASTER TT'!$B$13:$B$69997,"TUESDAY",'[1]MASTER TT'!$C$13:$C$69997,"1100-1*",'[1]MASTER TT'!#REF!,"&gt;=1"))</f>
        <v>#REF!</v>
      </c>
      <c r="L31" s="51" t="e">
        <f>(COUNTIFS('[1]MASTER TT'!$D$13:$D$69997,$A$3:$A$7588,'[1]MASTER TT'!$B$13:$B$69997,"TUESDAY",'[1]MASTER TT'!$C$13:$C$69997,"1200-1*",'[1]MASTER TT'!#REF!,"&gt;=1"))</f>
        <v>#REF!</v>
      </c>
      <c r="M31" s="51" t="e">
        <f>(COUNTIFS('[1]MASTER TT'!$D$13:$D$70053,$A$3:$A$7588,'[1]MASTER TT'!$B$13:$B$70053,"TUESDAY",'[1]MASTER TT'!$C$13:$C$70053,"1*-1*",'[1]MASTER TT'!#REF!,"&gt;=1"))</f>
        <v>#REF!</v>
      </c>
      <c r="N31" s="51" t="e">
        <f>(COUNTIFS('[1]MASTER TT'!$D$13:$D$70056,$A$3:$A$588,'[1]MASTER TT'!$B$13:$B$70056,"WEDNESDAY",'[1]MASTER TT'!$C$13:$C$70056,"0800-1*",'[1]MASTER TT'!#REF!,"&gt;=1"))</f>
        <v>#REF!</v>
      </c>
      <c r="O31" s="51" t="e">
        <f>(COUNTIFS('[1]MASTER TT'!$D$13:$D$70056,$A$3:$A$7588,'[1]MASTER TT'!$B$13:$B$70056,"WEDNESDAY",'[1]MASTER TT'!$C$13:$C$70056,"1100-1*",'[1]MASTER TT'!#REF!,"&gt;=1"))</f>
        <v>#REF!</v>
      </c>
      <c r="P31" s="51" t="e">
        <f>(COUNTIFS('[1]MASTER TT'!$D$13:$D$70056,$A$3:$A$7588,'[1]MASTER TT'!$B$13:$B$70056,"WEDNESDAY",'[1]MASTER TT'!$C$13:$C$70056,"1200-1*",'[1]MASTER TT'!#REF!,"&gt;=1"))</f>
        <v>#REF!</v>
      </c>
      <c r="Q31" s="51" t="e">
        <f>(COUNTIFS('[1]MASTER TT'!$D$13:$D$70056,$A$3:$A$7588,'[1]MASTER TT'!$B$13:$B$70056,"WEDNESDAY",'[1]MASTER TT'!$C$13:$C$70056,"1*-1*",'[1]MASTER TT'!#REF!,"&gt;=1"))</f>
        <v>#REF!</v>
      </c>
      <c r="R31" s="51" t="e">
        <f>(COUNTIFS('[1]MASTER TT'!$D$13:$D$70056,$A$3:$A$7588,'[1]MASTER TT'!$B$13:$B$70056,"THURSDAY",'[1]MASTER TT'!$C$13:$C$70056,"0800-1*",'[1]MASTER TT'!#REF!,"&gt;=1"))</f>
        <v>#REF!</v>
      </c>
      <c r="S31" s="51" t="e">
        <f>(COUNTIFS('[1]MASTER TT'!$D$13:$D$70056,$A$3:$A$7588,'[1]MASTER TT'!$B$13:$B$70056,"THURSDAY",'[1]MASTER TT'!$C$13:$C$70056,"1100-1*",'[1]MASTER TT'!#REF!,"&gt;=1"))</f>
        <v>#REF!</v>
      </c>
      <c r="T31" s="51" t="e">
        <f>(COUNTIFS('[1]MASTER TT'!$D$13:$D$70056,$A$3:$A$7588,'[1]MASTER TT'!$B$13:$B$70056,"THURSDAY",'[1]MASTER TT'!$C$13:$C$70056,"1200-1*",'[1]MASTER TT'!#REF!,"&gt;=1"))</f>
        <v>#REF!</v>
      </c>
      <c r="U31" s="52" t="e">
        <f>(COUNTIFS('[1]MASTER TT'!$D$13:$D$70056,$A$3:$A$7588,'[1]MASTER TT'!$B$13:$B$70056,"THURSDAY",'[1]MASTER TT'!$C$13:$C$70056,"1*-1*",'[1]MASTER TT'!#REF!,"&gt;=1"))</f>
        <v>#REF!</v>
      </c>
      <c r="V31" s="51" t="e">
        <f>(COUNTIFS('[1]MASTER TT'!$D$13:$D$70056,$A$3:$A$7588,'[1]MASTER TT'!$B$13:$B$70056,"FRIDAY",'[1]MASTER TT'!$C$13:$C$70056,"0800-1*",'[1]MASTER TT'!#REF!,"&gt;=1"))</f>
        <v>#REF!</v>
      </c>
      <c r="W31" s="51" t="e">
        <f>(COUNTIFS('[1]MASTER TT'!$D$13:$D$70056,$A$3:$A$7588,'[1]MASTER TT'!$B$13:$B$70056,"FRIDAY",'[1]MASTER TT'!$C$13:$C$70056,"1100-1*",'[1]MASTER TT'!#REF!,"&gt;=1"))</f>
        <v>#REF!</v>
      </c>
      <c r="X31" s="51" t="e">
        <f>(COUNTIFS('[1]MASTER TT'!$D$13:$D$70056,$A$3:$A$7588,'[1]MASTER TT'!$B$13:$B$70056,"FRIDAY",'[1]MASTER TT'!$C$13:$C$70056,"1200-1*",'[1]MASTER TT'!#REF!,"&gt;=1"))</f>
        <v>#REF!</v>
      </c>
      <c r="Y31" s="51" t="e">
        <f>(COUNTIFS('[1]MASTER TT'!$D$13:$D$70056,$A$3:$A$7588,'[1]MASTER TT'!$B$13:$B$70056,"FRIDAY",'[1]MASTER TT'!$C$13:$C$70056,"1*-1*",'[1]MASTER TT'!#REF!,"&gt;=1"))</f>
        <v>#REF!</v>
      </c>
      <c r="Z31" s="51" t="e">
        <f>(COUNTIFS('[1]MASTER TT'!$D$14:$D$70056,$A$3:$A$7588,'[1]MASTER TT'!$B$14:$B$70056,"SATURDAY",'[1]MASTER TT'!$C$14:$C$70056,"0800-1*",'[1]MASTER TT'!#REF!,"&gt;=1"))</f>
        <v>#REF!</v>
      </c>
      <c r="AA31" s="52" t="e">
        <f>(COUNTIFS('[1]MASTER TT'!$D$14:$D$70056,$A$3:$A$7588,'[1]MASTER TT'!$B$14:$B$70056,"SATURDAY",'[1]MASTER TT'!$C$14:$C$70056,"1100-1*",'[1]MASTER TT'!#REF!,"&gt;=1"))</f>
        <v>#REF!</v>
      </c>
      <c r="AB31" s="52" t="e">
        <f>(COUNTIFS('[1]MASTER TT'!$D$14:$D$70056,$A$3:$A$7588,'[1]MASTER TT'!$B$14:$B$70056,"SATURDAY",'[1]MASTER TT'!$C$14:$C$70056,"1200-1*",'[1]MASTER TT'!#REF!,"&gt;=1"))</f>
        <v>#REF!</v>
      </c>
      <c r="AC31" s="52">
        <v>0</v>
      </c>
      <c r="AD31" s="52" t="e">
        <f t="array" ref="AD31">COUNTIFS('[1]MASTER TT'!$D$14:$D$70056,$A$3:$A$7588,'[1]MASTER TT'!$B$14:$B$70056,"SUNDAY",'[1]MASTER TT'!$C$14:$C$70056,"0800-1100 HRS",'[1]MASTER TT'!#REF!,"&gt;=1")</f>
        <v>#REF!</v>
      </c>
      <c r="AE31" s="52" t="e">
        <f t="array" ref="AE31">COUNTIFS('[1]MASTER TT'!$D$14:$D$70056,$A$3:$A$7588,'[1]MASTER TT'!$B$14:$B$70056,"SUNDAY",'[1]MASTER TT'!$C$14:$C$70056,"1100-1400 HRS",'[1]MASTER TT'!#REF!,"&gt;=1)")</f>
        <v>#REF!</v>
      </c>
      <c r="AF31" s="8" t="e">
        <f t="array" ref="AF31">COUNTIFS('[1]MASTER TT'!$D$14:$D$70056,$A$3:$A$7588,'[1]MASTER TT'!$B$14:$B$70056,"SUNDAY",'[1]MASTER TT'!$C$14:$C$70056,"1100-1400 HRS",'[1]MASTER TT'!#REF!,"&gt;=1")</f>
        <v>#REF!</v>
      </c>
      <c r="AG31" s="39"/>
      <c r="AI31" s="54"/>
      <c r="AJ31" s="39"/>
      <c r="AK31" s="39"/>
      <c r="AL31" s="39"/>
    </row>
    <row r="32" spans="1:56" ht="14.25" customHeight="1">
      <c r="A32" s="30" t="s">
        <v>1364</v>
      </c>
      <c r="B32" s="30">
        <v>30</v>
      </c>
      <c r="C32" s="61">
        <v>18</v>
      </c>
      <c r="D32" s="30">
        <v>16</v>
      </c>
      <c r="E32" s="30" t="s">
        <v>1569</v>
      </c>
      <c r="F32" s="50" t="e">
        <f>(COUNTIFS('[1]MASTER TT'!$D$13:$D$69997,$A$3:$A$7588,'[1]MASTER TT'!$B$13:$B$69997,"MONDAY",'[1]MASTER TT'!$C$13:$C$69997,"0800-1*",'[1]MASTER TT'!#REF!,"&gt;=1"))</f>
        <v>#REF!</v>
      </c>
      <c r="G32" s="51" t="e">
        <f>(COUNTIFS('[1]MASTER TT'!$D$13:$D$69997,$A$3:$A$7588,'[1]MASTER TT'!$B$13:$B$69997,"MONDAY",'[1]MASTER TT'!$C$13:$C$69997,"1100-1*",'[1]MASTER TT'!#REF!,"&gt;=1"))</f>
        <v>#REF!</v>
      </c>
      <c r="H32" s="51" t="e">
        <f>(COUNTIFS('[1]MASTER TT'!$D$13:$D$69997,$A$3:$A$7588,'[1]MASTER TT'!$B$13:$B$69997,"MONDAY",'[1]MASTER TT'!$C$13:$C$69997,"1200-1*",'[1]MASTER TT'!#REF!,"&gt;=1"))</f>
        <v>#REF!</v>
      </c>
      <c r="I32" s="52" t="e">
        <f>(COUNTIFS('[1]MASTER TT'!$D$13:$D$69997,$A$3:$A$7588,'[1]MASTER TT'!$B$13:$B$69997,"MONDAY",'[1]MASTER TT'!$C$13:$C$69997,"1*-1*",'[1]MASTER TT'!#REF!,"&gt;=1"))</f>
        <v>#REF!</v>
      </c>
      <c r="J32" s="51" t="e">
        <f>(COUNTIFS('[1]MASTER TT'!$D$13:$D$69997,$A$3:$A$7588,'[1]MASTER TT'!$B$13:$B$69997,"TUESDAY",'[1]MASTER TT'!$C$13:$C$69997,"0800-1*",'[1]MASTER TT'!#REF!,"&gt;=1"))</f>
        <v>#REF!</v>
      </c>
      <c r="K32" s="52" t="e">
        <f>(COUNTIFS('[1]MASTER TT'!$D$13:$D$69997,$A$3:$A$7588,'[1]MASTER TT'!$B$13:$B$69997,"TUESDAY",'[1]MASTER TT'!$C$13:$C$69997,"1100-1*",'[1]MASTER TT'!#REF!,"&gt;=1"))</f>
        <v>#REF!</v>
      </c>
      <c r="L32" s="51" t="e">
        <f>(COUNTIFS('[1]MASTER TT'!$D$13:$D$69997,$A$3:$A$7588,'[1]MASTER TT'!$B$13:$B$69997,"TUESDAY",'[1]MASTER TT'!$C$13:$C$69997,"1200-1*",'[1]MASTER TT'!#REF!,"&gt;=1"))</f>
        <v>#REF!</v>
      </c>
      <c r="M32" s="51" t="e">
        <f>(COUNTIFS('[1]MASTER TT'!$D$13:$D$70053,$A$3:$A$7588,'[1]MASTER TT'!$B$13:$B$70053,"TUESDAY",'[1]MASTER TT'!$C$13:$C$70053,"1*-1*",'[1]MASTER TT'!#REF!,"&gt;=1"))</f>
        <v>#REF!</v>
      </c>
      <c r="N32" s="51" t="e">
        <f>(COUNTIFS('[1]MASTER TT'!$D$13:$D$70056,$A$3:$A$588,'[1]MASTER TT'!$B$13:$B$70056,"WEDNESDAY",'[1]MASTER TT'!$C$13:$C$70056,"0800-1*",'[1]MASTER TT'!#REF!,"&gt;=1"))</f>
        <v>#REF!</v>
      </c>
      <c r="O32" s="51" t="e">
        <f>(COUNTIFS('[1]MASTER TT'!$D$13:$D$70056,$A$3:$A$7588,'[1]MASTER TT'!$B$13:$B$70056,"WEDNESDAY",'[1]MASTER TT'!$C$13:$C$70056,"1100-1*",'[1]MASTER TT'!#REF!,"&gt;=1"))</f>
        <v>#REF!</v>
      </c>
      <c r="P32" s="51" t="e">
        <f>(COUNTIFS('[1]MASTER TT'!$D$13:$D$70056,$A$3:$A$7588,'[1]MASTER TT'!$B$13:$B$70056,"WEDNESDAY",'[1]MASTER TT'!$C$13:$C$70056,"1200-1*",'[1]MASTER TT'!#REF!,"&gt;=1"))</f>
        <v>#REF!</v>
      </c>
      <c r="Q32" s="51" t="e">
        <f>(COUNTIFS('[1]MASTER TT'!$D$13:$D$70056,$A$3:$A$7588,'[1]MASTER TT'!$B$13:$B$70056,"WEDNESDAY",'[1]MASTER TT'!$C$13:$C$70056,"1*-1*",'[1]MASTER TT'!#REF!,"&gt;=1"))</f>
        <v>#REF!</v>
      </c>
      <c r="R32" s="51" t="e">
        <f>(COUNTIFS('[1]MASTER TT'!$D$13:$D$70056,$A$3:$A$7588,'[1]MASTER TT'!$B$13:$B$70056,"THURSDAY",'[1]MASTER TT'!$C$13:$C$70056,"0800-1*",'[1]MASTER TT'!#REF!,"&gt;=1"))</f>
        <v>#REF!</v>
      </c>
      <c r="S32" s="51" t="e">
        <f>(COUNTIFS('[1]MASTER TT'!$D$13:$D$70056,$A$3:$A$7588,'[1]MASTER TT'!$B$13:$B$70056,"THURSDAY",'[1]MASTER TT'!$C$13:$C$70056,"1100-1*",'[1]MASTER TT'!#REF!,"&gt;=1"))</f>
        <v>#REF!</v>
      </c>
      <c r="T32" s="51" t="e">
        <f>(COUNTIFS('[1]MASTER TT'!$D$13:$D$70056,$A$3:$A$7588,'[1]MASTER TT'!$B$13:$B$70056,"THURSDAY",'[1]MASTER TT'!$C$13:$C$70056,"1200-1*",'[1]MASTER TT'!#REF!,"&gt;=1"))</f>
        <v>#REF!</v>
      </c>
      <c r="U32" s="52" t="e">
        <f>(COUNTIFS('[1]MASTER TT'!$D$13:$D$70056,$A$3:$A$7588,'[1]MASTER TT'!$B$13:$B$70056,"THURSDAY",'[1]MASTER TT'!$C$13:$C$70056,"1*-1*",'[1]MASTER TT'!#REF!,"&gt;=1"))</f>
        <v>#REF!</v>
      </c>
      <c r="V32" s="51" t="e">
        <f>(COUNTIFS('[1]MASTER TT'!$D$13:$D$70056,$A$3:$A$7588,'[1]MASTER TT'!$B$13:$B$70056,"FRIDAY",'[1]MASTER TT'!$C$13:$C$70056,"0800-1*",'[1]MASTER TT'!#REF!,"&gt;=1"))</f>
        <v>#REF!</v>
      </c>
      <c r="W32" s="51" t="e">
        <f>(COUNTIFS('[1]MASTER TT'!$D$13:$D$70056,$A$3:$A$7588,'[1]MASTER TT'!$B$13:$B$70056,"FRIDAY",'[1]MASTER TT'!$C$13:$C$70056,"1100-1*",'[1]MASTER TT'!#REF!,"&gt;=1"))</f>
        <v>#REF!</v>
      </c>
      <c r="X32" s="51" t="e">
        <f>(COUNTIFS('[1]MASTER TT'!$D$13:$D$70056,$A$3:$A$7588,'[1]MASTER TT'!$B$13:$B$70056,"FRIDAY",'[1]MASTER TT'!$C$13:$C$70056,"1200-1*",'[1]MASTER TT'!#REF!,"&gt;=1"))</f>
        <v>#REF!</v>
      </c>
      <c r="Y32" s="51" t="e">
        <f>(COUNTIFS('[1]MASTER TT'!$D$13:$D$70056,$A$3:$A$7588,'[1]MASTER TT'!$B$13:$B$70056,"FRIDAY",'[1]MASTER TT'!$C$13:$C$70056,"1*-1*",'[1]MASTER TT'!#REF!,"&gt;=1"))</f>
        <v>#REF!</v>
      </c>
      <c r="Z32" s="51" t="e">
        <f>(COUNTIFS('[1]MASTER TT'!$D$14:$D$70056,$A$3:$A$7588,'[1]MASTER TT'!$B$14:$B$70056,"SATURDAY",'[1]MASTER TT'!$C$14:$C$70056,"0800-1*",'[1]MASTER TT'!#REF!,"&gt;=1"))</f>
        <v>#REF!</v>
      </c>
      <c r="AA32" s="52" t="e">
        <f>(COUNTIFS('[1]MASTER TT'!$D$14:$D$70056,$A$3:$A$7588,'[1]MASTER TT'!$B$14:$B$70056,"SATURDAY",'[1]MASTER TT'!$C$14:$C$70056,"1100-1*",'[1]MASTER TT'!#REF!,"&gt;=1"))</f>
        <v>#REF!</v>
      </c>
      <c r="AB32" s="52" t="e">
        <f>(COUNTIFS('[1]MASTER TT'!$D$14:$D$70056,$A$3:$A$7588,'[1]MASTER TT'!$B$14:$B$70056,"SATURDAY",'[1]MASTER TT'!$C$14:$C$70056,"1200-1*",'[1]MASTER TT'!#REF!,"&gt;=1"))</f>
        <v>#REF!</v>
      </c>
      <c r="AC32" s="52">
        <v>0</v>
      </c>
      <c r="AD32" s="52" t="e">
        <f t="array" ref="AD32">COUNTIFS('[1]MASTER TT'!$D$14:$D$70056,$A$3:$A$7588,'[1]MASTER TT'!$B$14:$B$70056,"SUNDAY",'[1]MASTER TT'!$C$14:$C$70056,"0800-1100 HRS",'[1]MASTER TT'!#REF!,"&gt;=1")</f>
        <v>#REF!</v>
      </c>
      <c r="AE32" s="52" t="e">
        <f t="array" ref="AE32">COUNTIFS('[1]MASTER TT'!$D$14:$D$70056,$A$3:$A$7588,'[1]MASTER TT'!$B$14:$B$70056,"SUNDAY",'[1]MASTER TT'!$C$14:$C$70056,"1100-1400 HRS",'[1]MASTER TT'!#REF!,"&gt;=1)")</f>
        <v>#REF!</v>
      </c>
      <c r="AF32" s="8" t="e">
        <f t="array" ref="AF32">COUNTIFS('[1]MASTER TT'!$D$14:$D$70056,$A$3:$A$7588,'[1]MASTER TT'!$B$14:$B$70056,"SUNDAY",'[1]MASTER TT'!$C$14:$C$70056,"1100-1400 HRS",'[1]MASTER TT'!#REF!,"&gt;=1")</f>
        <v>#REF!</v>
      </c>
      <c r="AG32" s="39"/>
      <c r="AI32" s="54" t="e">
        <f t="shared" ref="AI32:AI42" si="1">(F32+G32+H32+J32+K32+L32+N32+O32+P32+R32+S32+T32+V32+W32+X32)/15</f>
        <v>#REF!</v>
      </c>
      <c r="AJ32" s="39"/>
      <c r="AK32" s="39"/>
      <c r="AL32" s="39"/>
    </row>
    <row r="33" spans="1:56" ht="14.25" customHeight="1">
      <c r="A33" s="30" t="s">
        <v>1365</v>
      </c>
      <c r="B33" s="30">
        <v>30</v>
      </c>
      <c r="C33" s="61">
        <v>18</v>
      </c>
      <c r="D33" s="30">
        <v>16</v>
      </c>
      <c r="E33" s="30" t="s">
        <v>1569</v>
      </c>
      <c r="F33" s="50" t="e">
        <f>(COUNTIFS('[1]MASTER TT'!$D$13:$D$69997,$A$3:$A$7588,'[1]MASTER TT'!$B$13:$B$69997,"MONDAY",'[1]MASTER TT'!$C$13:$C$69997,"0800-1*",'[1]MASTER TT'!#REF!,"&gt;=1"))</f>
        <v>#REF!</v>
      </c>
      <c r="G33" s="51" t="e">
        <f>(COUNTIFS('[1]MASTER TT'!$D$13:$D$69997,$A$3:$A$7588,'[1]MASTER TT'!$B$13:$B$69997,"MONDAY",'[1]MASTER TT'!$C$13:$C$69997,"1100-1*",'[1]MASTER TT'!#REF!,"&gt;=1"))</f>
        <v>#REF!</v>
      </c>
      <c r="H33" s="51" t="e">
        <f>(COUNTIFS('[1]MASTER TT'!$D$13:$D$69997,$A$3:$A$7588,'[1]MASTER TT'!$B$13:$B$69997,"MONDAY",'[1]MASTER TT'!$C$13:$C$69997,"1200-1*",'[1]MASTER TT'!#REF!,"&gt;=1"))</f>
        <v>#REF!</v>
      </c>
      <c r="I33" s="52" t="e">
        <f>(COUNTIFS('[1]MASTER TT'!$D$13:$D$69997,$A$3:$A$7588,'[1]MASTER TT'!$B$13:$B$69997,"MONDAY",'[1]MASTER TT'!$C$13:$C$69997,"1*-1*",'[1]MASTER TT'!#REF!,"&gt;=1"))</f>
        <v>#REF!</v>
      </c>
      <c r="J33" s="51" t="e">
        <f>(COUNTIFS('[1]MASTER TT'!$D$13:$D$69997,$A$3:$A$7588,'[1]MASTER TT'!$B$13:$B$69997,"TUESDAY",'[1]MASTER TT'!$C$13:$C$69997,"0800-1*",'[1]MASTER TT'!#REF!,"&gt;=1"))</f>
        <v>#REF!</v>
      </c>
      <c r="K33" s="52" t="e">
        <f>(COUNTIFS('[1]MASTER TT'!$D$13:$D$69997,$A$3:$A$7588,'[1]MASTER TT'!$B$13:$B$69997,"TUESDAY",'[1]MASTER TT'!$C$13:$C$69997,"1100-1*",'[1]MASTER TT'!#REF!,"&gt;=1"))</f>
        <v>#REF!</v>
      </c>
      <c r="L33" s="51" t="e">
        <f>(COUNTIFS('[1]MASTER TT'!$D$13:$D$69997,$A$3:$A$7588,'[1]MASTER TT'!$B$13:$B$69997,"TUESDAY",'[1]MASTER TT'!$C$13:$C$69997,"1200-1*",'[1]MASTER TT'!#REF!,"&gt;=1"))</f>
        <v>#REF!</v>
      </c>
      <c r="M33" s="51" t="e">
        <f>(COUNTIFS('[1]MASTER TT'!$D$13:$D$70053,$A$3:$A$7588,'[1]MASTER TT'!$B$13:$B$70053,"TUESDAY",'[1]MASTER TT'!$C$13:$C$70053,"1*-1*",'[1]MASTER TT'!#REF!,"&gt;=1"))</f>
        <v>#REF!</v>
      </c>
      <c r="N33" s="51" t="e">
        <f>(COUNTIFS('[1]MASTER TT'!$D$13:$D$70056,$A$3:$A$588,'[1]MASTER TT'!$B$13:$B$70056,"WEDNESDAY",'[1]MASTER TT'!$C$13:$C$70056,"0800-1*",'[1]MASTER TT'!#REF!,"&gt;=1"))</f>
        <v>#REF!</v>
      </c>
      <c r="O33" s="51" t="e">
        <f>(COUNTIFS('[1]MASTER TT'!$D$13:$D$70056,$A$3:$A$7588,'[1]MASTER TT'!$B$13:$B$70056,"WEDNESDAY",'[1]MASTER TT'!$C$13:$C$70056,"1100-1*",'[1]MASTER TT'!#REF!,"&gt;=1"))</f>
        <v>#REF!</v>
      </c>
      <c r="P33" s="51" t="e">
        <f>(COUNTIFS('[1]MASTER TT'!$D$13:$D$70056,$A$3:$A$7588,'[1]MASTER TT'!$B$13:$B$70056,"WEDNESDAY",'[1]MASTER TT'!$C$13:$C$70056,"1200-1*",'[1]MASTER TT'!#REF!,"&gt;=1"))</f>
        <v>#REF!</v>
      </c>
      <c r="Q33" s="51" t="e">
        <f>(COUNTIFS('[1]MASTER TT'!$D$13:$D$70056,$A$3:$A$7588,'[1]MASTER TT'!$B$13:$B$70056,"WEDNESDAY",'[1]MASTER TT'!$C$13:$C$70056,"1*-1*",'[1]MASTER TT'!#REF!,"&gt;=1"))</f>
        <v>#REF!</v>
      </c>
      <c r="R33" s="51" t="e">
        <f>(COUNTIFS('[1]MASTER TT'!$D$13:$D$70056,$A$3:$A$7588,'[1]MASTER TT'!$B$13:$B$70056,"THURSDAY",'[1]MASTER TT'!$C$13:$C$70056,"0800-1*",'[1]MASTER TT'!#REF!,"&gt;=1"))</f>
        <v>#REF!</v>
      </c>
      <c r="S33" s="51" t="e">
        <f>(COUNTIFS('[1]MASTER TT'!$D$13:$D$70056,$A$3:$A$7588,'[1]MASTER TT'!$B$13:$B$70056,"THURSDAY",'[1]MASTER TT'!$C$13:$C$70056,"1100-1*",'[1]MASTER TT'!#REF!,"&gt;=1"))</f>
        <v>#REF!</v>
      </c>
      <c r="T33" s="51" t="e">
        <f>(COUNTIFS('[1]MASTER TT'!$D$13:$D$70056,$A$3:$A$7588,'[1]MASTER TT'!$B$13:$B$70056,"THURSDAY",'[1]MASTER TT'!$C$13:$C$70056,"1200-1*",'[1]MASTER TT'!#REF!,"&gt;=1"))</f>
        <v>#REF!</v>
      </c>
      <c r="U33" s="52" t="e">
        <f>(COUNTIFS('[1]MASTER TT'!$D$13:$D$70056,$A$3:$A$7588,'[1]MASTER TT'!$B$13:$B$70056,"THURSDAY",'[1]MASTER TT'!$C$13:$C$70056,"1*-1*",'[1]MASTER TT'!#REF!,"&gt;=1"))</f>
        <v>#REF!</v>
      </c>
      <c r="V33" s="51" t="e">
        <f>(COUNTIFS('[1]MASTER TT'!$D$13:$D$70056,$A$3:$A$7588,'[1]MASTER TT'!$B$13:$B$70056,"FRIDAY",'[1]MASTER TT'!$C$13:$C$70056,"0800-1*",'[1]MASTER TT'!#REF!,"&gt;=1"))</f>
        <v>#REF!</v>
      </c>
      <c r="W33" s="51" t="e">
        <f>(COUNTIFS('[1]MASTER TT'!$D$13:$D$70056,$A$3:$A$7588,'[1]MASTER TT'!$B$13:$B$70056,"FRIDAY",'[1]MASTER TT'!$C$13:$C$70056,"1100-1*",'[1]MASTER TT'!#REF!,"&gt;=1"))</f>
        <v>#REF!</v>
      </c>
      <c r="X33" s="51" t="e">
        <f>(COUNTIFS('[1]MASTER TT'!$D$13:$D$70056,$A$3:$A$7588,'[1]MASTER TT'!$B$13:$B$70056,"FRIDAY",'[1]MASTER TT'!$C$13:$C$70056,"1200-1*",'[1]MASTER TT'!#REF!,"&gt;=1"))</f>
        <v>#REF!</v>
      </c>
      <c r="Y33" s="51" t="e">
        <f>(COUNTIFS('[1]MASTER TT'!$D$13:$D$70056,$A$3:$A$7588,'[1]MASTER TT'!$B$13:$B$70056,"FRIDAY",'[1]MASTER TT'!$C$13:$C$70056,"1*-1*",'[1]MASTER TT'!#REF!,"&gt;=1"))</f>
        <v>#REF!</v>
      </c>
      <c r="Z33" s="51" t="e">
        <f>(COUNTIFS('[1]MASTER TT'!$D$14:$D$70056,$A$3:$A$7588,'[1]MASTER TT'!$B$14:$B$70056,"SATURDAY",'[1]MASTER TT'!$C$14:$C$70056,"0800-1*",'[1]MASTER TT'!#REF!,"&gt;=1"))</f>
        <v>#REF!</v>
      </c>
      <c r="AA33" s="52" t="e">
        <f>(COUNTIFS('[1]MASTER TT'!$D$14:$D$70056,$A$3:$A$7588,'[1]MASTER TT'!$B$14:$B$70056,"SATURDAY",'[1]MASTER TT'!$C$14:$C$70056,"1100-1*",'[1]MASTER TT'!#REF!,"&gt;=1"))</f>
        <v>#REF!</v>
      </c>
      <c r="AB33" s="52" t="e">
        <f>(COUNTIFS('[1]MASTER TT'!$D$14:$D$70056,$A$3:$A$7588,'[1]MASTER TT'!$B$14:$B$70056,"SATURDAY",'[1]MASTER TT'!$C$14:$C$70056,"1200-1*",'[1]MASTER TT'!#REF!,"&gt;=1"))</f>
        <v>#REF!</v>
      </c>
      <c r="AC33" s="52">
        <v>0</v>
      </c>
      <c r="AD33" s="52" t="e">
        <f t="array" ref="AD33">COUNTIFS('[1]MASTER TT'!$D$14:$D$70056,$A$3:$A$7588,'[1]MASTER TT'!$B$14:$B$70056,"SUNDAY",'[1]MASTER TT'!$C$14:$C$70056,"0800-1100 HRS",'[1]MASTER TT'!#REF!,"&gt;=1")</f>
        <v>#REF!</v>
      </c>
      <c r="AE33" s="52" t="e">
        <f t="array" ref="AE33">COUNTIFS('[1]MASTER TT'!$D$14:$D$70056,$A$3:$A$7588,'[1]MASTER TT'!$B$14:$B$70056,"SUNDAY",'[1]MASTER TT'!$C$14:$C$70056,"1100-1400 HRS",'[1]MASTER TT'!#REF!,"&gt;=1)")</f>
        <v>#REF!</v>
      </c>
      <c r="AF33" s="8" t="e">
        <f t="array" ref="AF33">COUNTIFS('[1]MASTER TT'!$D$14:$D$70056,$A$3:$A$7588,'[1]MASTER TT'!$B$14:$B$70056,"SUNDAY",'[1]MASTER TT'!$C$14:$C$70056,"1100-1400 HRS",'[1]MASTER TT'!#REF!,"&gt;=1")</f>
        <v>#REF!</v>
      </c>
      <c r="AG33" s="39"/>
      <c r="AI33" s="54" t="e">
        <f t="shared" si="1"/>
        <v>#REF!</v>
      </c>
      <c r="AJ33" s="39"/>
      <c r="AK33" s="39"/>
      <c r="AL33" s="39"/>
    </row>
    <row r="34" spans="1:56" ht="14.25" customHeight="1">
      <c r="A34" s="30" t="s">
        <v>1377</v>
      </c>
      <c r="B34" s="30">
        <v>30</v>
      </c>
      <c r="C34" s="61">
        <v>18</v>
      </c>
      <c r="D34" s="30">
        <v>16</v>
      </c>
      <c r="E34" s="30" t="s">
        <v>1574</v>
      </c>
      <c r="F34" s="50" t="e">
        <f>(COUNTIFS('[1]MASTER TT'!$D$13:$D$69997,$A$3:$A$7588,'[1]MASTER TT'!$B$13:$B$69997,"MONDAY",'[1]MASTER TT'!$C$13:$C$69997,"0800-1*",'[1]MASTER TT'!#REF!,"&gt;=1"))</f>
        <v>#REF!</v>
      </c>
      <c r="G34" s="51" t="e">
        <f>(COUNTIFS('[1]MASTER TT'!$D$13:$D$69997,$A$3:$A$7588,'[1]MASTER TT'!$B$13:$B$69997,"MONDAY",'[1]MASTER TT'!$C$13:$C$69997,"1100-1*",'[1]MASTER TT'!#REF!,"&gt;=1"))</f>
        <v>#REF!</v>
      </c>
      <c r="H34" s="51" t="e">
        <f>(COUNTIFS('[1]MASTER TT'!$D$13:$D$69997,$A$3:$A$7588,'[1]MASTER TT'!$B$13:$B$69997,"MONDAY",'[1]MASTER TT'!$C$13:$C$69997,"1200-1*",'[1]MASTER TT'!#REF!,"&gt;=1"))</f>
        <v>#REF!</v>
      </c>
      <c r="I34" s="52" t="e">
        <f>(COUNTIFS('[1]MASTER TT'!$D$13:$D$69997,$A$3:$A$7588,'[1]MASTER TT'!$B$13:$B$69997,"MONDAY",'[1]MASTER TT'!$C$13:$C$69997,"1*-1*",'[1]MASTER TT'!#REF!,"&gt;=1"))</f>
        <v>#REF!</v>
      </c>
      <c r="J34" s="51" t="e">
        <f>(COUNTIFS('[1]MASTER TT'!$D$13:$D$69997,$A$3:$A$7588,'[1]MASTER TT'!$B$13:$B$69997,"TUESDAY",'[1]MASTER TT'!$C$13:$C$69997,"0800-1*",'[1]MASTER TT'!#REF!,"&gt;=1"))</f>
        <v>#REF!</v>
      </c>
      <c r="K34" s="52" t="e">
        <f>(COUNTIFS('[1]MASTER TT'!$D$13:$D$69997,$A$3:$A$7588,'[1]MASTER TT'!$B$13:$B$69997,"TUESDAY",'[1]MASTER TT'!$C$13:$C$69997,"1100-1*",'[1]MASTER TT'!#REF!,"&gt;=1"))</f>
        <v>#REF!</v>
      </c>
      <c r="L34" s="51" t="e">
        <f>(COUNTIFS('[1]MASTER TT'!$D$13:$D$69997,$A$3:$A$7588,'[1]MASTER TT'!$B$13:$B$69997,"TUESDAY",'[1]MASTER TT'!$C$13:$C$69997,"1200-1*",'[1]MASTER TT'!#REF!,"&gt;=1"))</f>
        <v>#REF!</v>
      </c>
      <c r="M34" s="51" t="e">
        <f>(COUNTIFS('[1]MASTER TT'!$D$13:$D$70053,$A$3:$A$7588,'[1]MASTER TT'!$B$13:$B$70053,"TUESDAY",'[1]MASTER TT'!$C$13:$C$70053,"1*-1*",'[1]MASTER TT'!#REF!,"&gt;=1"))</f>
        <v>#REF!</v>
      </c>
      <c r="N34" s="51" t="e">
        <f>(COUNTIFS('[1]MASTER TT'!$D$13:$D$70056,$A$3:$A$588,'[1]MASTER TT'!$B$13:$B$70056,"WEDNESDAY",'[1]MASTER TT'!$C$13:$C$70056,"0800-1*",'[1]MASTER TT'!#REF!,"&gt;=1"))</f>
        <v>#REF!</v>
      </c>
      <c r="O34" s="51" t="e">
        <f>(COUNTIFS('[1]MASTER TT'!$D$13:$D$70056,$A$3:$A$7588,'[1]MASTER TT'!$B$13:$B$70056,"WEDNESDAY",'[1]MASTER TT'!$C$13:$C$70056,"1100-1*",'[1]MASTER TT'!#REF!,"&gt;=1"))</f>
        <v>#REF!</v>
      </c>
      <c r="P34" s="51" t="e">
        <f>(COUNTIFS('[1]MASTER TT'!$D$13:$D$70056,$A$3:$A$7588,'[1]MASTER TT'!$B$13:$B$70056,"WEDNESDAY",'[1]MASTER TT'!$C$13:$C$70056,"1200-1*",'[1]MASTER TT'!#REF!,"&gt;=1"))</f>
        <v>#REF!</v>
      </c>
      <c r="Q34" s="51" t="e">
        <f>(COUNTIFS('[1]MASTER TT'!$D$13:$D$70056,$A$3:$A$7588,'[1]MASTER TT'!$B$13:$B$70056,"WEDNESDAY",'[1]MASTER TT'!$C$13:$C$70056,"1*-1*",'[1]MASTER TT'!#REF!,"&gt;=1"))</f>
        <v>#REF!</v>
      </c>
      <c r="R34" s="51" t="e">
        <f>(COUNTIFS('[1]MASTER TT'!$D$13:$D$70056,$A$3:$A$7588,'[1]MASTER TT'!$B$13:$B$70056,"THURSDAY",'[1]MASTER TT'!$C$13:$C$70056,"0800-1*",'[1]MASTER TT'!#REF!,"&gt;=1"))</f>
        <v>#REF!</v>
      </c>
      <c r="S34" s="51" t="e">
        <f>(COUNTIFS('[1]MASTER TT'!$D$13:$D$70056,$A$3:$A$7588,'[1]MASTER TT'!$B$13:$B$70056,"THURSDAY",'[1]MASTER TT'!$C$13:$C$70056,"1100-1*",'[1]MASTER TT'!#REF!,"&gt;=1"))</f>
        <v>#REF!</v>
      </c>
      <c r="T34" s="51" t="e">
        <f>(COUNTIFS('[1]MASTER TT'!$D$13:$D$70056,$A$3:$A$7588,'[1]MASTER TT'!$B$13:$B$70056,"THURSDAY",'[1]MASTER TT'!$C$13:$C$70056,"1200-1*",'[1]MASTER TT'!#REF!,"&gt;=1"))</f>
        <v>#REF!</v>
      </c>
      <c r="U34" s="52" t="e">
        <f>(COUNTIFS('[1]MASTER TT'!$D$13:$D$70056,$A$3:$A$7588,'[1]MASTER TT'!$B$13:$B$70056,"THURSDAY",'[1]MASTER TT'!$C$13:$C$70056,"1*-1*",'[1]MASTER TT'!#REF!,"&gt;=1"))</f>
        <v>#REF!</v>
      </c>
      <c r="V34" s="51" t="e">
        <f>(COUNTIFS('[1]MASTER TT'!$D$13:$D$70056,$A$3:$A$7588,'[1]MASTER TT'!$B$13:$B$70056,"FRIDAY",'[1]MASTER TT'!$C$13:$C$70056,"0800-1*",'[1]MASTER TT'!#REF!,"&gt;=1"))</f>
        <v>#REF!</v>
      </c>
      <c r="W34" s="51" t="e">
        <f>(COUNTIFS('[1]MASTER TT'!$D$13:$D$70056,$A$3:$A$7588,'[1]MASTER TT'!$B$13:$B$70056,"FRIDAY",'[1]MASTER TT'!$C$13:$C$70056,"1100-1*",'[1]MASTER TT'!#REF!,"&gt;=1"))</f>
        <v>#REF!</v>
      </c>
      <c r="X34" s="51" t="e">
        <f>(COUNTIFS('[1]MASTER TT'!$D$13:$D$70056,$A$3:$A$7588,'[1]MASTER TT'!$B$13:$B$70056,"FRIDAY",'[1]MASTER TT'!$C$13:$C$70056,"1200-1*",'[1]MASTER TT'!#REF!,"&gt;=1"))</f>
        <v>#REF!</v>
      </c>
      <c r="Y34" s="51" t="e">
        <f>(COUNTIFS('[1]MASTER TT'!$D$13:$D$70056,$A$3:$A$7588,'[1]MASTER TT'!$B$13:$B$70056,"FRIDAY",'[1]MASTER TT'!$C$13:$C$70056,"1*-1*",'[1]MASTER TT'!#REF!,"&gt;=1"))</f>
        <v>#REF!</v>
      </c>
      <c r="Z34" s="51" t="e">
        <f>(COUNTIFS('[1]MASTER TT'!$D$14:$D$70056,$A$3:$A$7588,'[1]MASTER TT'!$B$14:$B$70056,"SATURDAY",'[1]MASTER TT'!$C$14:$C$70056,"0800-1*",'[1]MASTER TT'!#REF!,"&gt;=1"))</f>
        <v>#REF!</v>
      </c>
      <c r="AA34" s="52" t="e">
        <f>(COUNTIFS('[1]MASTER TT'!$D$14:$D$70056,$A$3:$A$7588,'[1]MASTER TT'!$B$14:$B$70056,"SATURDAY",'[1]MASTER TT'!$C$14:$C$70056,"1100-1*",'[1]MASTER TT'!#REF!,"&gt;=1"))</f>
        <v>#REF!</v>
      </c>
      <c r="AB34" s="52" t="e">
        <f>(COUNTIFS('[1]MASTER TT'!$D$14:$D$70056,$A$3:$A$7588,'[1]MASTER TT'!$B$14:$B$70056,"SATURDAY",'[1]MASTER TT'!$C$14:$C$70056,"1200-1*",'[1]MASTER TT'!#REF!,"&gt;=1"))</f>
        <v>#REF!</v>
      </c>
      <c r="AC34" s="52">
        <v>0</v>
      </c>
      <c r="AD34" s="52" t="e">
        <f t="array" ref="AD34">COUNTIFS('[1]MASTER TT'!$D$14:$D$70056,$A$3:$A$7588,'[1]MASTER TT'!$B$14:$B$70056,"SUNDAY",'[1]MASTER TT'!$C$14:$C$70056,"0800-1100 HRS",'[1]MASTER TT'!#REF!,"&gt;=1")</f>
        <v>#REF!</v>
      </c>
      <c r="AE34" s="52" t="e">
        <f t="array" ref="AE34">COUNTIFS('[1]MASTER TT'!$D$14:$D$70056,$A$3:$A$7588,'[1]MASTER TT'!$B$14:$B$70056,"SUNDAY",'[1]MASTER TT'!$C$14:$C$70056,"1100-1400 HRS",'[1]MASTER TT'!#REF!,"&gt;=1)")</f>
        <v>#REF!</v>
      </c>
      <c r="AF34" s="8" t="e">
        <f t="array" ref="AF34">COUNTIFS('[1]MASTER TT'!$D$14:$D$70056,$A$3:$A$7588,'[1]MASTER TT'!$B$14:$B$70056,"SUNDAY",'[1]MASTER TT'!$C$14:$C$70056,"1100-1400 HRS",'[1]MASTER TT'!#REF!,"&gt;=1")</f>
        <v>#REF!</v>
      </c>
      <c r="AG34" s="39"/>
      <c r="AI34" s="54" t="e">
        <f t="shared" si="1"/>
        <v>#REF!</v>
      </c>
      <c r="AJ34" s="39"/>
      <c r="AK34" s="39"/>
      <c r="AL34" s="39"/>
    </row>
    <row r="35" spans="1:56" ht="14.25" customHeight="1">
      <c r="A35" s="30" t="s">
        <v>1223</v>
      </c>
      <c r="B35" s="30">
        <v>30</v>
      </c>
      <c r="C35" s="61">
        <v>18</v>
      </c>
      <c r="D35" s="30">
        <v>16</v>
      </c>
      <c r="E35" s="30" t="s">
        <v>1569</v>
      </c>
      <c r="F35" s="50" t="e">
        <f>(COUNTIFS('[1]MASTER TT'!$D$13:$D$69997,$A$3:$A$7588,'[1]MASTER TT'!$B$13:$B$69997,"MONDAY",'[1]MASTER TT'!$C$13:$C$69997,"0800-1*",'[1]MASTER TT'!#REF!,"&gt;=1"))</f>
        <v>#REF!</v>
      </c>
      <c r="G35" s="51" t="e">
        <f>(COUNTIFS('[1]MASTER TT'!$D$13:$D$69997,$A$3:$A$7588,'[1]MASTER TT'!$B$13:$B$69997,"MONDAY",'[1]MASTER TT'!$C$13:$C$69997,"1100-1*",'[1]MASTER TT'!#REF!,"&gt;=1"))</f>
        <v>#REF!</v>
      </c>
      <c r="H35" s="51" t="e">
        <f>(COUNTIFS('[1]MASTER TT'!$D$13:$D$69997,$A$3:$A$7588,'[1]MASTER TT'!$B$13:$B$69997,"MONDAY",'[1]MASTER TT'!$C$13:$C$69997,"1200-1*",'[1]MASTER TT'!#REF!,"&gt;=1"))</f>
        <v>#REF!</v>
      </c>
      <c r="I35" s="52" t="e">
        <f>(COUNTIFS('[1]MASTER TT'!$D$13:$D$69997,$A$3:$A$7588,'[1]MASTER TT'!$B$13:$B$69997,"MONDAY",'[1]MASTER TT'!$C$13:$C$69997,"1*-1*",'[1]MASTER TT'!#REF!,"&gt;=1"))</f>
        <v>#REF!</v>
      </c>
      <c r="J35" s="51" t="e">
        <f>(COUNTIFS('[1]MASTER TT'!$D$13:$D$69997,$A$3:$A$7588,'[1]MASTER TT'!$B$13:$B$69997,"TUESDAY",'[1]MASTER TT'!$C$13:$C$69997,"0800-1*",'[1]MASTER TT'!#REF!,"&gt;=1"))</f>
        <v>#REF!</v>
      </c>
      <c r="K35" s="52" t="e">
        <f>(COUNTIFS('[1]MASTER TT'!$D$13:$D$69997,$A$3:$A$7588,'[1]MASTER TT'!$B$13:$B$69997,"TUESDAY",'[1]MASTER TT'!$C$13:$C$69997,"1100-1*",'[1]MASTER TT'!#REF!,"&gt;=1"))</f>
        <v>#REF!</v>
      </c>
      <c r="L35" s="51" t="e">
        <f>(COUNTIFS('[1]MASTER TT'!$D$13:$D$69997,$A$3:$A$7588,'[1]MASTER TT'!$B$13:$B$69997,"TUESDAY",'[1]MASTER TT'!$C$13:$C$69997,"1200-1*",'[1]MASTER TT'!#REF!,"&gt;=1"))</f>
        <v>#REF!</v>
      </c>
      <c r="M35" s="51" t="e">
        <f>(COUNTIFS('[1]MASTER TT'!$D$13:$D$70053,$A$3:$A$7588,'[1]MASTER TT'!$B$13:$B$70053,"TUESDAY",'[1]MASTER TT'!$C$13:$C$70053,"1*-1*",'[1]MASTER TT'!#REF!,"&gt;=1"))</f>
        <v>#REF!</v>
      </c>
      <c r="N35" s="51" t="e">
        <f>(COUNTIFS('[1]MASTER TT'!$D$13:$D$70056,$A$3:$A$588,'[1]MASTER TT'!$B$13:$B$70056,"WEDNESDAY",'[1]MASTER TT'!$C$13:$C$70056,"0800-1*",'[1]MASTER TT'!#REF!,"&gt;=1"))</f>
        <v>#REF!</v>
      </c>
      <c r="O35" s="51" t="e">
        <f>(COUNTIFS('[1]MASTER TT'!$D$13:$D$70056,$A$3:$A$7588,'[1]MASTER TT'!$B$13:$B$70056,"WEDNESDAY",'[1]MASTER TT'!$C$13:$C$70056,"1100-1*",'[1]MASTER TT'!#REF!,"&gt;=1"))</f>
        <v>#REF!</v>
      </c>
      <c r="P35" s="51" t="e">
        <f>(COUNTIFS('[1]MASTER TT'!$D$13:$D$70056,$A$3:$A$7588,'[1]MASTER TT'!$B$13:$B$70056,"WEDNESDAY",'[1]MASTER TT'!$C$13:$C$70056,"1200-1*",'[1]MASTER TT'!#REF!,"&gt;=1"))</f>
        <v>#REF!</v>
      </c>
      <c r="Q35" s="51" t="e">
        <f>(COUNTIFS('[1]MASTER TT'!$D$13:$D$70056,$A$3:$A$7588,'[1]MASTER TT'!$B$13:$B$70056,"WEDNESDAY",'[1]MASTER TT'!$C$13:$C$70056,"1*-1*",'[1]MASTER TT'!#REF!,"&gt;=1"))</f>
        <v>#REF!</v>
      </c>
      <c r="R35" s="51" t="e">
        <f>(COUNTIFS('[1]MASTER TT'!$D$13:$D$70056,$A$3:$A$7588,'[1]MASTER TT'!$B$13:$B$70056,"THURSDAY",'[1]MASTER TT'!$C$13:$C$70056,"0800-1*",'[1]MASTER TT'!#REF!,"&gt;=1"))</f>
        <v>#REF!</v>
      </c>
      <c r="S35" s="51" t="e">
        <f>(COUNTIFS('[1]MASTER TT'!$D$13:$D$70056,$A$3:$A$7588,'[1]MASTER TT'!$B$13:$B$70056,"THURSDAY",'[1]MASTER TT'!$C$13:$C$70056,"1100-1*",'[1]MASTER TT'!#REF!,"&gt;=1"))</f>
        <v>#REF!</v>
      </c>
      <c r="T35" s="51" t="e">
        <f>(COUNTIFS('[1]MASTER TT'!$D$13:$D$70056,$A$3:$A$7588,'[1]MASTER TT'!$B$13:$B$70056,"THURSDAY",'[1]MASTER TT'!$C$13:$C$70056,"1200-1*",'[1]MASTER TT'!#REF!,"&gt;=1"))</f>
        <v>#REF!</v>
      </c>
      <c r="U35" s="52" t="e">
        <f>(COUNTIFS('[1]MASTER TT'!$D$13:$D$70056,$A$3:$A$7588,'[1]MASTER TT'!$B$13:$B$70056,"THURSDAY",'[1]MASTER TT'!$C$13:$C$70056,"1*-1*",'[1]MASTER TT'!#REF!,"&gt;=1"))</f>
        <v>#REF!</v>
      </c>
      <c r="V35" s="51" t="e">
        <f>(COUNTIFS('[1]MASTER TT'!$D$13:$D$70056,$A$3:$A$7588,'[1]MASTER TT'!$B$13:$B$70056,"FRIDAY",'[1]MASTER TT'!$C$13:$C$70056,"0800-1*",'[1]MASTER TT'!#REF!,"&gt;=1"))</f>
        <v>#REF!</v>
      </c>
      <c r="W35" s="51" t="e">
        <f>(COUNTIFS('[1]MASTER TT'!$D$13:$D$70056,$A$3:$A$7588,'[1]MASTER TT'!$B$13:$B$70056,"FRIDAY",'[1]MASTER TT'!$C$13:$C$70056,"1100-1*",'[1]MASTER TT'!#REF!,"&gt;=1"))</f>
        <v>#REF!</v>
      </c>
      <c r="X35" s="51" t="e">
        <f>(COUNTIFS('[1]MASTER TT'!$D$13:$D$70056,$A$3:$A$7588,'[1]MASTER TT'!$B$13:$B$70056,"FRIDAY",'[1]MASTER TT'!$C$13:$C$70056,"1200-1*",'[1]MASTER TT'!#REF!,"&gt;=1"))</f>
        <v>#REF!</v>
      </c>
      <c r="Y35" s="51" t="e">
        <f>(COUNTIFS('[1]MASTER TT'!$D$13:$D$70056,$A$3:$A$7588,'[1]MASTER TT'!$B$13:$B$70056,"FRIDAY",'[1]MASTER TT'!$C$13:$C$70056,"1*-1*",'[1]MASTER TT'!#REF!,"&gt;=1"))</f>
        <v>#REF!</v>
      </c>
      <c r="Z35" s="51" t="e">
        <f>(COUNTIFS('[1]MASTER TT'!$D$14:$D$70056,$A$3:$A$7588,'[1]MASTER TT'!$B$14:$B$70056,"SATURDAY",'[1]MASTER TT'!$C$14:$C$70056,"0800-1*",'[1]MASTER TT'!#REF!,"&gt;=1"))</f>
        <v>#REF!</v>
      </c>
      <c r="AA35" s="52" t="e">
        <f>(COUNTIFS('[1]MASTER TT'!$D$14:$D$70056,$A$3:$A$7588,'[1]MASTER TT'!$B$14:$B$70056,"SATURDAY",'[1]MASTER TT'!$C$14:$C$70056,"1100-1*",'[1]MASTER TT'!#REF!,"&gt;=1"))</f>
        <v>#REF!</v>
      </c>
      <c r="AB35" s="52" t="e">
        <f>(COUNTIFS('[1]MASTER TT'!$D$14:$D$70056,$A$3:$A$7588,'[1]MASTER TT'!$B$14:$B$70056,"SATURDAY",'[1]MASTER TT'!$C$14:$C$70056,"1200-1*",'[1]MASTER TT'!#REF!,"&gt;=1"))</f>
        <v>#REF!</v>
      </c>
      <c r="AC35" s="52">
        <v>0</v>
      </c>
      <c r="AD35" s="52" t="e">
        <f t="array" ref="AD35">COUNTIFS('[1]MASTER TT'!$D$14:$D$70056,$A$3:$A$7588,'[1]MASTER TT'!$B$14:$B$70056,"SUNDAY",'[1]MASTER TT'!$C$14:$C$70056,"0800-1100 HRS",'[1]MASTER TT'!#REF!,"&gt;=1")</f>
        <v>#REF!</v>
      </c>
      <c r="AE35" s="52" t="e">
        <f t="array" ref="AE35">COUNTIFS('[1]MASTER TT'!$D$14:$D$70056,$A$3:$A$7588,'[1]MASTER TT'!$B$14:$B$70056,"SUNDAY",'[1]MASTER TT'!$C$14:$C$70056,"1100-1400 HRS",'[1]MASTER TT'!#REF!,"&gt;=1)")</f>
        <v>#REF!</v>
      </c>
      <c r="AF35" s="8" t="e">
        <f t="array" ref="AF35">COUNTIFS('[1]MASTER TT'!$D$14:$D$70056,$A$3:$A$7588,'[1]MASTER TT'!$B$14:$B$70056,"SUNDAY",'[1]MASTER TT'!$C$14:$C$70056,"1100-1400 HRS",'[1]MASTER TT'!#REF!,"&gt;=1")</f>
        <v>#REF!</v>
      </c>
      <c r="AG35" s="39"/>
      <c r="AI35" s="54" t="e">
        <f t="shared" si="1"/>
        <v>#REF!</v>
      </c>
      <c r="AJ35" s="39"/>
      <c r="AK35" s="39"/>
      <c r="AL35" s="39"/>
    </row>
    <row r="36" spans="1:56" ht="14.25" customHeight="1">
      <c r="A36" s="30" t="s">
        <v>1423</v>
      </c>
      <c r="B36" s="30">
        <v>30</v>
      </c>
      <c r="C36" s="61">
        <v>13</v>
      </c>
      <c r="D36" s="30">
        <v>12</v>
      </c>
      <c r="E36" s="30" t="s">
        <v>1569</v>
      </c>
      <c r="F36" s="50" t="e">
        <f>(COUNTIFS('[1]MASTER TT'!$D$13:$D$69997,$A$3:$A$7588,'[1]MASTER TT'!$B$13:$B$69997,"MONDAY",'[1]MASTER TT'!$C$13:$C$69997,"0800-1*",'[1]MASTER TT'!#REF!,"&gt;=1"))</f>
        <v>#REF!</v>
      </c>
      <c r="G36" s="51" t="e">
        <f>(COUNTIFS('[1]MASTER TT'!$D$13:$D$69997,$A$3:$A$7588,'[1]MASTER TT'!$B$13:$B$69997,"MONDAY",'[1]MASTER TT'!$C$13:$C$69997,"1100-1*",'[1]MASTER TT'!#REF!,"&gt;=1"))</f>
        <v>#REF!</v>
      </c>
      <c r="H36" s="51" t="e">
        <f>(COUNTIFS('[1]MASTER TT'!$D$13:$D$69997,$A$3:$A$7588,'[1]MASTER TT'!$B$13:$B$69997,"MONDAY",'[1]MASTER TT'!$C$13:$C$69997,"1200-1*",'[1]MASTER TT'!#REF!,"&gt;=1"))</f>
        <v>#REF!</v>
      </c>
      <c r="I36" s="52" t="e">
        <f>(COUNTIFS('[1]MASTER TT'!$D$13:$D$69997,$A$3:$A$7588,'[1]MASTER TT'!$B$13:$B$69997,"MONDAY",'[1]MASTER TT'!$C$13:$C$69997,"1*-1*",'[1]MASTER TT'!#REF!,"&gt;=1"))</f>
        <v>#REF!</v>
      </c>
      <c r="J36" s="51" t="e">
        <f>(COUNTIFS('[1]MASTER TT'!$D$13:$D$69997,$A$3:$A$7588,'[1]MASTER TT'!$B$13:$B$69997,"TUESDAY",'[1]MASTER TT'!$C$13:$C$69997,"0800-1*",'[1]MASTER TT'!#REF!,"&gt;=1"))</f>
        <v>#REF!</v>
      </c>
      <c r="K36" s="52" t="e">
        <f>(COUNTIFS('[1]MASTER TT'!$D$13:$D$69997,$A$3:$A$7588,'[1]MASTER TT'!$B$13:$B$69997,"TUESDAY",'[1]MASTER TT'!$C$13:$C$69997,"1100-1*",'[1]MASTER TT'!#REF!,"&gt;=1"))</f>
        <v>#REF!</v>
      </c>
      <c r="L36" s="51" t="e">
        <f>(COUNTIFS('[1]MASTER TT'!$D$13:$D$69997,$A$3:$A$7588,'[1]MASTER TT'!$B$13:$B$69997,"TUESDAY",'[1]MASTER TT'!$C$13:$C$69997,"1200-1*",'[1]MASTER TT'!#REF!,"&gt;=1"))</f>
        <v>#REF!</v>
      </c>
      <c r="M36" s="51" t="e">
        <f>(COUNTIFS('[1]MASTER TT'!$D$13:$D$70053,$A$3:$A$7588,'[1]MASTER TT'!$B$13:$B$70053,"TUESDAY",'[1]MASTER TT'!$C$13:$C$70053,"1*-1*",'[1]MASTER TT'!#REF!,"&gt;=1"))</f>
        <v>#REF!</v>
      </c>
      <c r="N36" s="51" t="e">
        <f>(COUNTIFS('[1]MASTER TT'!$D$13:$D$70056,$A$3:$A$588,'[1]MASTER TT'!$B$13:$B$70056,"WEDNESDAY",'[1]MASTER TT'!$C$13:$C$70056,"0800-1*",'[1]MASTER TT'!#REF!,"&gt;=1"))</f>
        <v>#REF!</v>
      </c>
      <c r="O36" s="51" t="e">
        <f>(COUNTIFS('[1]MASTER TT'!$D$13:$D$70056,$A$3:$A$7588,'[1]MASTER TT'!$B$13:$B$70056,"WEDNESDAY",'[1]MASTER TT'!$C$13:$C$70056,"1100-1*",'[1]MASTER TT'!#REF!,"&gt;=1"))</f>
        <v>#REF!</v>
      </c>
      <c r="P36" s="51" t="e">
        <f>(COUNTIFS('[1]MASTER TT'!$D$13:$D$70056,$A$3:$A$7588,'[1]MASTER TT'!$B$13:$B$70056,"WEDNESDAY",'[1]MASTER TT'!$C$13:$C$70056,"1200-1*",'[1]MASTER TT'!#REF!,"&gt;=1"))</f>
        <v>#REF!</v>
      </c>
      <c r="Q36" s="51" t="e">
        <f>(COUNTIFS('[1]MASTER TT'!$D$13:$D$70056,$A$3:$A$7588,'[1]MASTER TT'!$B$13:$B$70056,"WEDNESDAY",'[1]MASTER TT'!$C$13:$C$70056,"1*-1*",'[1]MASTER TT'!#REF!,"&gt;=1"))</f>
        <v>#REF!</v>
      </c>
      <c r="R36" s="51" t="e">
        <f>(COUNTIFS('[1]MASTER TT'!$D$13:$D$70056,$A$3:$A$7588,'[1]MASTER TT'!$B$13:$B$70056,"THURSDAY",'[1]MASTER TT'!$C$13:$C$70056,"0800-1*",'[1]MASTER TT'!#REF!,"&gt;=1"))</f>
        <v>#REF!</v>
      </c>
      <c r="S36" s="51" t="e">
        <f>(COUNTIFS('[1]MASTER TT'!$D$13:$D$70056,$A$3:$A$7588,'[1]MASTER TT'!$B$13:$B$70056,"THURSDAY",'[1]MASTER TT'!$C$13:$C$70056,"1100-1*",'[1]MASTER TT'!#REF!,"&gt;=1"))</f>
        <v>#REF!</v>
      </c>
      <c r="T36" s="51" t="e">
        <f>(COUNTIFS('[1]MASTER TT'!$D$13:$D$70056,$A$3:$A$7588,'[1]MASTER TT'!$B$13:$B$70056,"THURSDAY",'[1]MASTER TT'!$C$13:$C$70056,"1200-1*",'[1]MASTER TT'!#REF!,"&gt;=1"))</f>
        <v>#REF!</v>
      </c>
      <c r="U36" s="52" t="e">
        <f>(COUNTIFS('[1]MASTER TT'!$D$13:$D$70056,$A$3:$A$7588,'[1]MASTER TT'!$B$13:$B$70056,"THURSDAY",'[1]MASTER TT'!$C$13:$C$70056,"1*-1*",'[1]MASTER TT'!#REF!,"&gt;=1"))</f>
        <v>#REF!</v>
      </c>
      <c r="V36" s="51" t="e">
        <f>(COUNTIFS('[1]MASTER TT'!$D$13:$D$70056,$A$3:$A$7588,'[1]MASTER TT'!$B$13:$B$70056,"FRIDAY",'[1]MASTER TT'!$C$13:$C$70056,"0800-1*",'[1]MASTER TT'!#REF!,"&gt;=1"))</f>
        <v>#REF!</v>
      </c>
      <c r="W36" s="51" t="e">
        <f>(COUNTIFS('[1]MASTER TT'!$D$13:$D$70056,$A$3:$A$7588,'[1]MASTER TT'!$B$13:$B$70056,"FRIDAY",'[1]MASTER TT'!$C$13:$C$70056,"1100-1*",'[1]MASTER TT'!#REF!,"&gt;=1"))</f>
        <v>#REF!</v>
      </c>
      <c r="X36" s="51" t="e">
        <f>(COUNTIFS('[1]MASTER TT'!$D$13:$D$70056,$A$3:$A$7588,'[1]MASTER TT'!$B$13:$B$70056,"FRIDAY",'[1]MASTER TT'!$C$13:$C$70056,"1200-1*",'[1]MASTER TT'!#REF!,"&gt;=1"))</f>
        <v>#REF!</v>
      </c>
      <c r="Y36" s="51" t="e">
        <f>(COUNTIFS('[1]MASTER TT'!$D$13:$D$70056,$A$3:$A$7588,'[1]MASTER TT'!$B$13:$B$70056,"FRIDAY",'[1]MASTER TT'!$C$13:$C$70056,"1*-1*",'[1]MASTER TT'!#REF!,"&gt;=1"))</f>
        <v>#REF!</v>
      </c>
      <c r="Z36" s="51" t="e">
        <f>(COUNTIFS('[1]MASTER TT'!$D$14:$D$70056,$A$3:$A$7588,'[1]MASTER TT'!$B$14:$B$70056,"SATURDAY",'[1]MASTER TT'!$C$14:$C$70056,"0800-1*",'[1]MASTER TT'!#REF!,"&gt;=1"))</f>
        <v>#REF!</v>
      </c>
      <c r="AA36" s="52" t="e">
        <f>(COUNTIFS('[1]MASTER TT'!$D$14:$D$70056,$A$3:$A$7588,'[1]MASTER TT'!$B$14:$B$70056,"SATURDAY",'[1]MASTER TT'!$C$14:$C$70056,"1100-1*",'[1]MASTER TT'!#REF!,"&gt;=1"))</f>
        <v>#REF!</v>
      </c>
      <c r="AB36" s="52" t="e">
        <f>(COUNTIFS('[1]MASTER TT'!$D$14:$D$70056,$A$3:$A$7588,'[1]MASTER TT'!$B$14:$B$70056,"SATURDAY",'[1]MASTER TT'!$C$14:$C$70056,"1200-1*",'[1]MASTER TT'!#REF!,"&gt;=1"))</f>
        <v>#REF!</v>
      </c>
      <c r="AC36" s="52">
        <v>0</v>
      </c>
      <c r="AD36" s="52" t="e">
        <f t="array" ref="AD36">COUNTIFS('[1]MASTER TT'!$D$14:$D$70056,$A$3:$A$7588,'[1]MASTER TT'!$B$14:$B$70056,"SUNDAY",'[1]MASTER TT'!$C$14:$C$70056,"0800-1100 HRS",'[1]MASTER TT'!#REF!,"&gt;=1")</f>
        <v>#REF!</v>
      </c>
      <c r="AE36" s="52" t="e">
        <f t="array" ref="AE36">COUNTIFS('[1]MASTER TT'!$D$14:$D$70056,$A$3:$A$7588,'[1]MASTER TT'!$B$14:$B$70056,"SUNDAY",'[1]MASTER TT'!$C$14:$C$70056,"1100-1400 HRS",'[1]MASTER TT'!#REF!,"&gt;=1)")</f>
        <v>#REF!</v>
      </c>
      <c r="AF36" s="8" t="e">
        <f t="array" ref="AF36">COUNTIFS('[1]MASTER TT'!$D$14:$D$70056,$A$3:$A$7588,'[1]MASTER TT'!$B$14:$B$70056,"SUNDAY",'[1]MASTER TT'!$C$14:$C$70056,"1100-1400 HRS",'[1]MASTER TT'!#REF!,"&gt;=1")</f>
        <v>#REF!</v>
      </c>
      <c r="AG36" s="39"/>
      <c r="AI36" s="54" t="e">
        <f t="shared" si="1"/>
        <v>#REF!</v>
      </c>
      <c r="AJ36" s="39"/>
      <c r="AK36" s="39"/>
      <c r="AL36" s="39"/>
    </row>
    <row r="37" spans="1:56" ht="14.25" customHeight="1">
      <c r="A37" s="30" t="s">
        <v>1194</v>
      </c>
      <c r="B37" s="30">
        <v>24</v>
      </c>
      <c r="C37" s="61">
        <v>16</v>
      </c>
      <c r="D37" s="30">
        <v>16</v>
      </c>
      <c r="E37" s="30" t="s">
        <v>1572</v>
      </c>
      <c r="F37" s="50" t="e">
        <f>(COUNTIFS('[1]MASTER TT'!$D$13:$D$69997,$A$3:$A$7588,'[1]MASTER TT'!$B$13:$B$69997,"MONDAY",'[1]MASTER TT'!$C$13:$C$69997,"0800-1*",'[1]MASTER TT'!#REF!,"&gt;=1"))</f>
        <v>#REF!</v>
      </c>
      <c r="G37" s="51" t="e">
        <f>(COUNTIFS('[1]MASTER TT'!$D$13:$D$69997,$A$3:$A$7588,'[1]MASTER TT'!$B$13:$B$69997,"MONDAY",'[1]MASTER TT'!$C$13:$C$69997,"1100-1*",'[1]MASTER TT'!#REF!,"&gt;=1"))</f>
        <v>#REF!</v>
      </c>
      <c r="H37" s="51" t="e">
        <f>(COUNTIFS('[1]MASTER TT'!$D$13:$D$69997,$A$3:$A$7588,'[1]MASTER TT'!$B$13:$B$69997,"MONDAY",'[1]MASTER TT'!$C$13:$C$69997,"1200-1*",'[1]MASTER TT'!#REF!,"&gt;=1"))</f>
        <v>#REF!</v>
      </c>
      <c r="I37" s="52" t="e">
        <f>(COUNTIFS('[1]MASTER TT'!$D$13:$D$69997,$A$3:$A$7588,'[1]MASTER TT'!$B$13:$B$69997,"MONDAY",'[1]MASTER TT'!$C$13:$C$69997,"1*-1*",'[1]MASTER TT'!#REF!,"&gt;=1"))</f>
        <v>#REF!</v>
      </c>
      <c r="J37" s="51" t="e">
        <f>(COUNTIFS('[1]MASTER TT'!$D$13:$D$69997,$A$3:$A$7588,'[1]MASTER TT'!$B$13:$B$69997,"TUESDAY",'[1]MASTER TT'!$C$13:$C$69997,"0800-1*",'[1]MASTER TT'!#REF!,"&gt;=1"))</f>
        <v>#REF!</v>
      </c>
      <c r="K37" s="52" t="e">
        <f>(COUNTIFS('[1]MASTER TT'!$D$13:$D$69997,$A$3:$A$7588,'[1]MASTER TT'!$B$13:$B$69997,"TUESDAY",'[1]MASTER TT'!$C$13:$C$69997,"1100-1*",'[1]MASTER TT'!#REF!,"&gt;=1"))</f>
        <v>#REF!</v>
      </c>
      <c r="L37" s="51" t="e">
        <f>(COUNTIFS('[1]MASTER TT'!$D$13:$D$69997,$A$3:$A$7588,'[1]MASTER TT'!$B$13:$B$69997,"TUESDAY",'[1]MASTER TT'!$C$13:$C$69997,"1200-1*",'[1]MASTER TT'!#REF!,"&gt;=1"))</f>
        <v>#REF!</v>
      </c>
      <c r="M37" s="51" t="e">
        <f>(COUNTIFS('[1]MASTER TT'!$D$13:$D$70053,$A$3:$A$7588,'[1]MASTER TT'!$B$13:$B$70053,"TUESDAY",'[1]MASTER TT'!$C$13:$C$70053,"1*-1*",'[1]MASTER TT'!#REF!,"&gt;=1"))</f>
        <v>#REF!</v>
      </c>
      <c r="N37" s="51" t="e">
        <f>(COUNTIFS('[1]MASTER TT'!$D$13:$D$70056,$A$3:$A$588,'[1]MASTER TT'!$B$13:$B$70056,"WEDNESDAY",'[1]MASTER TT'!$C$13:$C$70056,"0800-1*",'[1]MASTER TT'!#REF!,"&gt;=1"))</f>
        <v>#REF!</v>
      </c>
      <c r="O37" s="51" t="e">
        <f>(COUNTIFS('[1]MASTER TT'!$D$13:$D$70056,$A$3:$A$7588,'[1]MASTER TT'!$B$13:$B$70056,"WEDNESDAY",'[1]MASTER TT'!$C$13:$C$70056,"1100-1*",'[1]MASTER TT'!#REF!,"&gt;=1"))</f>
        <v>#REF!</v>
      </c>
      <c r="P37" s="51" t="e">
        <f>(COUNTIFS('[1]MASTER TT'!$D$13:$D$70056,$A$3:$A$7588,'[1]MASTER TT'!$B$13:$B$70056,"WEDNESDAY",'[1]MASTER TT'!$C$13:$C$70056,"1200-1*",'[1]MASTER TT'!#REF!,"&gt;=1"))</f>
        <v>#REF!</v>
      </c>
      <c r="Q37" s="51" t="e">
        <f>(COUNTIFS('[1]MASTER TT'!$D$13:$D$70056,$A$3:$A$7588,'[1]MASTER TT'!$B$13:$B$70056,"WEDNESDAY",'[1]MASTER TT'!$C$13:$C$70056,"1*-1*",'[1]MASTER TT'!#REF!,"&gt;=1"))</f>
        <v>#REF!</v>
      </c>
      <c r="R37" s="51" t="e">
        <f>(COUNTIFS('[1]MASTER TT'!$D$13:$D$70056,$A$3:$A$7588,'[1]MASTER TT'!$B$13:$B$70056,"THURSDAY",'[1]MASTER TT'!$C$13:$C$70056,"0800-1*",'[1]MASTER TT'!#REF!,"&gt;=1"))</f>
        <v>#REF!</v>
      </c>
      <c r="S37" s="51" t="e">
        <f>(COUNTIFS('[1]MASTER TT'!$D$13:$D$70056,$A$3:$A$7588,'[1]MASTER TT'!$B$13:$B$70056,"THURSDAY",'[1]MASTER TT'!$C$13:$C$70056,"1100-1*",'[1]MASTER TT'!#REF!,"&gt;=1"))</f>
        <v>#REF!</v>
      </c>
      <c r="T37" s="51" t="e">
        <f>(COUNTIFS('[1]MASTER TT'!$D$13:$D$70056,$A$3:$A$7588,'[1]MASTER TT'!$B$13:$B$70056,"THURSDAY",'[1]MASTER TT'!$C$13:$C$70056,"1200-1*",'[1]MASTER TT'!#REF!,"&gt;=1"))</f>
        <v>#REF!</v>
      </c>
      <c r="U37" s="52" t="e">
        <f>(COUNTIFS('[1]MASTER TT'!$D$13:$D$70056,$A$3:$A$7588,'[1]MASTER TT'!$B$13:$B$70056,"THURSDAY",'[1]MASTER TT'!$C$13:$C$70056,"1*-1*",'[1]MASTER TT'!#REF!,"&gt;=1"))</f>
        <v>#REF!</v>
      </c>
      <c r="V37" s="51" t="e">
        <f>(COUNTIFS('[1]MASTER TT'!$D$13:$D$70056,$A$3:$A$7588,'[1]MASTER TT'!$B$13:$B$70056,"FRIDAY",'[1]MASTER TT'!$C$13:$C$70056,"0800-1*",'[1]MASTER TT'!#REF!,"&gt;=1"))</f>
        <v>#REF!</v>
      </c>
      <c r="W37" s="51" t="e">
        <f>(COUNTIFS('[1]MASTER TT'!$D$13:$D$70056,$A$3:$A$7588,'[1]MASTER TT'!$B$13:$B$70056,"FRIDAY",'[1]MASTER TT'!$C$13:$C$70056,"1100-1*",'[1]MASTER TT'!#REF!,"&gt;=1"))</f>
        <v>#REF!</v>
      </c>
      <c r="X37" s="51" t="e">
        <f>(COUNTIFS('[1]MASTER TT'!$D$13:$D$70056,$A$3:$A$7588,'[1]MASTER TT'!$B$13:$B$70056,"FRIDAY",'[1]MASTER TT'!$C$13:$C$70056,"1200-1*",'[1]MASTER TT'!#REF!,"&gt;=1"))</f>
        <v>#REF!</v>
      </c>
      <c r="Y37" s="51" t="e">
        <f>(COUNTIFS('[1]MASTER TT'!$D$13:$D$70056,$A$3:$A$7588,'[1]MASTER TT'!$B$13:$B$70056,"FRIDAY",'[1]MASTER TT'!$C$13:$C$70056,"1*-1*",'[1]MASTER TT'!#REF!,"&gt;=1"))</f>
        <v>#REF!</v>
      </c>
      <c r="Z37" s="51" t="e">
        <f>(COUNTIFS('[1]MASTER TT'!$D$14:$D$70056,$A$3:$A$7588,'[1]MASTER TT'!$B$14:$B$70056,"SATURDAY",'[1]MASTER TT'!$C$14:$C$70056,"0800-1*",'[1]MASTER TT'!#REF!,"&gt;=1"))</f>
        <v>#REF!</v>
      </c>
      <c r="AA37" s="52" t="e">
        <f>(COUNTIFS('[1]MASTER TT'!$D$14:$D$70056,$A$3:$A$7588,'[1]MASTER TT'!$B$14:$B$70056,"SATURDAY",'[1]MASTER TT'!$C$14:$C$70056,"1100-1*",'[1]MASTER TT'!#REF!,"&gt;=1"))</f>
        <v>#REF!</v>
      </c>
      <c r="AB37" s="52" t="e">
        <f>(COUNTIFS('[1]MASTER TT'!$D$14:$D$70056,$A$3:$A$7588,'[1]MASTER TT'!$B$14:$B$70056,"SATURDAY",'[1]MASTER TT'!$C$14:$C$70056,"1200-1*",'[1]MASTER TT'!#REF!,"&gt;=1"))</f>
        <v>#REF!</v>
      </c>
      <c r="AC37" s="52">
        <v>0</v>
      </c>
      <c r="AD37" s="52" t="e">
        <f t="array" ref="AD37">COUNTIFS('[1]MASTER TT'!$D$14:$D$70056,$A$3:$A$7588,'[1]MASTER TT'!$B$14:$B$70056,"SUNDAY",'[1]MASTER TT'!$C$14:$C$70056,"0800-1100 HRS",'[1]MASTER TT'!#REF!,"&gt;=1")</f>
        <v>#REF!</v>
      </c>
      <c r="AE37" s="52" t="e">
        <f t="array" ref="AE37">COUNTIFS('[1]MASTER TT'!$D$14:$D$70056,$A$3:$A$7588,'[1]MASTER TT'!$B$14:$B$70056,"SUNDAY",'[1]MASTER TT'!$C$14:$C$70056,"1100-1400 HRS",'[1]MASTER TT'!#REF!,"&gt;=1)")</f>
        <v>#REF!</v>
      </c>
      <c r="AF37" s="8" t="e">
        <f t="array" ref="AF37">COUNTIFS('[1]MASTER TT'!$D$14:$D$70056,$A$3:$A$7588,'[1]MASTER TT'!$B$14:$B$70056,"SUNDAY",'[1]MASTER TT'!$C$14:$C$70056,"1100-1400 HRS",'[1]MASTER TT'!#REF!,"&gt;=1")</f>
        <v>#REF!</v>
      </c>
      <c r="AG37" s="39"/>
      <c r="AI37" s="54" t="e">
        <f t="shared" si="1"/>
        <v>#REF!</v>
      </c>
      <c r="AJ37" s="39"/>
      <c r="AK37" s="39"/>
      <c r="AL37" s="39"/>
    </row>
    <row r="38" spans="1:56" ht="14.25" customHeight="1">
      <c r="A38" s="30" t="s">
        <v>1173</v>
      </c>
      <c r="B38" s="30">
        <v>54</v>
      </c>
      <c r="C38" s="61">
        <v>23</v>
      </c>
      <c r="D38" s="30">
        <v>21</v>
      </c>
      <c r="E38" s="30" t="s">
        <v>1572</v>
      </c>
      <c r="F38" s="50" t="e">
        <f>(COUNTIFS('[1]MASTER TT'!$D$13:$D$69997,$A$3:$A$7588,'[1]MASTER TT'!$B$13:$B$69997,"MONDAY",'[1]MASTER TT'!$C$13:$C$69997,"0800-1*",'[1]MASTER TT'!#REF!,"&gt;=1"))</f>
        <v>#REF!</v>
      </c>
      <c r="G38" s="51" t="e">
        <f>(COUNTIFS('[1]MASTER TT'!$D$13:$D$69997,$A$3:$A$7588,'[1]MASTER TT'!$B$13:$B$69997,"MONDAY",'[1]MASTER TT'!$C$13:$C$69997,"1100-1*",'[1]MASTER TT'!#REF!,"&gt;=1"))</f>
        <v>#REF!</v>
      </c>
      <c r="H38" s="51" t="e">
        <f>(COUNTIFS('[1]MASTER TT'!$D$13:$D$69997,$A$3:$A$7588,'[1]MASTER TT'!$B$13:$B$69997,"MONDAY",'[1]MASTER TT'!$C$13:$C$69997,"1200-1*",'[1]MASTER TT'!#REF!,"&gt;=1"))</f>
        <v>#REF!</v>
      </c>
      <c r="I38" s="52" t="e">
        <f>(COUNTIFS('[1]MASTER TT'!$D$13:$D$69997,$A$3:$A$7588,'[1]MASTER TT'!$B$13:$B$69997,"MONDAY",'[1]MASTER TT'!$C$13:$C$69997,"1*-1*",'[1]MASTER TT'!#REF!,"&gt;=1"))</f>
        <v>#REF!</v>
      </c>
      <c r="J38" s="51" t="e">
        <f>(COUNTIFS('[1]MASTER TT'!$D$13:$D$69997,$A$3:$A$7588,'[1]MASTER TT'!$B$13:$B$69997,"TUESDAY",'[1]MASTER TT'!$C$13:$C$69997,"0800-1*",'[1]MASTER TT'!#REF!,"&gt;=1"))</f>
        <v>#REF!</v>
      </c>
      <c r="K38" s="52" t="e">
        <f>(COUNTIFS('[1]MASTER TT'!$D$13:$D$69997,$A$3:$A$7588,'[1]MASTER TT'!$B$13:$B$69997,"TUESDAY",'[1]MASTER TT'!$C$13:$C$69997,"1100-1*",'[1]MASTER TT'!#REF!,"&gt;=1"))</f>
        <v>#REF!</v>
      </c>
      <c r="L38" s="51" t="e">
        <f>(COUNTIFS('[1]MASTER TT'!$D$13:$D$69997,$A$3:$A$7588,'[1]MASTER TT'!$B$13:$B$69997,"TUESDAY",'[1]MASTER TT'!$C$13:$C$69997,"1200-1*",'[1]MASTER TT'!#REF!,"&gt;=1"))</f>
        <v>#REF!</v>
      </c>
      <c r="M38" s="51" t="e">
        <f>(COUNTIFS('[1]MASTER TT'!$D$13:$D$70053,$A$3:$A$7588,'[1]MASTER TT'!$B$13:$B$70053,"TUESDAY",'[1]MASTER TT'!$C$13:$C$70053,"1*-1*",'[1]MASTER TT'!#REF!,"&gt;=1"))</f>
        <v>#REF!</v>
      </c>
      <c r="N38" s="51" t="e">
        <f>(COUNTIFS('[1]MASTER TT'!$D$13:$D$70056,$A$3:$A$588,'[1]MASTER TT'!$B$13:$B$70056,"WEDNESDAY",'[1]MASTER TT'!$C$13:$C$70056,"0800-1*",'[1]MASTER TT'!#REF!,"&gt;=1"))</f>
        <v>#REF!</v>
      </c>
      <c r="O38" s="51" t="e">
        <f>(COUNTIFS('[1]MASTER TT'!$D$13:$D$70056,$A$3:$A$7588,'[1]MASTER TT'!$B$13:$B$70056,"WEDNESDAY",'[1]MASTER TT'!$C$13:$C$70056,"1100-1*",'[1]MASTER TT'!#REF!,"&gt;=1"))</f>
        <v>#REF!</v>
      </c>
      <c r="P38" s="51" t="e">
        <f>(COUNTIFS('[1]MASTER TT'!$D$13:$D$70056,$A$3:$A$7588,'[1]MASTER TT'!$B$13:$B$70056,"WEDNESDAY",'[1]MASTER TT'!$C$13:$C$70056,"1200-1*",'[1]MASTER TT'!#REF!,"&gt;=1"))</f>
        <v>#REF!</v>
      </c>
      <c r="Q38" s="51" t="e">
        <f>(COUNTIFS('[1]MASTER TT'!$D$13:$D$70056,$A$3:$A$7588,'[1]MASTER TT'!$B$13:$B$70056,"WEDNESDAY",'[1]MASTER TT'!$C$13:$C$70056,"1*-1*",'[1]MASTER TT'!#REF!,"&gt;=1"))</f>
        <v>#REF!</v>
      </c>
      <c r="R38" s="51" t="e">
        <f>(COUNTIFS('[1]MASTER TT'!$D$13:$D$70056,$A$3:$A$7588,'[1]MASTER TT'!$B$13:$B$70056,"THURSDAY",'[1]MASTER TT'!$C$13:$C$70056,"0800-1*",'[1]MASTER TT'!#REF!,"&gt;=1"))</f>
        <v>#REF!</v>
      </c>
      <c r="S38" s="51" t="e">
        <f>(COUNTIFS('[1]MASTER TT'!$D$13:$D$70056,$A$3:$A$7588,'[1]MASTER TT'!$B$13:$B$70056,"THURSDAY",'[1]MASTER TT'!$C$13:$C$70056,"1100-1*",'[1]MASTER TT'!#REF!,"&gt;=1"))</f>
        <v>#REF!</v>
      </c>
      <c r="T38" s="51" t="e">
        <f>(COUNTIFS('[1]MASTER TT'!$D$13:$D$70056,$A$3:$A$7588,'[1]MASTER TT'!$B$13:$B$70056,"THURSDAY",'[1]MASTER TT'!$C$13:$C$70056,"1200-1*",'[1]MASTER TT'!#REF!,"&gt;=1"))</f>
        <v>#REF!</v>
      </c>
      <c r="U38" s="52" t="e">
        <f>(COUNTIFS('[1]MASTER TT'!$D$13:$D$70056,$A$3:$A$7588,'[1]MASTER TT'!$B$13:$B$70056,"THURSDAY",'[1]MASTER TT'!$C$13:$C$70056,"1*-1*",'[1]MASTER TT'!#REF!,"&gt;=1"))</f>
        <v>#REF!</v>
      </c>
      <c r="V38" s="51" t="e">
        <f>(COUNTIFS('[1]MASTER TT'!$D$13:$D$70056,$A$3:$A$7588,'[1]MASTER TT'!$B$13:$B$70056,"FRIDAY",'[1]MASTER TT'!$C$13:$C$70056,"0800-1*",'[1]MASTER TT'!#REF!,"&gt;=1"))</f>
        <v>#REF!</v>
      </c>
      <c r="W38" s="51" t="e">
        <f>(COUNTIFS('[1]MASTER TT'!$D$13:$D$70056,$A$3:$A$7588,'[1]MASTER TT'!$B$13:$B$70056,"FRIDAY",'[1]MASTER TT'!$C$13:$C$70056,"1100-1*",'[1]MASTER TT'!#REF!,"&gt;=1"))</f>
        <v>#REF!</v>
      </c>
      <c r="X38" s="51" t="e">
        <f>(COUNTIFS('[1]MASTER TT'!$D$13:$D$70056,$A$3:$A$7588,'[1]MASTER TT'!$B$13:$B$70056,"FRIDAY",'[1]MASTER TT'!$C$13:$C$70056,"1200-1*",'[1]MASTER TT'!#REF!,"&gt;=1"))</f>
        <v>#REF!</v>
      </c>
      <c r="Y38" s="51" t="e">
        <f>(COUNTIFS('[1]MASTER TT'!$D$13:$D$70056,$A$3:$A$7588,'[1]MASTER TT'!$B$13:$B$70056,"FRIDAY",'[1]MASTER TT'!$C$13:$C$70056,"1*-1*",'[1]MASTER TT'!#REF!,"&gt;=1"))</f>
        <v>#REF!</v>
      </c>
      <c r="Z38" s="51" t="e">
        <f>(COUNTIFS('[1]MASTER TT'!$D$14:$D$70056,$A$3:$A$7588,'[1]MASTER TT'!$B$14:$B$70056,"SATURDAY",'[1]MASTER TT'!$C$14:$C$70056,"0800-1*",'[1]MASTER TT'!#REF!,"&gt;=1"))</f>
        <v>#REF!</v>
      </c>
      <c r="AA38" s="52" t="e">
        <f>(COUNTIFS('[1]MASTER TT'!$D$14:$D$70056,$A$3:$A$7588,'[1]MASTER TT'!$B$14:$B$70056,"SATURDAY",'[1]MASTER TT'!$C$14:$C$70056,"1100-1*",'[1]MASTER TT'!#REF!,"&gt;=1"))</f>
        <v>#REF!</v>
      </c>
      <c r="AB38" s="52" t="e">
        <f>(COUNTIFS('[1]MASTER TT'!$D$14:$D$70056,$A$3:$A$7588,'[1]MASTER TT'!$B$14:$B$70056,"SATURDAY",'[1]MASTER TT'!$C$14:$C$70056,"1200-1*",'[1]MASTER TT'!#REF!,"&gt;=1"))</f>
        <v>#REF!</v>
      </c>
      <c r="AC38" s="52">
        <v>0</v>
      </c>
      <c r="AD38" s="52" t="e">
        <f t="array" ref="AD38">COUNTIFS('[1]MASTER TT'!$D$14:$D$70056,$A$3:$A$7588,'[1]MASTER TT'!$B$14:$B$70056,"SUNDAY",'[1]MASTER TT'!$C$14:$C$70056,"0800-1100 HRS",'[1]MASTER TT'!#REF!,"&gt;=1")</f>
        <v>#REF!</v>
      </c>
      <c r="AE38" s="52" t="e">
        <f t="array" ref="AE38">COUNTIFS('[1]MASTER TT'!$D$14:$D$70056,$A$3:$A$7588,'[1]MASTER TT'!$B$14:$B$70056,"SUNDAY",'[1]MASTER TT'!$C$14:$C$70056,"1100-1400 HRS",'[1]MASTER TT'!#REF!,"&gt;=1)")</f>
        <v>#REF!</v>
      </c>
      <c r="AF38" s="8" t="e">
        <f t="array" ref="AF38">COUNTIFS('[1]MASTER TT'!$D$14:$D$70056,$A$3:$A$7588,'[1]MASTER TT'!$B$14:$B$70056,"SUNDAY",'[1]MASTER TT'!$C$14:$C$70056,"1100-1400 HRS",'[1]MASTER TT'!#REF!,"&gt;=1")</f>
        <v>#REF!</v>
      </c>
      <c r="AG38" s="39"/>
      <c r="AI38" s="54" t="e">
        <f t="shared" si="1"/>
        <v>#REF!</v>
      </c>
      <c r="AJ38" s="39"/>
      <c r="AK38" s="39"/>
      <c r="AL38" s="39"/>
    </row>
    <row r="39" spans="1:56" ht="14.25" customHeight="1">
      <c r="A39" s="30" t="s">
        <v>1240</v>
      </c>
      <c r="B39" s="30">
        <v>30</v>
      </c>
      <c r="C39" s="61">
        <v>26</v>
      </c>
      <c r="D39" s="30">
        <v>26</v>
      </c>
      <c r="E39" s="30" t="s">
        <v>1572</v>
      </c>
      <c r="F39" s="50" t="e">
        <f>(COUNTIFS('[1]MASTER TT'!$D$13:$D$69997,$A$3:$A$7588,'[1]MASTER TT'!$B$13:$B$69997,"MONDAY",'[1]MASTER TT'!$C$13:$C$69997,"0800-1*",'[1]MASTER TT'!#REF!,"&gt;=1"))</f>
        <v>#REF!</v>
      </c>
      <c r="G39" s="51" t="e">
        <f>(COUNTIFS('[1]MASTER TT'!$D$13:$D$69997,$A$3:$A$7588,'[1]MASTER TT'!$B$13:$B$69997,"MONDAY",'[1]MASTER TT'!$C$13:$C$69997,"1100-1*",'[1]MASTER TT'!#REF!,"&gt;=1"))</f>
        <v>#REF!</v>
      </c>
      <c r="H39" s="51" t="e">
        <f>(COUNTIFS('[1]MASTER TT'!$D$13:$D$69997,$A$3:$A$7588,'[1]MASTER TT'!$B$13:$B$69997,"MONDAY",'[1]MASTER TT'!$C$13:$C$69997,"1200-1*",'[1]MASTER TT'!#REF!,"&gt;=1"))</f>
        <v>#REF!</v>
      </c>
      <c r="I39" s="52" t="e">
        <f>(COUNTIFS('[1]MASTER TT'!$D$13:$D$69997,$A$3:$A$7588,'[1]MASTER TT'!$B$13:$B$69997,"MONDAY",'[1]MASTER TT'!$C$13:$C$69997,"1*-1*",'[1]MASTER TT'!#REF!,"&gt;=1"))</f>
        <v>#REF!</v>
      </c>
      <c r="J39" s="51" t="e">
        <f>(COUNTIFS('[1]MASTER TT'!$D$13:$D$69997,$A$3:$A$7588,'[1]MASTER TT'!$B$13:$B$69997,"TUESDAY",'[1]MASTER TT'!$C$13:$C$69997,"0800-1*",'[1]MASTER TT'!#REF!,"&gt;=1"))</f>
        <v>#REF!</v>
      </c>
      <c r="K39" s="52" t="e">
        <f>(COUNTIFS('[1]MASTER TT'!$D$13:$D$69997,$A$3:$A$7588,'[1]MASTER TT'!$B$13:$B$69997,"TUESDAY",'[1]MASTER TT'!$C$13:$C$69997,"1100-1*",'[1]MASTER TT'!#REF!,"&gt;=1"))</f>
        <v>#REF!</v>
      </c>
      <c r="L39" s="51" t="e">
        <f>(COUNTIFS('[1]MASTER TT'!$D$13:$D$69997,$A$3:$A$7588,'[1]MASTER TT'!$B$13:$B$69997,"TUESDAY",'[1]MASTER TT'!$C$13:$C$69997,"1200-1*",'[1]MASTER TT'!#REF!,"&gt;=1"))</f>
        <v>#REF!</v>
      </c>
      <c r="M39" s="51" t="e">
        <f>(COUNTIFS('[1]MASTER TT'!$D$13:$D$70053,$A$3:$A$7588,'[1]MASTER TT'!$B$13:$B$70053,"TUESDAY",'[1]MASTER TT'!$C$13:$C$70053,"1*-1*",'[1]MASTER TT'!#REF!,"&gt;=1"))</f>
        <v>#REF!</v>
      </c>
      <c r="N39" s="51" t="e">
        <f>(COUNTIFS('[1]MASTER TT'!$D$13:$D$70056,$A$3:$A$588,'[1]MASTER TT'!$B$13:$B$70056,"WEDNESDAY",'[1]MASTER TT'!$C$13:$C$70056,"0800-1*",'[1]MASTER TT'!#REF!,"&gt;=1"))</f>
        <v>#REF!</v>
      </c>
      <c r="O39" s="51" t="e">
        <f>(COUNTIFS('[1]MASTER TT'!$D$13:$D$70056,$A$3:$A$7588,'[1]MASTER TT'!$B$13:$B$70056,"WEDNESDAY",'[1]MASTER TT'!$C$13:$C$70056,"1100-1*",'[1]MASTER TT'!#REF!,"&gt;=1"))</f>
        <v>#REF!</v>
      </c>
      <c r="P39" s="51" t="e">
        <f>(COUNTIFS('[1]MASTER TT'!$D$13:$D$70056,$A$3:$A$7588,'[1]MASTER TT'!$B$13:$B$70056,"WEDNESDAY",'[1]MASTER TT'!$C$13:$C$70056,"1200-1*",'[1]MASTER TT'!#REF!,"&gt;=1"))</f>
        <v>#REF!</v>
      </c>
      <c r="Q39" s="51" t="e">
        <f>(COUNTIFS('[1]MASTER TT'!$D$13:$D$70056,$A$3:$A$7588,'[1]MASTER TT'!$B$13:$B$70056,"WEDNESDAY",'[1]MASTER TT'!$C$13:$C$70056,"1*-1*",'[1]MASTER TT'!#REF!,"&gt;=1"))</f>
        <v>#REF!</v>
      </c>
      <c r="R39" s="51" t="e">
        <f>(COUNTIFS('[1]MASTER TT'!$D$13:$D$70056,$A$3:$A$7588,'[1]MASTER TT'!$B$13:$B$70056,"THURSDAY",'[1]MASTER TT'!$C$13:$C$70056,"0800-1*",'[1]MASTER TT'!#REF!,"&gt;=1"))</f>
        <v>#REF!</v>
      </c>
      <c r="S39" s="51" t="e">
        <f>(COUNTIFS('[1]MASTER TT'!$D$13:$D$70056,$A$3:$A$7588,'[1]MASTER TT'!$B$13:$B$70056,"THURSDAY",'[1]MASTER TT'!$C$13:$C$70056,"1100-1*",'[1]MASTER TT'!#REF!,"&gt;=1"))</f>
        <v>#REF!</v>
      </c>
      <c r="T39" s="51" t="e">
        <f>(COUNTIFS('[1]MASTER TT'!$D$13:$D$70056,$A$3:$A$7588,'[1]MASTER TT'!$B$13:$B$70056,"THURSDAY",'[1]MASTER TT'!$C$13:$C$70056,"1200-1*",'[1]MASTER TT'!#REF!,"&gt;=1"))</f>
        <v>#REF!</v>
      </c>
      <c r="U39" s="52" t="e">
        <f>(COUNTIFS('[1]MASTER TT'!$D$13:$D$70056,$A$3:$A$7588,'[1]MASTER TT'!$B$13:$B$70056,"THURSDAY",'[1]MASTER TT'!$C$13:$C$70056,"1*-1*",'[1]MASTER TT'!#REF!,"&gt;=1"))</f>
        <v>#REF!</v>
      </c>
      <c r="V39" s="51" t="e">
        <f>(COUNTIFS('[1]MASTER TT'!$D$13:$D$70056,$A$3:$A$7588,'[1]MASTER TT'!$B$13:$B$70056,"FRIDAY",'[1]MASTER TT'!$C$13:$C$70056,"0800-1*",'[1]MASTER TT'!#REF!,"&gt;=1"))</f>
        <v>#REF!</v>
      </c>
      <c r="W39" s="51" t="e">
        <f>(COUNTIFS('[1]MASTER TT'!$D$13:$D$70056,$A$3:$A$7588,'[1]MASTER TT'!$B$13:$B$70056,"FRIDAY",'[1]MASTER TT'!$C$13:$C$70056,"1100-1*",'[1]MASTER TT'!#REF!,"&gt;=1"))</f>
        <v>#REF!</v>
      </c>
      <c r="X39" s="51" t="e">
        <f>(COUNTIFS('[1]MASTER TT'!$D$13:$D$70056,$A$3:$A$7588,'[1]MASTER TT'!$B$13:$B$70056,"FRIDAY",'[1]MASTER TT'!$C$13:$C$70056,"1200-1*",'[1]MASTER TT'!#REF!,"&gt;=1"))</f>
        <v>#REF!</v>
      </c>
      <c r="Y39" s="51" t="e">
        <f>(COUNTIFS('[1]MASTER TT'!$D$13:$D$70056,$A$3:$A$7588,'[1]MASTER TT'!$B$13:$B$70056,"FRIDAY",'[1]MASTER TT'!$C$13:$C$70056,"1*-1*",'[1]MASTER TT'!#REF!,"&gt;=1"))</f>
        <v>#REF!</v>
      </c>
      <c r="Z39" s="51" t="e">
        <f>(COUNTIFS('[1]MASTER TT'!$D$14:$D$70056,$A$3:$A$7588,'[1]MASTER TT'!$B$14:$B$70056,"SATURDAY",'[1]MASTER TT'!$C$14:$C$70056,"0800-1*",'[1]MASTER TT'!#REF!,"&gt;=1"))</f>
        <v>#REF!</v>
      </c>
      <c r="AA39" s="52" t="e">
        <f>(COUNTIFS('[1]MASTER TT'!$D$14:$D$70056,$A$3:$A$7588,'[1]MASTER TT'!$B$14:$B$70056,"SATURDAY",'[1]MASTER TT'!$C$14:$C$70056,"1100-1*",'[1]MASTER TT'!#REF!,"&gt;=1"))</f>
        <v>#REF!</v>
      </c>
      <c r="AB39" s="52" t="e">
        <f>(COUNTIFS('[1]MASTER TT'!$D$14:$D$70056,$A$3:$A$7588,'[1]MASTER TT'!$B$14:$B$70056,"SATURDAY",'[1]MASTER TT'!$C$14:$C$70056,"1200-1*",'[1]MASTER TT'!#REF!,"&gt;=1"))</f>
        <v>#REF!</v>
      </c>
      <c r="AC39" s="52">
        <v>0</v>
      </c>
      <c r="AD39" s="52" t="e">
        <f t="array" ref="AD39">COUNTIFS('[1]MASTER TT'!$D$14:$D$70056,$A$3:$A$7588,'[1]MASTER TT'!$B$14:$B$70056,"SUNDAY",'[1]MASTER TT'!$C$14:$C$70056,"0800-1100 HRS",'[1]MASTER TT'!#REF!,"&gt;=1")</f>
        <v>#REF!</v>
      </c>
      <c r="AE39" s="52" t="e">
        <f t="array" ref="AE39">COUNTIFS('[1]MASTER TT'!$D$14:$D$70056,$A$3:$A$7588,'[1]MASTER TT'!$B$14:$B$70056,"SUNDAY",'[1]MASTER TT'!$C$14:$C$70056,"1100-1400 HRS",'[1]MASTER TT'!#REF!,"&gt;=1)")</f>
        <v>#REF!</v>
      </c>
      <c r="AF39" s="8" t="e">
        <f t="array" ref="AF39">COUNTIFS('[1]MASTER TT'!$D$14:$D$70056,$A$3:$A$7588,'[1]MASTER TT'!$B$14:$B$70056,"SUNDAY",'[1]MASTER TT'!$C$14:$C$70056,"1100-1400 HRS",'[1]MASTER TT'!#REF!,"&gt;=1")</f>
        <v>#REF!</v>
      </c>
      <c r="AG39" s="39"/>
      <c r="AI39" s="54" t="e">
        <f t="shared" si="1"/>
        <v>#REF!</v>
      </c>
      <c r="AJ39" s="39"/>
      <c r="AK39" s="39"/>
      <c r="AL39" s="39"/>
    </row>
    <row r="40" spans="1:56" ht="14.25" customHeight="1">
      <c r="A40" s="30" t="s">
        <v>1442</v>
      </c>
      <c r="B40" s="30">
        <v>30</v>
      </c>
      <c r="C40" s="61">
        <v>26</v>
      </c>
      <c r="D40" s="30">
        <v>26</v>
      </c>
      <c r="E40" s="30" t="s">
        <v>1572</v>
      </c>
      <c r="F40" s="50" t="e">
        <f>(COUNTIFS('[1]MASTER TT'!$D$13:$D$69997,$A$3:$A$7588,'[1]MASTER TT'!$B$13:$B$69997,"MONDAY",'[1]MASTER TT'!$C$13:$C$69997,"0800-1*",'[1]MASTER TT'!#REF!,"&gt;=1"))</f>
        <v>#REF!</v>
      </c>
      <c r="G40" s="51" t="e">
        <f>(COUNTIFS('[1]MASTER TT'!$D$13:$D$69997,$A$3:$A$7588,'[1]MASTER TT'!$B$13:$B$69997,"MONDAY",'[1]MASTER TT'!$C$13:$C$69997,"1100-1*",'[1]MASTER TT'!#REF!,"&gt;=1"))</f>
        <v>#REF!</v>
      </c>
      <c r="H40" s="51" t="e">
        <f>(COUNTIFS('[1]MASTER TT'!$D$13:$D$69997,$A$3:$A$7588,'[1]MASTER TT'!$B$13:$B$69997,"MONDAY",'[1]MASTER TT'!$C$13:$C$69997,"1200-1*",'[1]MASTER TT'!#REF!,"&gt;=1"))</f>
        <v>#REF!</v>
      </c>
      <c r="I40" s="52" t="e">
        <f>(COUNTIFS('[1]MASTER TT'!$D$13:$D$69997,$A$3:$A$7588,'[1]MASTER TT'!$B$13:$B$69997,"MONDAY",'[1]MASTER TT'!$C$13:$C$69997,"1*-1*",'[1]MASTER TT'!#REF!,"&gt;=1"))</f>
        <v>#REF!</v>
      </c>
      <c r="J40" s="51" t="e">
        <f>(COUNTIFS('[1]MASTER TT'!$D$13:$D$69997,$A$3:$A$7588,'[1]MASTER TT'!$B$13:$B$69997,"TUESDAY",'[1]MASTER TT'!$C$13:$C$69997,"0800-1*",'[1]MASTER TT'!#REF!,"&gt;=1"))</f>
        <v>#REF!</v>
      </c>
      <c r="K40" s="52" t="e">
        <f>(COUNTIFS('[1]MASTER TT'!$D$13:$D$69997,$A$3:$A$7588,'[1]MASTER TT'!$B$13:$B$69997,"TUESDAY",'[1]MASTER TT'!$C$13:$C$69997,"1100-1*",'[1]MASTER TT'!#REF!,"&gt;=1"))</f>
        <v>#REF!</v>
      </c>
      <c r="L40" s="51" t="e">
        <f>(COUNTIFS('[1]MASTER TT'!$D$13:$D$69997,$A$3:$A$7588,'[1]MASTER TT'!$B$13:$B$69997,"TUESDAY",'[1]MASTER TT'!$C$13:$C$69997,"1200-1*",'[1]MASTER TT'!#REF!,"&gt;=1"))</f>
        <v>#REF!</v>
      </c>
      <c r="M40" s="51" t="e">
        <f>(COUNTIFS('[1]MASTER TT'!$D$13:$D$70053,$A$3:$A$7588,'[1]MASTER TT'!$B$13:$B$70053,"TUESDAY",'[1]MASTER TT'!$C$13:$C$70053,"1*-1*",'[1]MASTER TT'!#REF!,"&gt;=1"))</f>
        <v>#REF!</v>
      </c>
      <c r="N40" s="51" t="e">
        <f>(COUNTIFS('[1]MASTER TT'!$D$13:$D$70056,$A$3:$A$588,'[1]MASTER TT'!$B$13:$B$70056,"WEDNESDAY",'[1]MASTER TT'!$C$13:$C$70056,"0800-1*",'[1]MASTER TT'!#REF!,"&gt;=1"))</f>
        <v>#REF!</v>
      </c>
      <c r="O40" s="51" t="e">
        <f>(COUNTIFS('[1]MASTER TT'!$D$13:$D$70056,$A$3:$A$7588,'[1]MASTER TT'!$B$13:$B$70056,"WEDNESDAY",'[1]MASTER TT'!$C$13:$C$70056,"1100-1*",'[1]MASTER TT'!#REF!,"&gt;=1"))</f>
        <v>#REF!</v>
      </c>
      <c r="P40" s="51" t="e">
        <f>(COUNTIFS('[1]MASTER TT'!$D$13:$D$70056,$A$3:$A$7588,'[1]MASTER TT'!$B$13:$B$70056,"WEDNESDAY",'[1]MASTER TT'!$C$13:$C$70056,"1200-1*",'[1]MASTER TT'!#REF!,"&gt;=1"))</f>
        <v>#REF!</v>
      </c>
      <c r="Q40" s="51" t="e">
        <f>(COUNTIFS('[1]MASTER TT'!$D$13:$D$70056,$A$3:$A$7588,'[1]MASTER TT'!$B$13:$B$70056,"WEDNESDAY",'[1]MASTER TT'!$C$13:$C$70056,"1*-1*",'[1]MASTER TT'!#REF!,"&gt;=1"))</f>
        <v>#REF!</v>
      </c>
      <c r="R40" s="51" t="e">
        <f>(COUNTIFS('[1]MASTER TT'!$D$13:$D$70056,$A$3:$A$7588,'[1]MASTER TT'!$B$13:$B$70056,"THURSDAY",'[1]MASTER TT'!$C$13:$C$70056,"0800-1*",'[1]MASTER TT'!#REF!,"&gt;=1"))</f>
        <v>#REF!</v>
      </c>
      <c r="S40" s="51" t="e">
        <f>(COUNTIFS('[1]MASTER TT'!$D$13:$D$70056,$A$3:$A$7588,'[1]MASTER TT'!$B$13:$B$70056,"THURSDAY",'[1]MASTER TT'!$C$13:$C$70056,"1100-1*",'[1]MASTER TT'!#REF!,"&gt;=1"))</f>
        <v>#REF!</v>
      </c>
      <c r="T40" s="51" t="e">
        <f>(COUNTIFS('[1]MASTER TT'!$D$13:$D$70056,$A$3:$A$7588,'[1]MASTER TT'!$B$13:$B$70056,"THURSDAY",'[1]MASTER TT'!$C$13:$C$70056,"1200-1*",'[1]MASTER TT'!#REF!,"&gt;=1"))</f>
        <v>#REF!</v>
      </c>
      <c r="U40" s="52" t="e">
        <f>(COUNTIFS('[1]MASTER TT'!$D$13:$D$70056,$A$3:$A$7588,'[1]MASTER TT'!$B$13:$B$70056,"THURSDAY",'[1]MASTER TT'!$C$13:$C$70056,"1*-1*",'[1]MASTER TT'!#REF!,"&gt;=1"))</f>
        <v>#REF!</v>
      </c>
      <c r="V40" s="51" t="e">
        <f>(COUNTIFS('[1]MASTER TT'!$D$13:$D$70056,$A$3:$A$7588,'[1]MASTER TT'!$B$13:$B$70056,"FRIDAY",'[1]MASTER TT'!$C$13:$C$70056,"0800-1*",'[1]MASTER TT'!#REF!,"&gt;=1"))</f>
        <v>#REF!</v>
      </c>
      <c r="W40" s="51" t="e">
        <f>(COUNTIFS('[1]MASTER TT'!$D$13:$D$70056,$A$3:$A$7588,'[1]MASTER TT'!$B$13:$B$70056,"FRIDAY",'[1]MASTER TT'!$C$13:$C$70056,"1100-1*",'[1]MASTER TT'!#REF!,"&gt;=1"))</f>
        <v>#REF!</v>
      </c>
      <c r="X40" s="51" t="e">
        <f>(COUNTIFS('[1]MASTER TT'!$D$13:$D$70056,$A$3:$A$7588,'[1]MASTER TT'!$B$13:$B$70056,"FRIDAY",'[1]MASTER TT'!$C$13:$C$70056,"1200-1*",'[1]MASTER TT'!#REF!,"&gt;=1"))</f>
        <v>#REF!</v>
      </c>
      <c r="Y40" s="51" t="e">
        <f>(COUNTIFS('[1]MASTER TT'!$D$13:$D$70056,$A$3:$A$7588,'[1]MASTER TT'!$B$13:$B$70056,"FRIDAY",'[1]MASTER TT'!$C$13:$C$70056,"1*-1*",'[1]MASTER TT'!#REF!,"&gt;=1"))</f>
        <v>#REF!</v>
      </c>
      <c r="Z40" s="51" t="e">
        <f>(COUNTIFS('[1]MASTER TT'!$D$14:$D$70056,$A$3:$A$7588,'[1]MASTER TT'!$B$14:$B$70056,"SATURDAY",'[1]MASTER TT'!$C$14:$C$70056,"0800-1*",'[1]MASTER TT'!#REF!,"&gt;=1"))</f>
        <v>#REF!</v>
      </c>
      <c r="AA40" s="52" t="e">
        <f>(COUNTIFS('[1]MASTER TT'!$D$14:$D$70056,$A$3:$A$7588,'[1]MASTER TT'!$B$14:$B$70056,"SATURDAY",'[1]MASTER TT'!$C$14:$C$70056,"1100-1*",'[1]MASTER TT'!#REF!,"&gt;=1"))</f>
        <v>#REF!</v>
      </c>
      <c r="AB40" s="52" t="e">
        <f>(COUNTIFS('[1]MASTER TT'!$D$14:$D$70056,$A$3:$A$7588,'[1]MASTER TT'!$B$14:$B$70056,"SATURDAY",'[1]MASTER TT'!$C$14:$C$70056,"1200-1*",'[1]MASTER TT'!#REF!,"&gt;=1"))</f>
        <v>#REF!</v>
      </c>
      <c r="AC40" s="52">
        <v>0</v>
      </c>
      <c r="AD40" s="52" t="e">
        <f t="array" ref="AD40">COUNTIFS('[1]MASTER TT'!$D$14:$D$70056,$A$3:$A$7588,'[1]MASTER TT'!$B$14:$B$70056,"SUNDAY",'[1]MASTER TT'!$C$14:$C$70056,"0800-1100 HRS",'[1]MASTER TT'!#REF!,"&gt;=1")</f>
        <v>#REF!</v>
      </c>
      <c r="AE40" s="52" t="e">
        <f t="array" ref="AE40">COUNTIFS('[1]MASTER TT'!$D$14:$D$70056,$A$3:$A$7588,'[1]MASTER TT'!$B$14:$B$70056,"SUNDAY",'[1]MASTER TT'!$C$14:$C$70056,"1100-1400 HRS",'[1]MASTER TT'!#REF!,"&gt;=1)")</f>
        <v>#REF!</v>
      </c>
      <c r="AF40" s="8" t="e">
        <f t="array" ref="AF40">COUNTIFS('[1]MASTER TT'!$D$14:$D$70056,$A$3:$A$7588,'[1]MASTER TT'!$B$14:$B$70056,"SUNDAY",'[1]MASTER TT'!$C$14:$C$70056,"1100-1400 HRS",'[1]MASTER TT'!#REF!,"&gt;=1")</f>
        <v>#REF!</v>
      </c>
      <c r="AG40" s="39"/>
      <c r="AI40" s="54" t="e">
        <f t="shared" si="1"/>
        <v>#REF!</v>
      </c>
      <c r="AJ40" s="39"/>
      <c r="AK40" s="39"/>
      <c r="AL40" s="39"/>
    </row>
    <row r="41" spans="1:56" ht="14.25" customHeight="1">
      <c r="A41" s="30" t="s">
        <v>1227</v>
      </c>
      <c r="B41" s="30">
        <v>30</v>
      </c>
      <c r="C41" s="61">
        <v>26</v>
      </c>
      <c r="D41" s="30">
        <v>26</v>
      </c>
      <c r="E41" s="30" t="s">
        <v>1572</v>
      </c>
      <c r="F41" s="50" t="e">
        <f>(COUNTIFS('[1]MASTER TT'!$D$13:$D$69997,$A$3:$A$7588,'[1]MASTER TT'!$B$13:$B$69997,"MONDAY",'[1]MASTER TT'!$C$13:$C$69997,"0800-1*",'[1]MASTER TT'!#REF!,"&gt;=1"))</f>
        <v>#REF!</v>
      </c>
      <c r="G41" s="51" t="e">
        <f>(COUNTIFS('[1]MASTER TT'!$D$13:$D$69997,$A$3:$A$7588,'[1]MASTER TT'!$B$13:$B$69997,"MONDAY",'[1]MASTER TT'!$C$13:$C$69997,"1100-1*",'[1]MASTER TT'!#REF!,"&gt;=1"))</f>
        <v>#REF!</v>
      </c>
      <c r="H41" s="51" t="e">
        <f>(COUNTIFS('[1]MASTER TT'!$D$13:$D$69997,$A$3:$A$7588,'[1]MASTER TT'!$B$13:$B$69997,"MONDAY",'[1]MASTER TT'!$C$13:$C$69997,"1200-1*",'[1]MASTER TT'!#REF!,"&gt;=1"))</f>
        <v>#REF!</v>
      </c>
      <c r="I41" s="52" t="e">
        <f>(COUNTIFS('[1]MASTER TT'!$D$13:$D$69997,$A$3:$A$7588,'[1]MASTER TT'!$B$13:$B$69997,"MONDAY",'[1]MASTER TT'!$C$13:$C$69997,"1*-1*",'[1]MASTER TT'!#REF!,"&gt;=1"))</f>
        <v>#REF!</v>
      </c>
      <c r="J41" s="51" t="e">
        <f>(COUNTIFS('[1]MASTER TT'!$D$13:$D$69997,$A$3:$A$7588,'[1]MASTER TT'!$B$13:$B$69997,"TUESDAY",'[1]MASTER TT'!$C$13:$C$69997,"0800-1*",'[1]MASTER TT'!#REF!,"&gt;=1"))</f>
        <v>#REF!</v>
      </c>
      <c r="K41" s="52" t="e">
        <f>(COUNTIFS('[1]MASTER TT'!$D$13:$D$69997,$A$3:$A$7588,'[1]MASTER TT'!$B$13:$B$69997,"TUESDAY",'[1]MASTER TT'!$C$13:$C$69997,"1100-1*",'[1]MASTER TT'!#REF!,"&gt;=1"))</f>
        <v>#REF!</v>
      </c>
      <c r="L41" s="51" t="e">
        <f>(COUNTIFS('[1]MASTER TT'!$D$13:$D$69997,$A$3:$A$7588,'[1]MASTER TT'!$B$13:$B$69997,"TUESDAY",'[1]MASTER TT'!$C$13:$C$69997,"1200-1*",'[1]MASTER TT'!#REF!,"&gt;=1"))</f>
        <v>#REF!</v>
      </c>
      <c r="M41" s="51" t="e">
        <f>(COUNTIFS('[1]MASTER TT'!$D$13:$D$70053,$A$3:$A$7588,'[1]MASTER TT'!$B$13:$B$70053,"TUESDAY",'[1]MASTER TT'!$C$13:$C$70053,"1*-1*",'[1]MASTER TT'!#REF!,"&gt;=1"))</f>
        <v>#REF!</v>
      </c>
      <c r="N41" s="51" t="e">
        <f>(COUNTIFS('[1]MASTER TT'!$D$13:$D$70056,$A$3:$A$588,'[1]MASTER TT'!$B$13:$B$70056,"WEDNESDAY",'[1]MASTER TT'!$C$13:$C$70056,"0800-1*",'[1]MASTER TT'!#REF!,"&gt;=1"))</f>
        <v>#REF!</v>
      </c>
      <c r="O41" s="51" t="e">
        <f>(COUNTIFS('[1]MASTER TT'!$D$13:$D$70056,$A$3:$A$7588,'[1]MASTER TT'!$B$13:$B$70056,"WEDNESDAY",'[1]MASTER TT'!$C$13:$C$70056,"1100-1*",'[1]MASTER TT'!#REF!,"&gt;=1"))</f>
        <v>#REF!</v>
      </c>
      <c r="P41" s="51" t="e">
        <f>(COUNTIFS('[1]MASTER TT'!$D$13:$D$70056,$A$3:$A$7588,'[1]MASTER TT'!$B$13:$B$70056,"WEDNESDAY",'[1]MASTER TT'!$C$13:$C$70056,"1200-1*",'[1]MASTER TT'!#REF!,"&gt;=1"))</f>
        <v>#REF!</v>
      </c>
      <c r="Q41" s="51" t="e">
        <f>(COUNTIFS('[1]MASTER TT'!$D$13:$D$70056,$A$3:$A$7588,'[1]MASTER TT'!$B$13:$B$70056,"WEDNESDAY",'[1]MASTER TT'!$C$13:$C$70056,"1*-1*",'[1]MASTER TT'!#REF!,"&gt;=1"))</f>
        <v>#REF!</v>
      </c>
      <c r="R41" s="51" t="e">
        <f>(COUNTIFS('[1]MASTER TT'!$D$13:$D$70056,$A$3:$A$7588,'[1]MASTER TT'!$B$13:$B$70056,"THURSDAY",'[1]MASTER TT'!$C$13:$C$70056,"0800-1*",'[1]MASTER TT'!#REF!,"&gt;=1"))</f>
        <v>#REF!</v>
      </c>
      <c r="S41" s="51" t="e">
        <f>(COUNTIFS('[1]MASTER TT'!$D$13:$D$70056,$A$3:$A$7588,'[1]MASTER TT'!$B$13:$B$70056,"THURSDAY",'[1]MASTER TT'!$C$13:$C$70056,"1100-1*",'[1]MASTER TT'!#REF!,"&gt;=1"))</f>
        <v>#REF!</v>
      </c>
      <c r="T41" s="51" t="e">
        <f>(COUNTIFS('[1]MASTER TT'!$D$13:$D$70056,$A$3:$A$7588,'[1]MASTER TT'!$B$13:$B$70056,"THURSDAY",'[1]MASTER TT'!$C$13:$C$70056,"1200-1*",'[1]MASTER TT'!#REF!,"&gt;=1"))</f>
        <v>#REF!</v>
      </c>
      <c r="U41" s="52" t="e">
        <f>(COUNTIFS('[1]MASTER TT'!$D$13:$D$70056,$A$3:$A$7588,'[1]MASTER TT'!$B$13:$B$70056,"THURSDAY",'[1]MASTER TT'!$C$13:$C$70056,"1*-1*",'[1]MASTER TT'!#REF!,"&gt;=1"))</f>
        <v>#REF!</v>
      </c>
      <c r="V41" s="51" t="e">
        <f>(COUNTIFS('[1]MASTER TT'!$D$13:$D$70056,$A$3:$A$7588,'[1]MASTER TT'!$B$13:$B$70056,"FRIDAY",'[1]MASTER TT'!$C$13:$C$70056,"0800-1*",'[1]MASTER TT'!#REF!,"&gt;=1"))</f>
        <v>#REF!</v>
      </c>
      <c r="W41" s="51" t="e">
        <f>(COUNTIFS('[1]MASTER TT'!$D$13:$D$70056,$A$3:$A$7588,'[1]MASTER TT'!$B$13:$B$70056,"FRIDAY",'[1]MASTER TT'!$C$13:$C$70056,"1100-1*",'[1]MASTER TT'!#REF!,"&gt;=1"))</f>
        <v>#REF!</v>
      </c>
      <c r="X41" s="51" t="e">
        <f>(COUNTIFS('[1]MASTER TT'!$D$13:$D$70056,$A$3:$A$7588,'[1]MASTER TT'!$B$13:$B$70056,"FRIDAY",'[1]MASTER TT'!$C$13:$C$70056,"1200-1*",'[1]MASTER TT'!#REF!,"&gt;=1"))</f>
        <v>#REF!</v>
      </c>
      <c r="Y41" s="51" t="e">
        <f>(COUNTIFS('[1]MASTER TT'!$D$13:$D$70056,$A$3:$A$7588,'[1]MASTER TT'!$B$13:$B$70056,"FRIDAY",'[1]MASTER TT'!$C$13:$C$70056,"1*-1*",'[1]MASTER TT'!#REF!,"&gt;=1"))</f>
        <v>#REF!</v>
      </c>
      <c r="Z41" s="51" t="e">
        <f>(COUNTIFS('[1]MASTER TT'!$D$14:$D$70056,$A$3:$A$7588,'[1]MASTER TT'!$B$14:$B$70056,"SATURDAY",'[1]MASTER TT'!$C$14:$C$70056,"0800-1*",'[1]MASTER TT'!#REF!,"&gt;=1"))</f>
        <v>#REF!</v>
      </c>
      <c r="AA41" s="52" t="e">
        <f>(COUNTIFS('[1]MASTER TT'!$D$14:$D$70056,$A$3:$A$7588,'[1]MASTER TT'!$B$14:$B$70056,"SATURDAY",'[1]MASTER TT'!$C$14:$C$70056,"1100-1*",'[1]MASTER TT'!#REF!,"&gt;=1"))</f>
        <v>#REF!</v>
      </c>
      <c r="AB41" s="52" t="e">
        <f>(COUNTIFS('[1]MASTER TT'!$D$14:$D$70056,$A$3:$A$7588,'[1]MASTER TT'!$B$14:$B$70056,"SATURDAY",'[1]MASTER TT'!$C$14:$C$70056,"1200-1*",'[1]MASTER TT'!#REF!,"&gt;=1"))</f>
        <v>#REF!</v>
      </c>
      <c r="AC41" s="52">
        <v>0</v>
      </c>
      <c r="AD41" s="52" t="e">
        <f t="array" ref="AD41">COUNTIFS('[1]MASTER TT'!$D$14:$D$70056,$A$3:$A$7588,'[1]MASTER TT'!$B$14:$B$70056,"SUNDAY",'[1]MASTER TT'!$C$14:$C$70056,"0800-1100 HRS",'[1]MASTER TT'!#REF!,"&gt;=1")</f>
        <v>#REF!</v>
      </c>
      <c r="AE41" s="52" t="e">
        <f t="array" ref="AE41">COUNTIFS('[1]MASTER TT'!$D$14:$D$70056,$A$3:$A$7588,'[1]MASTER TT'!$B$14:$B$70056,"SUNDAY",'[1]MASTER TT'!$C$14:$C$70056,"1100-1400 HRS",'[1]MASTER TT'!#REF!,"&gt;=1)")</f>
        <v>#REF!</v>
      </c>
      <c r="AF41" s="8" t="e">
        <f t="array" ref="AF41">COUNTIFS('[1]MASTER TT'!$D$14:$D$70056,$A$3:$A$7588,'[1]MASTER TT'!$B$14:$B$70056,"SUNDAY",'[1]MASTER TT'!$C$14:$C$70056,"1100-1400 HRS",'[1]MASTER TT'!#REF!,"&gt;=1")</f>
        <v>#REF!</v>
      </c>
      <c r="AG41" s="39"/>
      <c r="AI41" s="54" t="e">
        <f t="shared" si="1"/>
        <v>#REF!</v>
      </c>
      <c r="AJ41" s="39"/>
      <c r="AK41" s="39"/>
      <c r="AL41" s="39"/>
    </row>
    <row r="42" spans="1:56" ht="14.25" customHeight="1">
      <c r="A42" s="30" t="s">
        <v>1219</v>
      </c>
      <c r="B42" s="30">
        <v>30</v>
      </c>
      <c r="C42" s="61">
        <v>26</v>
      </c>
      <c r="D42" s="30">
        <v>26</v>
      </c>
      <c r="E42" s="30" t="s">
        <v>1572</v>
      </c>
      <c r="F42" s="50" t="e">
        <f>(COUNTIFS('[1]MASTER TT'!$D$13:$D$69997,$A$3:$A$7588,'[1]MASTER TT'!$B$13:$B$69997,"MONDAY",'[1]MASTER TT'!$C$13:$C$69997,"0800-1*",'[1]MASTER TT'!#REF!,"&gt;=1"))</f>
        <v>#REF!</v>
      </c>
      <c r="G42" s="51" t="e">
        <f>(COUNTIFS('[1]MASTER TT'!$D$13:$D$69997,$A$3:$A$7588,'[1]MASTER TT'!$B$13:$B$69997,"MONDAY",'[1]MASTER TT'!$C$13:$C$69997,"1100-1*",'[1]MASTER TT'!#REF!,"&gt;=1"))</f>
        <v>#REF!</v>
      </c>
      <c r="H42" s="51" t="e">
        <f>(COUNTIFS('[1]MASTER TT'!$D$13:$D$69997,$A$3:$A$7588,'[1]MASTER TT'!$B$13:$B$69997,"MONDAY",'[1]MASTER TT'!$C$13:$C$69997,"1200-1*",'[1]MASTER TT'!#REF!,"&gt;=1"))</f>
        <v>#REF!</v>
      </c>
      <c r="I42" s="52" t="e">
        <f>(COUNTIFS('[1]MASTER TT'!$D$13:$D$69997,$A$3:$A$7588,'[1]MASTER TT'!$B$13:$B$69997,"MONDAY",'[1]MASTER TT'!$C$13:$C$69997,"1*-1*",'[1]MASTER TT'!#REF!,"&gt;=1"))</f>
        <v>#REF!</v>
      </c>
      <c r="J42" s="51" t="e">
        <f>(COUNTIFS('[1]MASTER TT'!$D$13:$D$69997,$A$3:$A$7588,'[1]MASTER TT'!$B$13:$B$69997,"TUESDAY",'[1]MASTER TT'!$C$13:$C$69997,"0800-1*",'[1]MASTER TT'!#REF!,"&gt;=1"))</f>
        <v>#REF!</v>
      </c>
      <c r="K42" s="52" t="e">
        <f>(COUNTIFS('[1]MASTER TT'!$D$13:$D$69997,$A$3:$A$7588,'[1]MASTER TT'!$B$13:$B$69997,"TUESDAY",'[1]MASTER TT'!$C$13:$C$69997,"1100-1*",'[1]MASTER TT'!#REF!,"&gt;=1"))</f>
        <v>#REF!</v>
      </c>
      <c r="L42" s="51" t="e">
        <f>(COUNTIFS('[1]MASTER TT'!$D$13:$D$69997,$A$3:$A$7588,'[1]MASTER TT'!$B$13:$B$69997,"TUESDAY",'[1]MASTER TT'!$C$13:$C$69997,"1200-1*",'[1]MASTER TT'!#REF!,"&gt;=1"))</f>
        <v>#REF!</v>
      </c>
      <c r="M42" s="51" t="e">
        <f>(COUNTIFS('[1]MASTER TT'!$D$13:$D$70053,$A$3:$A$7588,'[1]MASTER TT'!$B$13:$B$70053,"TUESDAY",'[1]MASTER TT'!$C$13:$C$70053,"1*-1*",'[1]MASTER TT'!#REF!,"&gt;=1"))</f>
        <v>#REF!</v>
      </c>
      <c r="N42" s="51" t="e">
        <f>(COUNTIFS('[1]MASTER TT'!$D$13:$D$70056,$A$3:$A$588,'[1]MASTER TT'!$B$13:$B$70056,"WEDNESDAY",'[1]MASTER TT'!$C$13:$C$70056,"0800-1*",'[1]MASTER TT'!#REF!,"&gt;=1"))</f>
        <v>#REF!</v>
      </c>
      <c r="O42" s="51" t="e">
        <f>(COUNTIFS('[1]MASTER TT'!$D$13:$D$70056,$A$3:$A$7588,'[1]MASTER TT'!$B$13:$B$70056,"WEDNESDAY",'[1]MASTER TT'!$C$13:$C$70056,"1100-1*",'[1]MASTER TT'!#REF!,"&gt;=1"))</f>
        <v>#REF!</v>
      </c>
      <c r="P42" s="51" t="e">
        <f>(COUNTIFS('[1]MASTER TT'!$D$13:$D$70056,$A$3:$A$7588,'[1]MASTER TT'!$B$13:$B$70056,"WEDNESDAY",'[1]MASTER TT'!$C$13:$C$70056,"1200-1*",'[1]MASTER TT'!#REF!,"&gt;=1"))</f>
        <v>#REF!</v>
      </c>
      <c r="Q42" s="51" t="e">
        <f>(COUNTIFS('[1]MASTER TT'!$D$13:$D$70056,$A$3:$A$7588,'[1]MASTER TT'!$B$13:$B$70056,"WEDNESDAY",'[1]MASTER TT'!$C$13:$C$70056,"1*-1*",'[1]MASTER TT'!#REF!,"&gt;=1"))</f>
        <v>#REF!</v>
      </c>
      <c r="R42" s="51" t="e">
        <f>(COUNTIFS('[1]MASTER TT'!$D$13:$D$70056,$A$3:$A$7588,'[1]MASTER TT'!$B$13:$B$70056,"THURSDAY",'[1]MASTER TT'!$C$13:$C$70056,"0800-1*",'[1]MASTER TT'!#REF!,"&gt;=1"))</f>
        <v>#REF!</v>
      </c>
      <c r="S42" s="51" t="e">
        <f>(COUNTIFS('[1]MASTER TT'!$D$13:$D$70056,$A$3:$A$7588,'[1]MASTER TT'!$B$13:$B$70056,"THURSDAY",'[1]MASTER TT'!$C$13:$C$70056,"1100-1*",'[1]MASTER TT'!#REF!,"&gt;=1"))</f>
        <v>#REF!</v>
      </c>
      <c r="T42" s="51" t="e">
        <f>(COUNTIFS('[1]MASTER TT'!$D$13:$D$70056,$A$3:$A$7588,'[1]MASTER TT'!$B$13:$B$70056,"THURSDAY",'[1]MASTER TT'!$C$13:$C$70056,"1200-1*",'[1]MASTER TT'!#REF!,"&gt;=1"))</f>
        <v>#REF!</v>
      </c>
      <c r="U42" s="52" t="e">
        <f>(COUNTIFS('[1]MASTER TT'!$D$13:$D$70056,$A$3:$A$7588,'[1]MASTER TT'!$B$13:$B$70056,"THURSDAY",'[1]MASTER TT'!$C$13:$C$70056,"1*-1*",'[1]MASTER TT'!#REF!,"&gt;=1"))</f>
        <v>#REF!</v>
      </c>
      <c r="V42" s="51" t="e">
        <f>(COUNTIFS('[1]MASTER TT'!$D$13:$D$70056,$A$3:$A$7588,'[1]MASTER TT'!$B$13:$B$70056,"FRIDAY",'[1]MASTER TT'!$C$13:$C$70056,"0800-1*",'[1]MASTER TT'!#REF!,"&gt;=1"))</f>
        <v>#REF!</v>
      </c>
      <c r="W42" s="51" t="e">
        <f>(COUNTIFS('[1]MASTER TT'!$D$13:$D$70056,$A$3:$A$7588,'[1]MASTER TT'!$B$13:$B$70056,"FRIDAY",'[1]MASTER TT'!$C$13:$C$70056,"1100-1*",'[1]MASTER TT'!#REF!,"&gt;=1"))</f>
        <v>#REF!</v>
      </c>
      <c r="X42" s="51" t="e">
        <f>(COUNTIFS('[1]MASTER TT'!$D$13:$D$70056,$A$3:$A$7588,'[1]MASTER TT'!$B$13:$B$70056,"FRIDAY",'[1]MASTER TT'!$C$13:$C$70056,"1200-1*",'[1]MASTER TT'!#REF!,"&gt;=1"))</f>
        <v>#REF!</v>
      </c>
      <c r="Y42" s="51" t="e">
        <f>(COUNTIFS('[1]MASTER TT'!$D$13:$D$70056,$A$3:$A$7588,'[1]MASTER TT'!$B$13:$B$70056,"FRIDAY",'[1]MASTER TT'!$C$13:$C$70056,"1*-1*",'[1]MASTER TT'!#REF!,"&gt;=1"))</f>
        <v>#REF!</v>
      </c>
      <c r="Z42" s="51" t="e">
        <f>(COUNTIFS('[1]MASTER TT'!$D$14:$D$70056,$A$3:$A$7588,'[1]MASTER TT'!$B$14:$B$70056,"SATURDAY",'[1]MASTER TT'!$C$14:$C$70056,"0800-1*",'[1]MASTER TT'!#REF!,"&gt;=1"))</f>
        <v>#REF!</v>
      </c>
      <c r="AA42" s="52" t="e">
        <f>(COUNTIFS('[1]MASTER TT'!$D$14:$D$70056,$A$3:$A$7588,'[1]MASTER TT'!$B$14:$B$70056,"SATURDAY",'[1]MASTER TT'!$C$14:$C$70056,"1100-1*",'[1]MASTER TT'!#REF!,"&gt;=1"))</f>
        <v>#REF!</v>
      </c>
      <c r="AB42" s="52" t="e">
        <f>(COUNTIFS('[1]MASTER TT'!$D$14:$D$70056,$A$3:$A$7588,'[1]MASTER TT'!$B$14:$B$70056,"SATURDAY",'[1]MASTER TT'!$C$14:$C$70056,"1200-1*",'[1]MASTER TT'!#REF!,"&gt;=1"))</f>
        <v>#REF!</v>
      </c>
      <c r="AC42" s="52">
        <v>0</v>
      </c>
      <c r="AD42" s="52" t="e">
        <f t="array" ref="AD42">COUNTIFS('[1]MASTER TT'!$D$14:$D$70056,$A$3:$A$7588,'[1]MASTER TT'!$B$14:$B$70056,"SUNDAY",'[1]MASTER TT'!$C$14:$C$70056,"0800-1100 HRS",'[1]MASTER TT'!#REF!,"&gt;=1")</f>
        <v>#REF!</v>
      </c>
      <c r="AE42" s="52" t="e">
        <f t="array" ref="AE42">COUNTIFS('[1]MASTER TT'!$D$14:$D$70056,$A$3:$A$7588,'[1]MASTER TT'!$B$14:$B$70056,"SUNDAY",'[1]MASTER TT'!$C$14:$C$70056,"1100-1400 HRS",'[1]MASTER TT'!#REF!,"&gt;=1)")</f>
        <v>#REF!</v>
      </c>
      <c r="AF42" s="8" t="e">
        <f t="array" ref="AF42">COUNTIFS('[1]MASTER TT'!$D$14:$D$70056,$A$3:$A$7588,'[1]MASTER TT'!$B$14:$B$70056,"SUNDAY",'[1]MASTER TT'!$C$14:$C$70056,"1100-1400 HRS",'[1]MASTER TT'!#REF!,"&gt;=1")</f>
        <v>#REF!</v>
      </c>
      <c r="AG42" s="39"/>
      <c r="AI42" s="54" t="e">
        <f t="shared" si="1"/>
        <v>#REF!</v>
      </c>
      <c r="AJ42" s="39"/>
      <c r="AK42" s="39"/>
      <c r="AL42" s="39"/>
    </row>
    <row r="43" spans="1:56" ht="14.25" customHeight="1">
      <c r="A43" s="62" t="s">
        <v>1571</v>
      </c>
      <c r="B43" s="62"/>
      <c r="C43" s="63"/>
      <c r="D43" s="62"/>
      <c r="E43" s="62"/>
      <c r="F43" s="64" t="e">
        <f t="shared" ref="F43:Y43" si="2">(F42+F41+F40+F39+F38+F37+F36+F35+F34+F33+F32+F29+F28+F27+F24+F23+F22)/17</f>
        <v>#REF!</v>
      </c>
      <c r="G43" s="64" t="e">
        <f t="shared" si="2"/>
        <v>#REF!</v>
      </c>
      <c r="H43" s="64" t="e">
        <f t="shared" si="2"/>
        <v>#REF!</v>
      </c>
      <c r="I43" s="64" t="e">
        <f t="shared" si="2"/>
        <v>#REF!</v>
      </c>
      <c r="J43" s="64" t="e">
        <f t="shared" si="2"/>
        <v>#REF!</v>
      </c>
      <c r="K43" s="64" t="e">
        <f t="shared" si="2"/>
        <v>#REF!</v>
      </c>
      <c r="L43" s="64" t="e">
        <f t="shared" si="2"/>
        <v>#REF!</v>
      </c>
      <c r="M43" s="64" t="e">
        <f t="shared" si="2"/>
        <v>#REF!</v>
      </c>
      <c r="N43" s="64" t="e">
        <f t="shared" si="2"/>
        <v>#REF!</v>
      </c>
      <c r="O43" s="64" t="e">
        <f t="shared" si="2"/>
        <v>#REF!</v>
      </c>
      <c r="P43" s="64" t="e">
        <f t="shared" si="2"/>
        <v>#REF!</v>
      </c>
      <c r="Q43" s="64" t="e">
        <f t="shared" si="2"/>
        <v>#REF!</v>
      </c>
      <c r="R43" s="64" t="e">
        <f t="shared" si="2"/>
        <v>#REF!</v>
      </c>
      <c r="S43" s="64" t="e">
        <f t="shared" si="2"/>
        <v>#REF!</v>
      </c>
      <c r="T43" s="64" t="e">
        <f t="shared" si="2"/>
        <v>#REF!</v>
      </c>
      <c r="U43" s="64" t="e">
        <f t="shared" si="2"/>
        <v>#REF!</v>
      </c>
      <c r="V43" s="64" t="e">
        <f t="shared" si="2"/>
        <v>#REF!</v>
      </c>
      <c r="W43" s="64" t="e">
        <f t="shared" si="2"/>
        <v>#REF!</v>
      </c>
      <c r="X43" s="64" t="e">
        <f t="shared" si="2"/>
        <v>#REF!</v>
      </c>
      <c r="Y43" s="64" t="e">
        <f t="shared" si="2"/>
        <v>#REF!</v>
      </c>
      <c r="Z43" s="64"/>
      <c r="AA43" s="64"/>
      <c r="AB43" s="64"/>
      <c r="AC43" s="64"/>
      <c r="AD43" s="64"/>
      <c r="AE43" s="64"/>
      <c r="AF43" s="64"/>
      <c r="AG43" s="65"/>
      <c r="AH43" s="66"/>
      <c r="AI43" s="67"/>
      <c r="AJ43" s="68"/>
      <c r="AK43" s="68"/>
      <c r="AL43" s="68"/>
      <c r="AM43" s="66"/>
      <c r="AN43" s="66"/>
      <c r="AO43" s="66"/>
      <c r="AP43" s="66"/>
      <c r="AQ43" s="66"/>
      <c r="AR43" s="66"/>
      <c r="AS43" s="66"/>
      <c r="AT43" s="66"/>
      <c r="AU43" s="66"/>
      <c r="AV43" s="66"/>
      <c r="AW43" s="66"/>
      <c r="AX43" s="66"/>
      <c r="AY43" s="66"/>
      <c r="AZ43" s="66"/>
      <c r="BA43" s="66"/>
      <c r="BB43" s="66"/>
      <c r="BC43" s="66"/>
      <c r="BD43" s="66"/>
    </row>
    <row r="44" spans="1:56" ht="14.25" customHeight="1">
      <c r="A44" s="69" t="s">
        <v>1100</v>
      </c>
      <c r="B44" s="69">
        <v>45</v>
      </c>
      <c r="C44" s="70">
        <v>29</v>
      </c>
      <c r="D44" s="69">
        <v>20</v>
      </c>
      <c r="E44" s="69" t="s">
        <v>1569</v>
      </c>
      <c r="F44" s="50" t="e">
        <f>COUNTIFS('[1]MASTER TT'!$D$13:$D$69997,$A$3:$A$7588,'[1]MASTER TT'!$B$13:$B$69997,"MONDAY",'[1]MASTER TT'!$C$13:$C$69997,"0800-1*",'[1]MASTER TT'!#REF!,"&gt;=1")</f>
        <v>#REF!</v>
      </c>
      <c r="G44" s="51" t="e">
        <f>COUNTIFS('[1]MASTER TT'!$D$13:$D$69997,$A$3:$A$7588,'[1]MASTER TT'!$B$13:$B$69997,"MONDAY",'[1]MASTER TT'!$C$13:$C$69997,"1100-1*",'[1]MASTER TT'!#REF!,"&gt;=1")</f>
        <v>#REF!</v>
      </c>
      <c r="H44" s="51" t="e">
        <f>(COUNTIFS('[1]MASTER TT'!$D$13:$D$69997,$A$3:$A$7588,'[1]MASTER TT'!$B$13:$B$69997,"MONDAY",'[1]MASTER TT'!$C$13:$C$69997,"1400-1*",'[1]MASTER TT'!#REF!,"&gt;=1"))</f>
        <v>#REF!</v>
      </c>
      <c r="I44" s="52" t="e">
        <f>COUNTIFS('[1]MASTER TT'!$D$13:$D$69997,$A$3:$A$7588,'[1]MASTER TT'!$B$13:$B$69997,"MONDAY",'[1]MASTER TT'!$C$13:$C$69997,"17*",'[1]MASTER TT'!#REF!,"&gt;=1")</f>
        <v>#REF!</v>
      </c>
      <c r="J44" s="51" t="e">
        <f>COUNTIFS('[1]MASTER TT'!$D$13:$D$69997,$A$3:$A$7588,'[1]MASTER TT'!$B$13:$B$69997,"TUESDAY",'[1]MASTER TT'!$C$13:$C$69997,"0800-1*",'[1]MASTER TT'!#REF!,"&gt;=1")</f>
        <v>#REF!</v>
      </c>
      <c r="K44" s="52" t="e">
        <f>COUNTIFS('[1]MASTER TT'!$D$13:$D$69997,$A$3:$A$7588,'[1]MASTER TT'!$B$13:$B$69997,"TUESDAY",'[1]MASTER TT'!$C$13:$C$69997,"1100-1*",'[1]MASTER TT'!#REF!,"&gt;=1")</f>
        <v>#REF!</v>
      </c>
      <c r="L44" s="51" t="e">
        <f>COUNTIFS('[1]MASTER TT'!$D$13:$D$69997,$A$3:$A$7588,'[1]MASTER TT'!$B$13:$B$69997,"TUESDAY",'[1]MASTER TT'!$C$13:$C$69997,"1400-1*",'[1]MASTER TT'!#REF!,"&gt;=1")</f>
        <v>#REF!</v>
      </c>
      <c r="M44" s="51" t="e">
        <f>COUNTIFS('[1]MASTER TT'!$D$13:$D$70053,$A$3:$A$7588,'[1]MASTER TT'!$B$13:$B$70053,"TUESDAY",'[1]MASTER TT'!$C$13:$C$70053,"17*",'[1]MASTER TT'!#REF!,"&gt;=1")</f>
        <v>#REF!</v>
      </c>
      <c r="N44" s="51" t="e">
        <f>COUNTIFS('[1]MASTER TT'!$D$13:$D$70056,$A$3:$A$588,'[1]MASTER TT'!$B$13:$B$70056,"WEDNESDAY",'[1]MASTER TT'!$C$13:$C$70056,"0800-1*",'[1]MASTER TT'!#REF!,"&gt;=1")</f>
        <v>#REF!</v>
      </c>
      <c r="O44" s="51" t="e">
        <f>(COUNTIFS('[1]MASTER TT'!$D$13:$D$70056,$A$3:$A$7588,'[1]MASTER TT'!$B$13:$B$70056,"WEDNESDAY",'[1]MASTER TT'!$C$13:$C$70056,"1100-1*",'[1]MASTER TT'!#REF!,"&gt;=1"))</f>
        <v>#REF!</v>
      </c>
      <c r="P44" s="51" t="e">
        <f>(COUNTIFS('[1]MASTER TT'!$D$13:$D$70056,$A$3:$A$7588,'[1]MASTER TT'!$B$13:$B$70056,"WEDNESDAY",'[1]MASTER TT'!$C$13:$C$70056,"1400-1*",'[1]MASTER TT'!#REF!,"&gt;=1"))</f>
        <v>#REF!</v>
      </c>
      <c r="Q44" s="51" t="e">
        <f>(COUNTIFS('[1]MASTER TT'!$D$13:$D$70056,$A$3:$A$7588,'[1]MASTER TT'!$B$13:$B$70056,"WEDNESDAY",'[1]MASTER TT'!$C$13:$C$70056,"17*",'[1]MASTER TT'!#REF!,"&gt;=1"))</f>
        <v>#REF!</v>
      </c>
      <c r="R44" s="51" t="e">
        <f>(COUNTIFS('[1]MASTER TT'!$D$13:$D$70056,$A$3:$A$7588,'[1]MASTER TT'!$B$13:$B$70056,"THURSDAY",'[1]MASTER TT'!$C$13:$C$70056,"0800-1*",'[1]MASTER TT'!#REF!,"&gt;=1"))</f>
        <v>#REF!</v>
      </c>
      <c r="S44" s="51" t="e">
        <f>COUNTIFS('[1]MASTER TT'!$D$13:$D$70056,$A$3:$A$7588,'[1]MASTER TT'!$B$13:$B$70056,"THURSDAY",'[1]MASTER TT'!$C$13:$C$70056,"1100-1*",'[1]MASTER TT'!#REF!,"&gt;=1")</f>
        <v>#REF!</v>
      </c>
      <c r="T44" s="51" t="e">
        <f>(COUNTIFS('[1]MASTER TT'!$D$13:$D$70056,$A$3:$A$7588,'[1]MASTER TT'!$B$13:$B$70056,"THURSDAY",'[1]MASTER TT'!$C$13:$C$70056,"1400-1*",'[1]MASTER TT'!#REF!,"&gt;=1"))</f>
        <v>#REF!</v>
      </c>
      <c r="U44" s="52" t="e">
        <f>(COUNTIFS('[1]MASTER TT'!$D$13:$D$70056,$A$3:$A$7588,'[1]MASTER TT'!$B$13:$B$70056,"THURSDAY",'[1]MASTER TT'!$C$13:$C$70056,"17*",'[1]MASTER TT'!#REF!,"&gt;=1"))</f>
        <v>#REF!</v>
      </c>
      <c r="V44" s="51" t="e">
        <f>(COUNTIFS('[1]MASTER TT'!$D$13:$D$70056,$A$3:$A$7588,'[1]MASTER TT'!$B$13:$B$70056,"FRIDAY",'[1]MASTER TT'!$C$13:$C$70056,"0800-1*",'[1]MASTER TT'!#REF!,"&gt;=1"))</f>
        <v>#REF!</v>
      </c>
      <c r="W44" s="51" t="e">
        <f>(COUNTIFS('[1]MASTER TT'!$D$13:$D$70056,$A$3:$A$7588,'[1]MASTER TT'!$B$13:$B$70056,"FRIDAY",'[1]MASTER TT'!$C$13:$C$70056,"1100-1*",'[1]MASTER TT'!#REF!,"&gt;=1"))</f>
        <v>#REF!</v>
      </c>
      <c r="X44" s="51" t="e">
        <f>(COUNTIFS('[1]MASTER TT'!$D$13:$D$70056,$A$3:$A$7588,'[1]MASTER TT'!$B$13:$B$70056,"FRIDAY",'[1]MASTER TT'!$C$13:$C$70056,"1400-1*",'[1]MASTER TT'!#REF!,"&gt;=1"))</f>
        <v>#REF!</v>
      </c>
      <c r="Y44" s="51" t="e">
        <f>(COUNTIFS('[1]MASTER TT'!$D$13:$D$70056,$A$3:$A$7588,'[1]MASTER TT'!$B$13:$B$70056,"FRIDAY",'[1]MASTER TT'!$C$13:$C$70056,"17*",'[1]MASTER TT'!#REF!,"&gt;=1"))</f>
        <v>#REF!</v>
      </c>
      <c r="Z44" s="51" t="e">
        <f>(COUNTIFS('[1]MASTER TT'!$D$14:$D$70056,$A$3:$A$7588,'[1]MASTER TT'!$B$14:$B$70056,"SATURDAY",'[1]MASTER TT'!$C$14:$C$70056,"0800-1*",'[1]MASTER TT'!#REF!,"&gt;=1"))</f>
        <v>#REF!</v>
      </c>
      <c r="AA44" s="52" t="e">
        <f>(COUNTIFS('[1]MASTER TT'!$D$14:$D$70056,$A$3:$A$7588,'[1]MASTER TT'!$B$14:$B$70056,"SATURDAY",'[1]MASTER TT'!$C$14:$C$70056,"1100-1*",'[1]MASTER TT'!#REF!,"&gt;=1"))</f>
        <v>#REF!</v>
      </c>
      <c r="AB44" s="52" t="e">
        <f>(COUNTIFS('[1]MASTER TT'!$D$14:$D$70056,$A$3:$A$7588,'[1]MASTER TT'!$B$14:$B$70056,"SATURDAY",'[1]MASTER TT'!$C$14:$C$70056,"1500-1800",'[1]MASTER TT'!#REF!,"&gt;=1"))</f>
        <v>#REF!</v>
      </c>
      <c r="AC44" s="52">
        <v>0</v>
      </c>
      <c r="AD44" s="52" t="e">
        <f>(COUNTIFS('[1]MASTER TT'!$D$14:$D$70056,$A$3:$A$7588,'[1]MASTER TT'!$B$14:$B$70056,"SUNDAY",'[1]MASTER TT'!$C$14:$C$70056,"0800-1100 HRS",'[1]MASTER TT'!#REF!,"&gt;=1"))</f>
        <v>#REF!</v>
      </c>
      <c r="AE44" s="52" t="e">
        <f>(COUNTIFS('[1]MASTER TT'!$D$14:$D$70056,$A$3:$A$7588,'[1]MASTER TT'!$B$14:$B$70056,"SUNDAY",'[1]MASTER TT'!$C$14:$C$70056,"1100-1400 HRS",'[1]MASTER TT'!#REF!,"&gt;=1)"))</f>
        <v>#REF!</v>
      </c>
      <c r="AF44" s="8" t="e">
        <f>(COUNTIFS('[1]MASTER TT'!$D$14:$D$70056,$A$3:$A$7588,'[1]MASTER TT'!$B$14:$B$70056,"SUNDAY",'[1]MASTER TT'!$C$14:$C$70056,"1100-1400 HRS",'[1]MASTER TT'!#REF!,"&gt;=1"))</f>
        <v>#REF!</v>
      </c>
      <c r="AG44" s="71"/>
      <c r="AI44" s="54" t="e">
        <f t="shared" ref="AI44:AI57" si="3">(F44+G44+H44+J44+K44+L44+N44+O44+P44+R44+S44+T44+V44+W44+X44)/15</f>
        <v>#REF!</v>
      </c>
      <c r="AJ44" s="39"/>
      <c r="AK44" s="39"/>
      <c r="AL44" s="39"/>
    </row>
    <row r="45" spans="1:56" ht="14.25" customHeight="1">
      <c r="A45" s="69" t="s">
        <v>1102</v>
      </c>
      <c r="B45" s="69">
        <v>24</v>
      </c>
      <c r="C45" s="70">
        <v>11</v>
      </c>
      <c r="D45" s="69">
        <v>8</v>
      </c>
      <c r="E45" s="69" t="s">
        <v>1569</v>
      </c>
      <c r="F45" s="50" t="e">
        <f>COUNTIFS('[1]MASTER TT'!$D$13:$D$69997,$A$3:$A$7588,'[1]MASTER TT'!$B$13:$B$69997,"MONDAY",'[1]MASTER TT'!$C$13:$C$69997,"0800-1*",'[1]MASTER TT'!#REF!,"&gt;=1")</f>
        <v>#REF!</v>
      </c>
      <c r="G45" s="51" t="e">
        <f>COUNTIFS('[1]MASTER TT'!$D$13:$D$69997,$A$3:$A$7588,'[1]MASTER TT'!$B$13:$B$69997,"MONDAY",'[1]MASTER TT'!$C$13:$C$69997,"1100-1*",'[1]MASTER TT'!#REF!,"&gt;=1")</f>
        <v>#REF!</v>
      </c>
      <c r="H45" s="51" t="e">
        <f>(COUNTIFS('[1]MASTER TT'!$D$13:$D$69997,$A$3:$A$7588,'[1]MASTER TT'!$B$13:$B$69997,"MONDAY",'[1]MASTER TT'!$C$13:$C$69997,"1400-1*",'[1]MASTER TT'!#REF!,"&gt;=1"))</f>
        <v>#REF!</v>
      </c>
      <c r="I45" s="52" t="e">
        <f>COUNTIFS('[1]MASTER TT'!$D$13:$D$69997,$A$3:$A$7588,'[1]MASTER TT'!$B$13:$B$69997,"MONDAY",'[1]MASTER TT'!$C$13:$C$69997,"17*",'[1]MASTER TT'!#REF!,"&gt;=1")</f>
        <v>#REF!</v>
      </c>
      <c r="J45" s="51" t="e">
        <f>COUNTIFS('[1]MASTER TT'!$D$13:$D$69997,$A$3:$A$7588,'[1]MASTER TT'!$B$13:$B$69997,"TUESDAY",'[1]MASTER TT'!$C$13:$C$69997,"0800-1*",'[1]MASTER TT'!#REF!,"&gt;=1")</f>
        <v>#REF!</v>
      </c>
      <c r="K45" s="52" t="e">
        <f>COUNTIFS('[1]MASTER TT'!$D$13:$D$69997,$A$3:$A$7588,'[1]MASTER TT'!$B$13:$B$69997,"TUESDAY",'[1]MASTER TT'!$C$13:$C$69997,"1100-1*",'[1]MASTER TT'!#REF!,"&gt;=1")</f>
        <v>#REF!</v>
      </c>
      <c r="L45" s="51" t="e">
        <f>COUNTIFS('[1]MASTER TT'!$D$13:$D$69997,$A$3:$A$7588,'[1]MASTER TT'!$B$13:$B$69997,"TUESDAY",'[1]MASTER TT'!$C$13:$C$69997,"1400-1*",'[1]MASTER TT'!#REF!,"&gt;=1")</f>
        <v>#REF!</v>
      </c>
      <c r="M45" s="51" t="e">
        <f>COUNTIFS('[1]MASTER TT'!$D$13:$D$70053,$A$3:$A$7588,'[1]MASTER TT'!$B$13:$B$70053,"TUESDAY",'[1]MASTER TT'!$C$13:$C$70053,"17*",'[1]MASTER TT'!#REF!,"&gt;=1")</f>
        <v>#REF!</v>
      </c>
      <c r="N45" s="51" t="e">
        <f>COUNTIFS('[1]MASTER TT'!$D$13:$D$70056,$A$3:$A$588,'[1]MASTER TT'!$B$13:$B$70056,"WEDNESDAY",'[1]MASTER TT'!$C$13:$C$70056,"0800-1*",'[1]MASTER TT'!#REF!,"&gt;=1")</f>
        <v>#REF!</v>
      </c>
      <c r="O45" s="51" t="e">
        <f>(COUNTIFS('[1]MASTER TT'!$D$13:$D$70056,$A$3:$A$7588,'[1]MASTER TT'!$B$13:$B$70056,"WEDNESDAY",'[1]MASTER TT'!$C$13:$C$70056,"1100-1*",'[1]MASTER TT'!#REF!,"&gt;=1"))</f>
        <v>#REF!</v>
      </c>
      <c r="P45" s="51" t="e">
        <f>(COUNTIFS('[1]MASTER TT'!$D$13:$D$70056,$A$3:$A$7588,'[1]MASTER TT'!$B$13:$B$70056,"WEDNESDAY",'[1]MASTER TT'!$C$13:$C$70056,"1400-1*",'[1]MASTER TT'!#REF!,"&gt;=1"))</f>
        <v>#REF!</v>
      </c>
      <c r="Q45" s="51" t="e">
        <f>(COUNTIFS('[1]MASTER TT'!$D$13:$D$70056,$A$3:$A$7588,'[1]MASTER TT'!$B$13:$B$70056,"WEDNESDAY",'[1]MASTER TT'!$C$13:$C$70056,"17*",'[1]MASTER TT'!#REF!,"&gt;=1"))</f>
        <v>#REF!</v>
      </c>
      <c r="R45" s="51" t="e">
        <f>(COUNTIFS('[1]MASTER TT'!$D$13:$D$70056,$A$3:$A$7588,'[1]MASTER TT'!$B$13:$B$70056,"THURSDAY",'[1]MASTER TT'!$C$13:$C$70056,"0800-1*",'[1]MASTER TT'!#REF!,"&gt;=1"))</f>
        <v>#REF!</v>
      </c>
      <c r="S45" s="51" t="e">
        <f>COUNTIFS('[1]MASTER TT'!$D$13:$D$70056,$A$3:$A$7588,'[1]MASTER TT'!$B$13:$B$70056,"THURSDAY",'[1]MASTER TT'!$C$13:$C$70056,"1100-1*",'[1]MASTER TT'!#REF!,"&gt;=1")</f>
        <v>#REF!</v>
      </c>
      <c r="T45" s="51" t="e">
        <f>(COUNTIFS('[1]MASTER TT'!$D$13:$D$70056,$A$3:$A$7588,'[1]MASTER TT'!$B$13:$B$70056,"THURSDAY",'[1]MASTER TT'!$C$13:$C$70056,"1400-1*",'[1]MASTER TT'!#REF!,"&gt;=1"))</f>
        <v>#REF!</v>
      </c>
      <c r="U45" s="52" t="e">
        <f>(COUNTIFS('[1]MASTER TT'!$D$13:$D$70056,$A$3:$A$7588,'[1]MASTER TT'!$B$13:$B$70056,"THURSDAY",'[1]MASTER TT'!$C$13:$C$70056,"17*",'[1]MASTER TT'!#REF!,"&gt;=1"))</f>
        <v>#REF!</v>
      </c>
      <c r="V45" s="51" t="e">
        <f>(COUNTIFS('[1]MASTER TT'!$D$13:$D$70056,$A$3:$A$7588,'[1]MASTER TT'!$B$13:$B$70056,"FRIDAY",'[1]MASTER TT'!$C$13:$C$70056,"0800-1*",'[1]MASTER TT'!#REF!,"&gt;=1"))</f>
        <v>#REF!</v>
      </c>
      <c r="W45" s="51" t="e">
        <f>(COUNTIFS('[1]MASTER TT'!$D$13:$D$70056,$A$3:$A$7588,'[1]MASTER TT'!$B$13:$B$70056,"FRIDAY",'[1]MASTER TT'!$C$13:$C$70056,"1100-1*",'[1]MASTER TT'!#REF!,"&gt;=1"))</f>
        <v>#REF!</v>
      </c>
      <c r="X45" s="51" t="e">
        <f>(COUNTIFS('[1]MASTER TT'!$D$13:$D$70056,$A$3:$A$7588,'[1]MASTER TT'!$B$13:$B$70056,"FRIDAY",'[1]MASTER TT'!$C$13:$C$70056,"1400-1*",'[1]MASTER TT'!#REF!,"&gt;=1"))</f>
        <v>#REF!</v>
      </c>
      <c r="Y45" s="51" t="e">
        <f>(COUNTIFS('[1]MASTER TT'!$D$13:$D$70056,$A$3:$A$7588,'[1]MASTER TT'!$B$13:$B$70056,"FRIDAY",'[1]MASTER TT'!$C$13:$C$70056,"17*",'[1]MASTER TT'!#REF!,"&gt;=1"))</f>
        <v>#REF!</v>
      </c>
      <c r="Z45" s="51" t="e">
        <f>(COUNTIFS('[1]MASTER TT'!$D$14:$D$70056,$A$3:$A$7588,'[1]MASTER TT'!$B$14:$B$70056,"SATURDAY",'[1]MASTER TT'!$C$14:$C$70056,"0800-1*",'[1]MASTER TT'!#REF!,"&gt;=1"))</f>
        <v>#REF!</v>
      </c>
      <c r="AA45" s="52" t="e">
        <f>(COUNTIFS('[1]MASTER TT'!$D$14:$D$70056,$A$3:$A$7588,'[1]MASTER TT'!$B$14:$B$70056,"SATURDAY",'[1]MASTER TT'!$C$14:$C$70056,"1100-1*",'[1]MASTER TT'!#REF!,"&gt;=1"))</f>
        <v>#REF!</v>
      </c>
      <c r="AB45" s="52" t="e">
        <f>(COUNTIFS('[1]MASTER TT'!$D$14:$D$70056,$A$3:$A$7588,'[1]MASTER TT'!$B$14:$B$70056,"SATURDAY",'[1]MASTER TT'!$C$14:$C$70056,"1500-1800",'[1]MASTER TT'!#REF!,"&gt;=1"))</f>
        <v>#REF!</v>
      </c>
      <c r="AC45" s="52">
        <v>0</v>
      </c>
      <c r="AD45" s="52" t="e">
        <f>(COUNTIFS('[1]MASTER TT'!$D$14:$D$70056,$A$3:$A$7588,'[1]MASTER TT'!$B$14:$B$70056,"SUNDAY",'[1]MASTER TT'!$C$14:$C$70056,"0800-1100 HRS",'[1]MASTER TT'!#REF!,"&gt;=1"))</f>
        <v>#REF!</v>
      </c>
      <c r="AE45" s="52" t="e">
        <f>(COUNTIFS('[1]MASTER TT'!$D$14:$D$70056,$A$3:$A$7588,'[1]MASTER TT'!$B$14:$B$70056,"SUNDAY",'[1]MASTER TT'!$C$14:$C$70056,"1100-1400 HRS",'[1]MASTER TT'!#REF!,"&gt;=1)"))</f>
        <v>#REF!</v>
      </c>
      <c r="AF45" s="8" t="e">
        <f>(COUNTIFS('[1]MASTER TT'!$D$14:$D$70056,$A$3:$A$7588,'[1]MASTER TT'!$B$14:$B$70056,"SUNDAY",'[1]MASTER TT'!$C$14:$C$70056,"1100-1400 HRS",'[1]MASTER TT'!#REF!,"&gt;=1"))</f>
        <v>#REF!</v>
      </c>
      <c r="AG45" s="71" t="e">
        <f t="array" ref="AG45">COUNTIFS(#REF!,$A$3:$A$111,#REF!,"WEDNESDAY",#REF!,"1730-2030 HRS",#REF!,3)</f>
        <v>#REF!</v>
      </c>
      <c r="AI45" s="54" t="e">
        <f t="shared" si="3"/>
        <v>#REF!</v>
      </c>
      <c r="AJ45" s="39"/>
      <c r="AK45" s="39"/>
      <c r="AL45" s="39"/>
    </row>
    <row r="46" spans="1:56" ht="14.25" customHeight="1">
      <c r="A46" s="69" t="s">
        <v>1440</v>
      </c>
      <c r="B46" s="69">
        <v>36</v>
      </c>
      <c r="C46" s="70">
        <v>25</v>
      </c>
      <c r="D46" s="69">
        <v>16</v>
      </c>
      <c r="E46" s="69" t="s">
        <v>1569</v>
      </c>
      <c r="F46" s="50" t="e">
        <f>COUNTIFS('[1]MASTER TT'!$D$13:$D$69997,$A$3:$A$7588,'[1]MASTER TT'!$B$13:$B$69997,"MONDAY",'[1]MASTER TT'!$C$13:$C$69997,"0800-1*",'[1]MASTER TT'!#REF!,"&gt;=1")</f>
        <v>#REF!</v>
      </c>
      <c r="G46" s="51" t="e">
        <f>COUNTIFS('[1]MASTER TT'!$D$13:$D$69997,$A$3:$A$7588,'[1]MASTER TT'!$B$13:$B$69997,"MONDAY",'[1]MASTER TT'!$C$13:$C$69997,"1100-1*",'[1]MASTER TT'!#REF!,"&gt;=1")</f>
        <v>#REF!</v>
      </c>
      <c r="H46" s="51" t="e">
        <f>(COUNTIFS('[1]MASTER TT'!$D$13:$D$69997,$A$3:$A$7588,'[1]MASTER TT'!$B$13:$B$69997,"MONDAY",'[1]MASTER TT'!$C$13:$C$69997,"1400-1*",'[1]MASTER TT'!#REF!,"&gt;=1"))</f>
        <v>#REF!</v>
      </c>
      <c r="I46" s="52" t="e">
        <f>COUNTIFS('[1]MASTER TT'!$D$13:$D$69997,$A$3:$A$7588,'[1]MASTER TT'!$B$13:$B$69997,"MONDAY",'[1]MASTER TT'!$C$13:$C$69997,"17*",'[1]MASTER TT'!#REF!,"&gt;=1")</f>
        <v>#REF!</v>
      </c>
      <c r="J46" s="51" t="e">
        <f>COUNTIFS('[1]MASTER TT'!$D$13:$D$69997,$A$3:$A$7588,'[1]MASTER TT'!$B$13:$B$69997,"TUESDAY",'[1]MASTER TT'!$C$13:$C$69997,"0800-1*",'[1]MASTER TT'!#REF!,"&gt;=1")</f>
        <v>#REF!</v>
      </c>
      <c r="K46" s="52" t="e">
        <f>COUNTIFS('[1]MASTER TT'!$D$13:$D$69997,$A$3:$A$7588,'[1]MASTER TT'!$B$13:$B$69997,"TUESDAY",'[1]MASTER TT'!$C$13:$C$69997,"1100-1*",'[1]MASTER TT'!#REF!,"&gt;=1")</f>
        <v>#REF!</v>
      </c>
      <c r="L46" s="51" t="e">
        <f>COUNTIFS('[1]MASTER TT'!$D$13:$D$69997,$A$3:$A$7588,'[1]MASTER TT'!$B$13:$B$69997,"TUESDAY",'[1]MASTER TT'!$C$13:$C$69997,"1400-1*",'[1]MASTER TT'!#REF!,"&gt;=1")</f>
        <v>#REF!</v>
      </c>
      <c r="M46" s="51" t="e">
        <f>COUNTIFS('[1]MASTER TT'!$D$13:$D$70053,$A$3:$A$7588,'[1]MASTER TT'!$B$13:$B$70053,"TUESDAY",'[1]MASTER TT'!$C$13:$C$70053,"17*",'[1]MASTER TT'!#REF!,"&gt;=1")</f>
        <v>#REF!</v>
      </c>
      <c r="N46" s="51" t="e">
        <f>COUNTIFS('[1]MASTER TT'!$D$13:$D$70056,$A$3:$A$588,'[1]MASTER TT'!$B$13:$B$70056,"WEDNESDAY",'[1]MASTER TT'!$C$13:$C$70056,"0800-1*",'[1]MASTER TT'!#REF!,"&gt;=1")</f>
        <v>#REF!</v>
      </c>
      <c r="O46" s="51" t="e">
        <f>(COUNTIFS('[1]MASTER TT'!$D$13:$D$70056,$A$3:$A$7588,'[1]MASTER TT'!$B$13:$B$70056,"WEDNESDAY",'[1]MASTER TT'!$C$13:$C$70056,"1100-1*",'[1]MASTER TT'!#REF!,"&gt;=1"))</f>
        <v>#REF!</v>
      </c>
      <c r="P46" s="51" t="e">
        <f>(COUNTIFS('[1]MASTER TT'!$D$13:$D$70056,$A$3:$A$7588,'[1]MASTER TT'!$B$13:$B$70056,"WEDNESDAY",'[1]MASTER TT'!$C$13:$C$70056,"1400-1*",'[1]MASTER TT'!#REF!,"&gt;=1"))</f>
        <v>#REF!</v>
      </c>
      <c r="Q46" s="51" t="e">
        <f>(COUNTIFS('[1]MASTER TT'!$D$13:$D$70056,$A$3:$A$7588,'[1]MASTER TT'!$B$13:$B$70056,"WEDNESDAY",'[1]MASTER TT'!$C$13:$C$70056,"17*",'[1]MASTER TT'!#REF!,"&gt;=1"))</f>
        <v>#REF!</v>
      </c>
      <c r="R46" s="51" t="e">
        <f>(COUNTIFS('[1]MASTER TT'!$D$13:$D$70056,$A$3:$A$7588,'[1]MASTER TT'!$B$13:$B$70056,"THURSDAY",'[1]MASTER TT'!$C$13:$C$70056,"0800-1*",'[1]MASTER TT'!#REF!,"&gt;=1"))</f>
        <v>#REF!</v>
      </c>
      <c r="S46" s="51" t="e">
        <f>COUNTIFS('[1]MASTER TT'!$D$13:$D$70056,$A$3:$A$7588,'[1]MASTER TT'!$B$13:$B$70056,"THURSDAY",'[1]MASTER TT'!$C$13:$C$70056,"1100-1*",'[1]MASTER TT'!#REF!,"&gt;=1")</f>
        <v>#REF!</v>
      </c>
      <c r="T46" s="51" t="e">
        <f>(COUNTIFS('[1]MASTER TT'!$D$13:$D$70056,$A$3:$A$7588,'[1]MASTER TT'!$B$13:$B$70056,"THURSDAY",'[1]MASTER TT'!$C$13:$C$70056,"1400-1*",'[1]MASTER TT'!#REF!,"&gt;=1"))</f>
        <v>#REF!</v>
      </c>
      <c r="U46" s="52" t="e">
        <f>(COUNTIFS('[1]MASTER TT'!$D$13:$D$70056,$A$3:$A$7588,'[1]MASTER TT'!$B$13:$B$70056,"THURSDAY",'[1]MASTER TT'!$C$13:$C$70056,"17*",'[1]MASTER TT'!#REF!,"&gt;=1"))</f>
        <v>#REF!</v>
      </c>
      <c r="V46" s="51" t="e">
        <f>(COUNTIFS('[1]MASTER TT'!$D$13:$D$70056,$A$3:$A$7588,'[1]MASTER TT'!$B$13:$B$70056,"FRIDAY",'[1]MASTER TT'!$C$13:$C$70056,"0800-1*",'[1]MASTER TT'!#REF!,"&gt;=1"))</f>
        <v>#REF!</v>
      </c>
      <c r="W46" s="51" t="e">
        <f>(COUNTIFS('[1]MASTER TT'!$D$13:$D$70056,$A$3:$A$7588,'[1]MASTER TT'!$B$13:$B$70056,"FRIDAY",'[1]MASTER TT'!$C$13:$C$70056,"1100-1*",'[1]MASTER TT'!#REF!,"&gt;=1"))</f>
        <v>#REF!</v>
      </c>
      <c r="X46" s="51" t="e">
        <f>(COUNTIFS('[1]MASTER TT'!$D$13:$D$70056,$A$3:$A$7588,'[1]MASTER TT'!$B$13:$B$70056,"FRIDAY",'[1]MASTER TT'!$C$13:$C$70056,"1400-1*",'[1]MASTER TT'!#REF!,"&gt;=1"))</f>
        <v>#REF!</v>
      </c>
      <c r="Y46" s="51" t="e">
        <f>(COUNTIFS('[1]MASTER TT'!$D$13:$D$70056,$A$3:$A$7588,'[1]MASTER TT'!$B$13:$B$70056,"FRIDAY",'[1]MASTER TT'!$C$13:$C$70056,"17*",'[1]MASTER TT'!#REF!,"&gt;=1"))</f>
        <v>#REF!</v>
      </c>
      <c r="Z46" s="51" t="e">
        <f>(COUNTIFS('[1]MASTER TT'!$D$14:$D$70056,$A$3:$A$7588,'[1]MASTER TT'!$B$14:$B$70056,"SATURDAY",'[1]MASTER TT'!$C$14:$C$70056,"0800-1*",'[1]MASTER TT'!#REF!,"&gt;=1"))</f>
        <v>#REF!</v>
      </c>
      <c r="AA46" s="52" t="e">
        <f>(COUNTIFS('[1]MASTER TT'!$D$14:$D$70056,$A$3:$A$7588,'[1]MASTER TT'!$B$14:$B$70056,"SATURDAY",'[1]MASTER TT'!$C$14:$C$70056,"1100-1*",'[1]MASTER TT'!#REF!,"&gt;=1"))</f>
        <v>#REF!</v>
      </c>
      <c r="AB46" s="52" t="e">
        <f>(COUNTIFS('[1]MASTER TT'!$D$14:$D$70056,$A$3:$A$7588,'[1]MASTER TT'!$B$14:$B$70056,"SATURDAY",'[1]MASTER TT'!$C$14:$C$70056,"1500-1800",'[1]MASTER TT'!#REF!,"&gt;=1"))</f>
        <v>#REF!</v>
      </c>
      <c r="AC46" s="52">
        <v>0</v>
      </c>
      <c r="AD46" s="52" t="e">
        <f>(COUNTIFS('[1]MASTER TT'!$D$14:$D$70056,$A$3:$A$7588,'[1]MASTER TT'!$B$14:$B$70056,"SUNDAY",'[1]MASTER TT'!$C$14:$C$70056,"0800-1100 HRS",'[1]MASTER TT'!#REF!,"&gt;=1"))</f>
        <v>#REF!</v>
      </c>
      <c r="AE46" s="52" t="e">
        <f>(COUNTIFS('[1]MASTER TT'!$D$14:$D$70056,$A$3:$A$7588,'[1]MASTER TT'!$B$14:$B$70056,"SUNDAY",'[1]MASTER TT'!$C$14:$C$70056,"1100-1400 HRS",'[1]MASTER TT'!#REF!,"&gt;=1)"))</f>
        <v>#REF!</v>
      </c>
      <c r="AF46" s="8" t="e">
        <f>(COUNTIFS('[1]MASTER TT'!$D$14:$D$70056,$A$3:$A$7588,'[1]MASTER TT'!$B$14:$B$70056,"SUNDAY",'[1]MASTER TT'!$C$14:$C$70056,"1100-1400 HRS",'[1]MASTER TT'!#REF!,"&gt;=1"))</f>
        <v>#REF!</v>
      </c>
      <c r="AG46" s="39"/>
      <c r="AI46" s="54" t="e">
        <f t="shared" si="3"/>
        <v>#REF!</v>
      </c>
      <c r="AJ46" s="39"/>
      <c r="AK46" s="39"/>
      <c r="AL46" s="39"/>
    </row>
    <row r="47" spans="1:56" ht="14.25" customHeight="1">
      <c r="A47" s="69" t="s">
        <v>1188</v>
      </c>
      <c r="B47" s="69">
        <v>36</v>
      </c>
      <c r="C47" s="70">
        <v>25</v>
      </c>
      <c r="D47" s="69">
        <v>16</v>
      </c>
      <c r="E47" s="69" t="s">
        <v>1569</v>
      </c>
      <c r="F47" s="50" t="e">
        <f>COUNTIFS('[1]MASTER TT'!$D$13:$D$69997,$A$3:$A$7588,'[1]MASTER TT'!$B$13:$B$69997,"MONDAY",'[1]MASTER TT'!$C$13:$C$69997,"0800-1*",'[1]MASTER TT'!#REF!,"&gt;=1")</f>
        <v>#REF!</v>
      </c>
      <c r="G47" s="51" t="e">
        <f>COUNTIFS('[1]MASTER TT'!$D$13:$D$69997,$A$3:$A$7588,'[1]MASTER TT'!$B$13:$B$69997,"MONDAY",'[1]MASTER TT'!$C$13:$C$69997,"1100-1*",'[1]MASTER TT'!#REF!,"&gt;=1")</f>
        <v>#REF!</v>
      </c>
      <c r="H47" s="51" t="e">
        <f>(COUNTIFS('[1]MASTER TT'!$D$13:$D$69997,$A$3:$A$7588,'[1]MASTER TT'!$B$13:$B$69997,"MONDAY",'[1]MASTER TT'!$C$13:$C$69997,"1400-1*",'[1]MASTER TT'!#REF!,"&gt;=1"))</f>
        <v>#REF!</v>
      </c>
      <c r="I47" s="52" t="e">
        <f>COUNTIFS('[1]MASTER TT'!$D$13:$D$69997,$A$3:$A$7588,'[1]MASTER TT'!$B$13:$B$69997,"MONDAY",'[1]MASTER TT'!$C$13:$C$69997,"17*",'[1]MASTER TT'!#REF!,"&gt;=1")</f>
        <v>#REF!</v>
      </c>
      <c r="J47" s="51" t="e">
        <f>COUNTIFS('[1]MASTER TT'!$D$13:$D$69997,$A$3:$A$7588,'[1]MASTER TT'!$B$13:$B$69997,"TUESDAY",'[1]MASTER TT'!$C$13:$C$69997,"0800-1*",'[1]MASTER TT'!#REF!,"&gt;=1")</f>
        <v>#REF!</v>
      </c>
      <c r="K47" s="52" t="e">
        <f>COUNTIFS('[1]MASTER TT'!$D$13:$D$69997,$A$3:$A$7588,'[1]MASTER TT'!$B$13:$B$69997,"TUESDAY",'[1]MASTER TT'!$C$13:$C$69997,"1100-1*",'[1]MASTER TT'!#REF!,"&gt;=1")</f>
        <v>#REF!</v>
      </c>
      <c r="L47" s="51" t="e">
        <f>COUNTIFS('[1]MASTER TT'!$D$13:$D$69997,$A$3:$A$7588,'[1]MASTER TT'!$B$13:$B$69997,"TUESDAY",'[1]MASTER TT'!$C$13:$C$69997,"1400-1*",'[1]MASTER TT'!#REF!,"&gt;=1")</f>
        <v>#REF!</v>
      </c>
      <c r="M47" s="51" t="e">
        <f>COUNTIFS('[1]MASTER TT'!$D$13:$D$70053,$A$3:$A$7588,'[1]MASTER TT'!$B$13:$B$70053,"TUESDAY",'[1]MASTER TT'!$C$13:$C$70053,"17*",'[1]MASTER TT'!#REF!,"&gt;=1")</f>
        <v>#REF!</v>
      </c>
      <c r="N47" s="51" t="e">
        <f>COUNTIFS('[1]MASTER TT'!$D$13:$D$70056,$A$3:$A$588,'[1]MASTER TT'!$B$13:$B$70056,"WEDNESDAY",'[1]MASTER TT'!$C$13:$C$70056,"0800-1*",'[1]MASTER TT'!#REF!,"&gt;=1")</f>
        <v>#REF!</v>
      </c>
      <c r="O47" s="51" t="e">
        <f>(COUNTIFS('[1]MASTER TT'!$D$13:$D$70056,$A$3:$A$7588,'[1]MASTER TT'!$B$13:$B$70056,"WEDNESDAY",'[1]MASTER TT'!$C$13:$C$70056,"1100-1*",'[1]MASTER TT'!#REF!,"&gt;=1"))</f>
        <v>#REF!</v>
      </c>
      <c r="P47" s="51" t="e">
        <f>(COUNTIFS('[1]MASTER TT'!$D$13:$D$70056,$A$3:$A$7588,'[1]MASTER TT'!$B$13:$B$70056,"WEDNESDAY",'[1]MASTER TT'!$C$13:$C$70056,"1400-1*",'[1]MASTER TT'!#REF!,"&gt;=1"))</f>
        <v>#REF!</v>
      </c>
      <c r="Q47" s="51" t="e">
        <f>(COUNTIFS('[1]MASTER TT'!$D$13:$D$70056,$A$3:$A$7588,'[1]MASTER TT'!$B$13:$B$70056,"WEDNESDAY",'[1]MASTER TT'!$C$13:$C$70056,"17*",'[1]MASTER TT'!#REF!,"&gt;=1"))</f>
        <v>#REF!</v>
      </c>
      <c r="R47" s="51" t="e">
        <f>(COUNTIFS('[1]MASTER TT'!$D$13:$D$70056,$A$3:$A$7588,'[1]MASTER TT'!$B$13:$B$70056,"THURSDAY",'[1]MASTER TT'!$C$13:$C$70056,"0800-1*",'[1]MASTER TT'!#REF!,"&gt;=1"))</f>
        <v>#REF!</v>
      </c>
      <c r="S47" s="51" t="e">
        <f>COUNTIFS('[1]MASTER TT'!$D$13:$D$70056,$A$3:$A$7588,'[1]MASTER TT'!$B$13:$B$70056,"THURSDAY",'[1]MASTER TT'!$C$13:$C$70056,"1100-1*",'[1]MASTER TT'!#REF!,"&gt;=1")</f>
        <v>#REF!</v>
      </c>
      <c r="T47" s="51" t="e">
        <f>(COUNTIFS('[1]MASTER TT'!$D$13:$D$70056,$A$3:$A$7588,'[1]MASTER TT'!$B$13:$B$70056,"THURSDAY",'[1]MASTER TT'!$C$13:$C$70056,"1400-1*",'[1]MASTER TT'!#REF!,"&gt;=1"))</f>
        <v>#REF!</v>
      </c>
      <c r="U47" s="52" t="e">
        <f>(COUNTIFS('[1]MASTER TT'!$D$13:$D$70056,$A$3:$A$7588,'[1]MASTER TT'!$B$13:$B$70056,"THURSDAY",'[1]MASTER TT'!$C$13:$C$70056,"17*",'[1]MASTER TT'!#REF!,"&gt;=1"))</f>
        <v>#REF!</v>
      </c>
      <c r="V47" s="51" t="e">
        <f>(COUNTIFS('[1]MASTER TT'!$D$13:$D$70056,$A$3:$A$7588,'[1]MASTER TT'!$B$13:$B$70056,"FRIDAY",'[1]MASTER TT'!$C$13:$C$70056,"0800-1*",'[1]MASTER TT'!#REF!,"&gt;=1"))</f>
        <v>#REF!</v>
      </c>
      <c r="W47" s="51" t="e">
        <f>(COUNTIFS('[1]MASTER TT'!$D$13:$D$70056,$A$3:$A$7588,'[1]MASTER TT'!$B$13:$B$70056,"FRIDAY",'[1]MASTER TT'!$C$13:$C$70056,"1100-1*",'[1]MASTER TT'!#REF!,"&gt;=1"))</f>
        <v>#REF!</v>
      </c>
      <c r="X47" s="51" t="e">
        <f>(COUNTIFS('[1]MASTER TT'!$D$13:$D$70056,$A$3:$A$7588,'[1]MASTER TT'!$B$13:$B$70056,"FRIDAY",'[1]MASTER TT'!$C$13:$C$70056,"1400-1*",'[1]MASTER TT'!#REF!,"&gt;=1"))</f>
        <v>#REF!</v>
      </c>
      <c r="Y47" s="51" t="e">
        <f>(COUNTIFS('[1]MASTER TT'!$D$13:$D$70056,$A$3:$A$7588,'[1]MASTER TT'!$B$13:$B$70056,"FRIDAY",'[1]MASTER TT'!$C$13:$C$70056,"17*",'[1]MASTER TT'!#REF!,"&gt;=1"))</f>
        <v>#REF!</v>
      </c>
      <c r="Z47" s="51" t="e">
        <f>(COUNTIFS('[1]MASTER TT'!$D$14:$D$70056,$A$3:$A$7588,'[1]MASTER TT'!$B$14:$B$70056,"SATURDAY",'[1]MASTER TT'!$C$14:$C$70056,"0800-1*",'[1]MASTER TT'!#REF!,"&gt;=1"))</f>
        <v>#REF!</v>
      </c>
      <c r="AA47" s="52" t="e">
        <f>(COUNTIFS('[1]MASTER TT'!$D$14:$D$70056,$A$3:$A$7588,'[1]MASTER TT'!$B$14:$B$70056,"SATURDAY",'[1]MASTER TT'!$C$14:$C$70056,"1100-1*",'[1]MASTER TT'!#REF!,"&gt;=1"))</f>
        <v>#REF!</v>
      </c>
      <c r="AB47" s="52" t="e">
        <f>(COUNTIFS('[1]MASTER TT'!$D$14:$D$70056,$A$3:$A$7588,'[1]MASTER TT'!$B$14:$B$70056,"SATURDAY",'[1]MASTER TT'!$C$14:$C$70056,"1500-1800",'[1]MASTER TT'!#REF!,"&gt;=1"))</f>
        <v>#REF!</v>
      </c>
      <c r="AC47" s="52">
        <v>0</v>
      </c>
      <c r="AD47" s="52" t="e">
        <f>(COUNTIFS('[1]MASTER TT'!$D$14:$D$70056,$A$3:$A$7588,'[1]MASTER TT'!$B$14:$B$70056,"SUNDAY",'[1]MASTER TT'!$C$14:$C$70056,"0800-1100 HRS",'[1]MASTER TT'!#REF!,"&gt;=1"))</f>
        <v>#REF!</v>
      </c>
      <c r="AE47" s="52" t="e">
        <f>(COUNTIFS('[1]MASTER TT'!$D$14:$D$70056,$A$3:$A$7588,'[1]MASTER TT'!$B$14:$B$70056,"SUNDAY",'[1]MASTER TT'!$C$14:$C$70056,"1100-1400 HRS",'[1]MASTER TT'!#REF!,"&gt;=1)"))</f>
        <v>#REF!</v>
      </c>
      <c r="AF47" s="8" t="e">
        <f>(COUNTIFS('[1]MASTER TT'!$D$14:$D$70056,$A$3:$A$7588,'[1]MASTER TT'!$B$14:$B$70056,"SUNDAY",'[1]MASTER TT'!$C$14:$C$70056,"1100-1400 HRS",'[1]MASTER TT'!#REF!,"&gt;=1"))</f>
        <v>#REF!</v>
      </c>
      <c r="AG47" s="39"/>
      <c r="AI47" s="54" t="e">
        <f t="shared" si="3"/>
        <v>#REF!</v>
      </c>
      <c r="AJ47" s="39"/>
      <c r="AK47" s="39"/>
      <c r="AL47" s="39"/>
    </row>
    <row r="48" spans="1:56" ht="14.25" customHeight="1">
      <c r="A48" s="69" t="s">
        <v>1556</v>
      </c>
      <c r="B48" s="69">
        <v>24</v>
      </c>
      <c r="C48" s="70">
        <v>11</v>
      </c>
      <c r="D48" s="69">
        <v>10</v>
      </c>
      <c r="E48" s="69" t="s">
        <v>1569</v>
      </c>
      <c r="F48" s="50" t="e">
        <f>COUNTIFS('[1]MASTER TT'!$D$13:$D$69997,$A$3:$A$7588,'[1]MASTER TT'!$B$13:$B$69997,"MONDAY",'[1]MASTER TT'!$C$13:$C$69997,"0800-1*",'[1]MASTER TT'!#REF!,"&gt;=1")</f>
        <v>#REF!</v>
      </c>
      <c r="G48" s="51" t="e">
        <f>COUNTIFS('[1]MASTER TT'!$D$13:$D$69997,$A$3:$A$7588,'[1]MASTER TT'!$B$13:$B$69997,"MONDAY",'[1]MASTER TT'!$C$13:$C$69997,"1100-1*",'[1]MASTER TT'!#REF!,"&gt;=1")</f>
        <v>#REF!</v>
      </c>
      <c r="H48" s="51" t="e">
        <f>(COUNTIFS('[1]MASTER TT'!$D$13:$D$69997,$A$3:$A$7588,'[1]MASTER TT'!$B$13:$B$69997,"MONDAY",'[1]MASTER TT'!$C$13:$C$69997,"1400-1*",'[1]MASTER TT'!#REF!,"&gt;=1"))</f>
        <v>#REF!</v>
      </c>
      <c r="I48" s="52" t="e">
        <f>COUNTIFS('[1]MASTER TT'!$D$13:$D$69997,$A$3:$A$7588,'[1]MASTER TT'!$B$13:$B$69997,"MONDAY",'[1]MASTER TT'!$C$13:$C$69997,"17*",'[1]MASTER TT'!#REF!,"&gt;=1")</f>
        <v>#REF!</v>
      </c>
      <c r="J48" s="51" t="e">
        <f>COUNTIFS('[1]MASTER TT'!$D$13:$D$69997,$A$3:$A$7588,'[1]MASTER TT'!$B$13:$B$69997,"TUESDAY",'[1]MASTER TT'!$C$13:$C$69997,"0800-1*",'[1]MASTER TT'!#REF!,"&gt;=1")</f>
        <v>#REF!</v>
      </c>
      <c r="K48" s="52" t="e">
        <f>COUNTIFS('[1]MASTER TT'!$D$13:$D$69997,$A$3:$A$7588,'[1]MASTER TT'!$B$13:$B$69997,"TUESDAY",'[1]MASTER TT'!$C$13:$C$69997,"1100-1*",'[1]MASTER TT'!#REF!,"&gt;=1")</f>
        <v>#REF!</v>
      </c>
      <c r="L48" s="51" t="e">
        <f>COUNTIFS('[1]MASTER TT'!$D$13:$D$69997,$A$3:$A$7588,'[1]MASTER TT'!$B$13:$B$69997,"TUESDAY",'[1]MASTER TT'!$C$13:$C$69997,"1400-1*",'[1]MASTER TT'!#REF!,"&gt;=1")</f>
        <v>#REF!</v>
      </c>
      <c r="M48" s="51" t="e">
        <f>COUNTIFS('[1]MASTER TT'!$D$13:$D$70053,$A$3:$A$7588,'[1]MASTER TT'!$B$13:$B$70053,"TUESDAY",'[1]MASTER TT'!$C$13:$C$70053,"17*",'[1]MASTER TT'!#REF!,"&gt;=1")</f>
        <v>#REF!</v>
      </c>
      <c r="N48" s="51" t="e">
        <f>COUNTIFS('[1]MASTER TT'!$D$13:$D$70056,$A$3:$A$588,'[1]MASTER TT'!$B$13:$B$70056,"WEDNESDAY",'[1]MASTER TT'!$C$13:$C$70056,"0800-1*",'[1]MASTER TT'!#REF!,"&gt;=1")</f>
        <v>#REF!</v>
      </c>
      <c r="O48" s="51" t="e">
        <f>(COUNTIFS('[1]MASTER TT'!$D$13:$D$70056,$A$3:$A$7588,'[1]MASTER TT'!$B$13:$B$70056,"WEDNESDAY",'[1]MASTER TT'!$C$13:$C$70056,"1100-1*",'[1]MASTER TT'!#REF!,"&gt;=1"))</f>
        <v>#REF!</v>
      </c>
      <c r="P48" s="51" t="e">
        <f>(COUNTIFS('[1]MASTER TT'!$D$13:$D$70056,$A$3:$A$7588,'[1]MASTER TT'!$B$13:$B$70056,"WEDNESDAY",'[1]MASTER TT'!$C$13:$C$70056,"1400-1*",'[1]MASTER TT'!#REF!,"&gt;=1"))</f>
        <v>#REF!</v>
      </c>
      <c r="Q48" s="51" t="e">
        <f>(COUNTIFS('[1]MASTER TT'!$D$13:$D$70056,$A$3:$A$7588,'[1]MASTER TT'!$B$13:$B$70056,"WEDNESDAY",'[1]MASTER TT'!$C$13:$C$70056,"17*",'[1]MASTER TT'!#REF!,"&gt;=1"))</f>
        <v>#REF!</v>
      </c>
      <c r="R48" s="51" t="e">
        <f>(COUNTIFS('[1]MASTER TT'!$D$13:$D$70056,$A$3:$A$7588,'[1]MASTER TT'!$B$13:$B$70056,"THURSDAY",'[1]MASTER TT'!$C$13:$C$70056,"0800-1*",'[1]MASTER TT'!#REF!,"&gt;=1"))</f>
        <v>#REF!</v>
      </c>
      <c r="S48" s="51" t="e">
        <f>COUNTIFS('[1]MASTER TT'!$D$13:$D$70056,$A$3:$A$7588,'[1]MASTER TT'!$B$13:$B$70056,"THURSDAY",'[1]MASTER TT'!$C$13:$C$70056,"1100-1*",'[1]MASTER TT'!#REF!,"&gt;=1")</f>
        <v>#REF!</v>
      </c>
      <c r="T48" s="51" t="e">
        <f>(COUNTIFS('[1]MASTER TT'!$D$13:$D$70056,$A$3:$A$7588,'[1]MASTER TT'!$B$13:$B$70056,"THURSDAY",'[1]MASTER TT'!$C$13:$C$70056,"1400-1*",'[1]MASTER TT'!#REF!,"&gt;=1"))</f>
        <v>#REF!</v>
      </c>
      <c r="U48" s="52" t="e">
        <f>(COUNTIFS('[1]MASTER TT'!$D$13:$D$70056,$A$3:$A$7588,'[1]MASTER TT'!$B$13:$B$70056,"THURSDAY",'[1]MASTER TT'!$C$13:$C$70056,"17*",'[1]MASTER TT'!#REF!,"&gt;=1"))</f>
        <v>#REF!</v>
      </c>
      <c r="V48" s="51" t="e">
        <f>(COUNTIFS('[1]MASTER TT'!$D$13:$D$70056,$A$3:$A$7588,'[1]MASTER TT'!$B$13:$B$70056,"FRIDAY",'[1]MASTER TT'!$C$13:$C$70056,"0800-1*",'[1]MASTER TT'!#REF!,"&gt;=1"))</f>
        <v>#REF!</v>
      </c>
      <c r="W48" s="51" t="e">
        <f>(COUNTIFS('[1]MASTER TT'!$D$13:$D$70056,$A$3:$A$7588,'[1]MASTER TT'!$B$13:$B$70056,"FRIDAY",'[1]MASTER TT'!$C$13:$C$70056,"1100-1*",'[1]MASTER TT'!#REF!,"&gt;=1"))</f>
        <v>#REF!</v>
      </c>
      <c r="X48" s="51" t="e">
        <f>(COUNTIFS('[1]MASTER TT'!$D$13:$D$70056,$A$3:$A$7588,'[1]MASTER TT'!$B$13:$B$70056,"FRIDAY",'[1]MASTER TT'!$C$13:$C$70056,"1400-1*",'[1]MASTER TT'!#REF!,"&gt;=1"))</f>
        <v>#REF!</v>
      </c>
      <c r="Y48" s="51" t="e">
        <f>(COUNTIFS('[1]MASTER TT'!$D$13:$D$70056,$A$3:$A$7588,'[1]MASTER TT'!$B$13:$B$70056,"FRIDAY",'[1]MASTER TT'!$C$13:$C$70056,"17*",'[1]MASTER TT'!#REF!,"&gt;=1"))</f>
        <v>#REF!</v>
      </c>
      <c r="Z48" s="51" t="e">
        <f>(COUNTIFS('[1]MASTER TT'!$D$14:$D$70056,$A$3:$A$7588,'[1]MASTER TT'!$B$14:$B$70056,"SATURDAY",'[1]MASTER TT'!$C$14:$C$70056,"0800-1*",'[1]MASTER TT'!#REF!,"&gt;=1"))</f>
        <v>#REF!</v>
      </c>
      <c r="AA48" s="52" t="e">
        <f>(COUNTIFS('[1]MASTER TT'!$D$14:$D$70056,$A$3:$A$7588,'[1]MASTER TT'!$B$14:$B$70056,"SATURDAY",'[1]MASTER TT'!$C$14:$C$70056,"1100-1*",'[1]MASTER TT'!#REF!,"&gt;=1"))</f>
        <v>#REF!</v>
      </c>
      <c r="AB48" s="52" t="e">
        <f>(COUNTIFS('[1]MASTER TT'!$D$14:$D$70056,$A$3:$A$7588,'[1]MASTER TT'!$B$14:$B$70056,"SATURDAY",'[1]MASTER TT'!$C$14:$C$70056,"1500-1800",'[1]MASTER TT'!#REF!,"&gt;=1"))</f>
        <v>#REF!</v>
      </c>
      <c r="AC48" s="52">
        <v>0</v>
      </c>
      <c r="AD48" s="52" t="e">
        <f>(COUNTIFS('[1]MASTER TT'!$D$14:$D$70056,$A$3:$A$7588,'[1]MASTER TT'!$B$14:$B$70056,"SUNDAY",'[1]MASTER TT'!$C$14:$C$70056,"0800-1100 HRS",'[1]MASTER TT'!#REF!,"&gt;=1"))</f>
        <v>#REF!</v>
      </c>
      <c r="AE48" s="52" t="e">
        <f>(COUNTIFS('[1]MASTER TT'!$D$14:$D$70056,$A$3:$A$7588,'[1]MASTER TT'!$B$14:$B$70056,"SUNDAY",'[1]MASTER TT'!$C$14:$C$70056,"1100-1400 HRS",'[1]MASTER TT'!#REF!,"&gt;=1)"))</f>
        <v>#REF!</v>
      </c>
      <c r="AF48" s="8" t="e">
        <f>(COUNTIFS('[1]MASTER TT'!$D$14:$D$70056,$A$3:$A$7588,'[1]MASTER TT'!$B$14:$B$70056,"SUNDAY",'[1]MASTER TT'!$C$14:$C$70056,"1100-1400 HRS",'[1]MASTER TT'!#REF!,"&gt;=1"))</f>
        <v>#REF!</v>
      </c>
      <c r="AG48" s="39"/>
      <c r="AI48" s="54" t="e">
        <f t="shared" si="3"/>
        <v>#REF!</v>
      </c>
      <c r="AJ48" s="39"/>
      <c r="AK48" s="39"/>
      <c r="AL48" s="39"/>
    </row>
    <row r="49" spans="1:56" ht="14.25" customHeight="1">
      <c r="A49" s="69" t="s">
        <v>1575</v>
      </c>
      <c r="B49" s="72" t="s">
        <v>1576</v>
      </c>
      <c r="C49" s="69" t="s">
        <v>1577</v>
      </c>
      <c r="D49" s="69">
        <v>10</v>
      </c>
      <c r="E49" s="69" t="s">
        <v>1569</v>
      </c>
      <c r="F49" s="50" t="e">
        <f>COUNTIFS('[1]MASTER TT'!$D$13:$D$69997,$A$3:$A$7588,'[1]MASTER TT'!$B$13:$B$69997,"MONDAY",'[1]MASTER TT'!$C$13:$C$69997,"0800-1*",'[1]MASTER TT'!#REF!,"&gt;=1")</f>
        <v>#REF!</v>
      </c>
      <c r="G49" s="51" t="e">
        <f>COUNTIFS('[1]MASTER TT'!$D$13:$D$69997,$A$3:$A$7588,'[1]MASTER TT'!$B$13:$B$69997,"MONDAY",'[1]MASTER TT'!$C$13:$C$69997,"1100-1*",'[1]MASTER TT'!#REF!,"&gt;=1")</f>
        <v>#REF!</v>
      </c>
      <c r="H49" s="51" t="e">
        <f>(COUNTIFS('[1]MASTER TT'!$D$13:$D$69997,$A$3:$A$7588,'[1]MASTER TT'!$B$13:$B$69997,"MONDAY",'[1]MASTER TT'!$C$13:$C$69997,"1400-1*",'[1]MASTER TT'!#REF!,"&gt;=1"))</f>
        <v>#REF!</v>
      </c>
      <c r="I49" s="52" t="e">
        <f>COUNTIFS('[1]MASTER TT'!$D$13:$D$69997,$A$3:$A$7588,'[1]MASTER TT'!$B$13:$B$69997,"MONDAY",'[1]MASTER TT'!$C$13:$C$69997,"17*",'[1]MASTER TT'!#REF!,"&gt;=1")</f>
        <v>#REF!</v>
      </c>
      <c r="J49" s="51" t="e">
        <f>COUNTIFS('[1]MASTER TT'!$D$13:$D$69997,$A$3:$A$7588,'[1]MASTER TT'!$B$13:$B$69997,"TUESDAY",'[1]MASTER TT'!$C$13:$C$69997,"0800-1*",'[1]MASTER TT'!#REF!,"&gt;=1")</f>
        <v>#REF!</v>
      </c>
      <c r="K49" s="52" t="e">
        <f>COUNTIFS('[1]MASTER TT'!$D$13:$D$69997,$A$3:$A$7588,'[1]MASTER TT'!$B$13:$B$69997,"TUESDAY",'[1]MASTER TT'!$C$13:$C$69997,"1100-1*",'[1]MASTER TT'!#REF!,"&gt;=1")</f>
        <v>#REF!</v>
      </c>
      <c r="L49" s="51" t="e">
        <f>COUNTIFS('[1]MASTER TT'!$D$13:$D$69997,$A$3:$A$7588,'[1]MASTER TT'!$B$13:$B$69997,"TUESDAY",'[1]MASTER TT'!$C$13:$C$69997,"1400-1*",'[1]MASTER TT'!#REF!,"&gt;=1")</f>
        <v>#REF!</v>
      </c>
      <c r="M49" s="51" t="e">
        <f>COUNTIFS('[1]MASTER TT'!$D$13:$D$70053,$A$3:$A$7588,'[1]MASTER TT'!$B$13:$B$70053,"TUESDAY",'[1]MASTER TT'!$C$13:$C$70053,"17*",'[1]MASTER TT'!#REF!,"&gt;=1")</f>
        <v>#REF!</v>
      </c>
      <c r="N49" s="51" t="e">
        <f>COUNTIFS('[1]MASTER TT'!$D$13:$D$70056,$A$3:$A$588,'[1]MASTER TT'!$B$13:$B$70056,"WEDNESDAY",'[1]MASTER TT'!$C$13:$C$70056,"0800-1*",'[1]MASTER TT'!#REF!,"&gt;=1")</f>
        <v>#REF!</v>
      </c>
      <c r="O49" s="51" t="e">
        <f>(COUNTIFS('[1]MASTER TT'!$D$13:$D$70056,$A$3:$A$7588,'[1]MASTER TT'!$B$13:$B$70056,"WEDNESDAY",'[1]MASTER TT'!$C$13:$C$70056,"1100-1*",'[1]MASTER TT'!#REF!,"&gt;=1"))</f>
        <v>#REF!</v>
      </c>
      <c r="P49" s="51" t="e">
        <f>(COUNTIFS('[1]MASTER TT'!$D$13:$D$70056,$A$3:$A$7588,'[1]MASTER TT'!$B$13:$B$70056,"WEDNESDAY",'[1]MASTER TT'!$C$13:$C$70056,"1400-1*",'[1]MASTER TT'!#REF!,"&gt;=1"))</f>
        <v>#REF!</v>
      </c>
      <c r="Q49" s="51" t="e">
        <f>(COUNTIFS('[1]MASTER TT'!$D$13:$D$70056,$A$3:$A$7588,'[1]MASTER TT'!$B$13:$B$70056,"WEDNESDAY",'[1]MASTER TT'!$C$13:$C$70056,"17*",'[1]MASTER TT'!#REF!,"&gt;=1"))</f>
        <v>#REF!</v>
      </c>
      <c r="R49" s="51" t="e">
        <f>(COUNTIFS('[1]MASTER TT'!$D$13:$D$70056,$A$3:$A$7588,'[1]MASTER TT'!$B$13:$B$70056,"THURSDAY",'[1]MASTER TT'!$C$13:$C$70056,"0800-1*",'[1]MASTER TT'!#REF!,"&gt;=1"))</f>
        <v>#REF!</v>
      </c>
      <c r="S49" s="51" t="e">
        <f>COUNTIFS('[1]MASTER TT'!$D$13:$D$70056,$A$3:$A$7588,'[1]MASTER TT'!$B$13:$B$70056,"THURSDAY",'[1]MASTER TT'!$C$13:$C$70056,"1100-1*",'[1]MASTER TT'!#REF!,"&gt;=1")</f>
        <v>#REF!</v>
      </c>
      <c r="T49" s="51" t="e">
        <f>(COUNTIFS('[1]MASTER TT'!$D$13:$D$70056,$A$3:$A$7588,'[1]MASTER TT'!$B$13:$B$70056,"THURSDAY",'[1]MASTER TT'!$C$13:$C$70056,"1400-1*",'[1]MASTER TT'!#REF!,"&gt;=1"))</f>
        <v>#REF!</v>
      </c>
      <c r="U49" s="52" t="e">
        <f>(COUNTIFS('[1]MASTER TT'!$D$13:$D$70056,$A$3:$A$7588,'[1]MASTER TT'!$B$13:$B$70056,"THURSDAY",'[1]MASTER TT'!$C$13:$C$70056,"17*",'[1]MASTER TT'!#REF!,"&gt;=1"))</f>
        <v>#REF!</v>
      </c>
      <c r="V49" s="51" t="e">
        <f>(COUNTIFS('[1]MASTER TT'!$D$13:$D$70056,$A$3:$A$7588,'[1]MASTER TT'!$B$13:$B$70056,"FRIDAY",'[1]MASTER TT'!$C$13:$C$70056,"0800-1*",'[1]MASTER TT'!#REF!,"&gt;=1"))</f>
        <v>#REF!</v>
      </c>
      <c r="W49" s="51" t="e">
        <f>(COUNTIFS('[1]MASTER TT'!$D$13:$D$70056,$A$3:$A$7588,'[1]MASTER TT'!$B$13:$B$70056,"FRIDAY",'[1]MASTER TT'!$C$13:$C$70056,"1100-1*",'[1]MASTER TT'!#REF!,"&gt;=1"))</f>
        <v>#REF!</v>
      </c>
      <c r="X49" s="51" t="e">
        <f>(COUNTIFS('[1]MASTER TT'!$D$13:$D$70056,$A$3:$A$7588,'[1]MASTER TT'!$B$13:$B$70056,"FRIDAY",'[1]MASTER TT'!$C$13:$C$70056,"1400-1*",'[1]MASTER TT'!#REF!,"&gt;=1"))</f>
        <v>#REF!</v>
      </c>
      <c r="Y49" s="51" t="e">
        <f>(COUNTIFS('[1]MASTER TT'!$D$13:$D$70056,$A$3:$A$7588,'[1]MASTER TT'!$B$13:$B$70056,"FRIDAY",'[1]MASTER TT'!$C$13:$C$70056,"17*",'[1]MASTER TT'!#REF!,"&gt;=1"))</f>
        <v>#REF!</v>
      </c>
      <c r="Z49" s="51" t="e">
        <f>(COUNTIFS('[1]MASTER TT'!$D$14:$D$70056,$A$3:$A$7588,'[1]MASTER TT'!$B$14:$B$70056,"SATURDAY",'[1]MASTER TT'!$C$14:$C$70056,"0800-1*",'[1]MASTER TT'!#REF!,"&gt;=1"))</f>
        <v>#REF!</v>
      </c>
      <c r="AA49" s="52" t="e">
        <f>(COUNTIFS('[1]MASTER TT'!$D$14:$D$70056,$A$3:$A$7588,'[1]MASTER TT'!$B$14:$B$70056,"SATURDAY",'[1]MASTER TT'!$C$14:$C$70056,"1100-1*",'[1]MASTER TT'!#REF!,"&gt;=1"))</f>
        <v>#REF!</v>
      </c>
      <c r="AB49" s="52" t="e">
        <f>(COUNTIFS('[1]MASTER TT'!$D$14:$D$70056,$A$3:$A$7588,'[1]MASTER TT'!$B$14:$B$70056,"SATURDAY",'[1]MASTER TT'!$C$14:$C$70056,"1500-1800",'[1]MASTER TT'!#REF!,"&gt;=1"))</f>
        <v>#REF!</v>
      </c>
      <c r="AC49" s="52">
        <v>0</v>
      </c>
      <c r="AD49" s="52" t="e">
        <f>(COUNTIFS('[1]MASTER TT'!$D$14:$D$70056,$A$3:$A$7588,'[1]MASTER TT'!$B$14:$B$70056,"SUNDAY",'[1]MASTER TT'!$C$14:$C$70056,"0800-1100 HRS",'[1]MASTER TT'!#REF!,"&gt;=1"))</f>
        <v>#REF!</v>
      </c>
      <c r="AE49" s="52" t="e">
        <f>(COUNTIFS('[1]MASTER TT'!$D$14:$D$70056,$A$3:$A$7588,'[1]MASTER TT'!$B$14:$B$70056,"SUNDAY",'[1]MASTER TT'!$C$14:$C$70056,"1100-1400 HRS",'[1]MASTER TT'!#REF!,"&gt;=1)"))</f>
        <v>#REF!</v>
      </c>
      <c r="AF49" s="8" t="e">
        <f>(COUNTIFS('[1]MASTER TT'!$D$14:$D$70056,$A$3:$A$7588,'[1]MASTER TT'!$B$14:$B$70056,"SUNDAY",'[1]MASTER TT'!$C$14:$C$70056,"1100-1400 HRS",'[1]MASTER TT'!#REF!,"&gt;=1"))</f>
        <v>#REF!</v>
      </c>
      <c r="AG49" s="8"/>
      <c r="AI49" s="54" t="e">
        <f t="shared" si="3"/>
        <v>#REF!</v>
      </c>
      <c r="AJ49" s="39"/>
      <c r="AK49" s="39"/>
      <c r="AL49" s="39"/>
    </row>
    <row r="50" spans="1:56" ht="14.25" customHeight="1">
      <c r="A50" s="69" t="s">
        <v>1448</v>
      </c>
      <c r="B50" s="72" t="s">
        <v>1576</v>
      </c>
      <c r="C50" s="69" t="s">
        <v>1578</v>
      </c>
      <c r="D50" s="69"/>
      <c r="E50" s="69" t="s">
        <v>1448</v>
      </c>
      <c r="F50" s="50" t="e">
        <f>COUNTIFS('[1]MASTER TT'!$D$13:$D$69997,$A$3:$A$7588,'[1]MASTER TT'!$B$13:$B$69997,"MONDAY",'[1]MASTER TT'!$C$13:$C$69997,"0800-1*",'[1]MASTER TT'!#REF!,"&gt;=1")</f>
        <v>#REF!</v>
      </c>
      <c r="G50" s="51" t="e">
        <f>COUNTIFS('[1]MASTER TT'!$D$13:$D$69997,$A$3:$A$7588,'[1]MASTER TT'!$B$13:$B$69997,"MONDAY",'[1]MASTER TT'!$C$13:$C$69997,"1100-1*",'[1]MASTER TT'!#REF!,"&gt;=1")</f>
        <v>#REF!</v>
      </c>
      <c r="H50" s="51" t="e">
        <f>(COUNTIFS('[1]MASTER TT'!$D$13:$D$69997,$A$3:$A$7588,'[1]MASTER TT'!$B$13:$B$69997,"MONDAY",'[1]MASTER TT'!$C$13:$C$69997,"1400-1*",'[1]MASTER TT'!#REF!,"&gt;=1"))</f>
        <v>#REF!</v>
      </c>
      <c r="I50" s="52" t="e">
        <f>COUNTIFS('[1]MASTER TT'!$D$13:$D$69997,$A$3:$A$7588,'[1]MASTER TT'!$B$13:$B$69997,"MONDAY",'[1]MASTER TT'!$C$13:$C$69997,"17*",'[1]MASTER TT'!#REF!,"&gt;=1")</f>
        <v>#REF!</v>
      </c>
      <c r="J50" s="51" t="e">
        <f>COUNTIFS('[1]MASTER TT'!$D$13:$D$69997,$A$3:$A$7588,'[1]MASTER TT'!$B$13:$B$69997,"TUESDAY",'[1]MASTER TT'!$C$13:$C$69997,"0800-1*",'[1]MASTER TT'!#REF!,"&gt;=1")</f>
        <v>#REF!</v>
      </c>
      <c r="K50" s="52" t="e">
        <f>COUNTIFS('[1]MASTER TT'!$D$13:$D$69997,$A$3:$A$7588,'[1]MASTER TT'!$B$13:$B$69997,"TUESDAY",'[1]MASTER TT'!$C$13:$C$69997,"1100-1*",'[1]MASTER TT'!#REF!,"&gt;=1")</f>
        <v>#REF!</v>
      </c>
      <c r="L50" s="51" t="e">
        <f>COUNTIFS('[1]MASTER TT'!$D$13:$D$69997,$A$3:$A$7588,'[1]MASTER TT'!$B$13:$B$69997,"TUESDAY",'[1]MASTER TT'!$C$13:$C$69997,"1400-1*",'[1]MASTER TT'!#REF!,"&gt;=1")</f>
        <v>#REF!</v>
      </c>
      <c r="M50" s="51" t="e">
        <f>COUNTIFS('[1]MASTER TT'!$D$13:$D$70053,$A$3:$A$7588,'[1]MASTER TT'!$B$13:$B$70053,"TUESDAY",'[1]MASTER TT'!$C$13:$C$70053,"17*",'[1]MASTER TT'!#REF!,"&gt;=1")</f>
        <v>#REF!</v>
      </c>
      <c r="N50" s="51" t="e">
        <f>COUNTIFS('[1]MASTER TT'!$D$13:$D$70056,$A$3:$A$588,'[1]MASTER TT'!$B$13:$B$70056,"WEDNESDAY",'[1]MASTER TT'!$C$13:$C$70056,"0800-1*",'[1]MASTER TT'!#REF!,"&gt;=1")</f>
        <v>#REF!</v>
      </c>
      <c r="O50" s="51" t="e">
        <f>(COUNTIFS('[1]MASTER TT'!$D$13:$D$70056,$A$3:$A$7588,'[1]MASTER TT'!$B$13:$B$70056,"WEDNESDAY",'[1]MASTER TT'!$C$13:$C$70056,"1100-1*",'[1]MASTER TT'!#REF!,"&gt;=1"))</f>
        <v>#REF!</v>
      </c>
      <c r="P50" s="51" t="e">
        <f>(COUNTIFS('[1]MASTER TT'!$D$13:$D$70056,$A$3:$A$7588,'[1]MASTER TT'!$B$13:$B$70056,"WEDNESDAY",'[1]MASTER TT'!$C$13:$C$70056,"1400-1*",'[1]MASTER TT'!#REF!,"&gt;=1"))</f>
        <v>#REF!</v>
      </c>
      <c r="Q50" s="51" t="e">
        <f>(COUNTIFS('[1]MASTER TT'!$D$13:$D$70056,$A$3:$A$7588,'[1]MASTER TT'!$B$13:$B$70056,"WEDNESDAY",'[1]MASTER TT'!$C$13:$C$70056,"17*",'[1]MASTER TT'!#REF!,"&gt;=1"))</f>
        <v>#REF!</v>
      </c>
      <c r="R50" s="51" t="e">
        <f>(COUNTIFS('[1]MASTER TT'!$D$13:$D$70056,$A$3:$A$7588,'[1]MASTER TT'!$B$13:$B$70056,"THURSDAY",'[1]MASTER TT'!$C$13:$C$70056,"0800-1*",'[1]MASTER TT'!#REF!,"&gt;=1"))</f>
        <v>#REF!</v>
      </c>
      <c r="S50" s="51" t="e">
        <f>COUNTIFS('[1]MASTER TT'!$D$13:$D$70056,$A$3:$A$7588,'[1]MASTER TT'!$B$13:$B$70056,"THURSDAY",'[1]MASTER TT'!$C$13:$C$70056,"1100-1*",'[1]MASTER TT'!#REF!,"&gt;=1")</f>
        <v>#REF!</v>
      </c>
      <c r="T50" s="51" t="e">
        <f>(COUNTIFS('[1]MASTER TT'!$D$13:$D$70056,$A$3:$A$7588,'[1]MASTER TT'!$B$13:$B$70056,"THURSDAY",'[1]MASTER TT'!$C$13:$C$70056,"1400-1*",'[1]MASTER TT'!#REF!,"&gt;=1"))</f>
        <v>#REF!</v>
      </c>
      <c r="U50" s="52" t="e">
        <f>(COUNTIFS('[1]MASTER TT'!$D$13:$D$70056,$A$3:$A$7588,'[1]MASTER TT'!$B$13:$B$70056,"THURSDAY",'[1]MASTER TT'!$C$13:$C$70056,"17*",'[1]MASTER TT'!#REF!,"&gt;=1"))</f>
        <v>#REF!</v>
      </c>
      <c r="V50" s="51" t="e">
        <f>(COUNTIFS('[1]MASTER TT'!$D$13:$D$70056,$A$3:$A$7588,'[1]MASTER TT'!$B$13:$B$70056,"FRIDAY",'[1]MASTER TT'!$C$13:$C$70056,"0800-1*",'[1]MASTER TT'!#REF!,"&gt;=1"))</f>
        <v>#REF!</v>
      </c>
      <c r="W50" s="51" t="e">
        <f>(COUNTIFS('[1]MASTER TT'!$D$13:$D$70056,$A$3:$A$7588,'[1]MASTER TT'!$B$13:$B$70056,"FRIDAY",'[1]MASTER TT'!$C$13:$C$70056,"1100-1*",'[1]MASTER TT'!#REF!,"&gt;=1"))</f>
        <v>#REF!</v>
      </c>
      <c r="X50" s="51" t="e">
        <f>(COUNTIFS('[1]MASTER TT'!$D$13:$D$70056,$A$3:$A$7588,'[1]MASTER TT'!$B$13:$B$70056,"FRIDAY",'[1]MASTER TT'!$C$13:$C$70056,"1400-1*",'[1]MASTER TT'!#REF!,"&gt;=1"))</f>
        <v>#REF!</v>
      </c>
      <c r="Y50" s="51" t="e">
        <f>(COUNTIFS('[1]MASTER TT'!$D$13:$D$70056,$A$3:$A$7588,'[1]MASTER TT'!$B$13:$B$70056,"FRIDAY",'[1]MASTER TT'!$C$13:$C$70056,"17*",'[1]MASTER TT'!#REF!,"&gt;=1"))</f>
        <v>#REF!</v>
      </c>
      <c r="Z50" s="51" t="e">
        <f>(COUNTIFS('[1]MASTER TT'!$D$14:$D$70056,$A$3:$A$7588,'[1]MASTER TT'!$B$14:$B$70056,"SATURDAY",'[1]MASTER TT'!$C$14:$C$70056,"0800-1*",'[1]MASTER TT'!#REF!,"&gt;=1"))</f>
        <v>#REF!</v>
      </c>
      <c r="AA50" s="52" t="e">
        <f>(COUNTIFS('[1]MASTER TT'!$D$14:$D$70056,$A$3:$A$7588,'[1]MASTER TT'!$B$14:$B$70056,"SATURDAY",'[1]MASTER TT'!$C$14:$C$70056,"1100-1*",'[1]MASTER TT'!#REF!,"&gt;=1"))</f>
        <v>#REF!</v>
      </c>
      <c r="AB50" s="52" t="e">
        <f>(COUNTIFS('[1]MASTER TT'!$D$14:$D$70056,$A$3:$A$7588,'[1]MASTER TT'!$B$14:$B$70056,"SATURDAY",'[1]MASTER TT'!$C$14:$C$70056,"1500-1800",'[1]MASTER TT'!#REF!,"&gt;=1"))</f>
        <v>#REF!</v>
      </c>
      <c r="AC50" s="52">
        <v>0</v>
      </c>
      <c r="AD50" s="52" t="e">
        <f>(COUNTIFS('[1]MASTER TT'!$D$14:$D$70056,$A$3:$A$7588,'[1]MASTER TT'!$B$14:$B$70056,"SUNDAY",'[1]MASTER TT'!$C$14:$C$70056,"0800-1100 HRS",'[1]MASTER TT'!#REF!,"&gt;=1"))</f>
        <v>#REF!</v>
      </c>
      <c r="AE50" s="52" t="e">
        <f>(COUNTIFS('[1]MASTER TT'!$D$14:$D$70056,$A$3:$A$7588,'[1]MASTER TT'!$B$14:$B$70056,"SUNDAY",'[1]MASTER TT'!$C$14:$C$70056,"1100-1400 HRS",'[1]MASTER TT'!#REF!,"&gt;=1)"))</f>
        <v>#REF!</v>
      </c>
      <c r="AF50" s="8" t="e">
        <f>(COUNTIFS('[1]MASTER TT'!$D$14:$D$70056,$A$3:$A$7588,'[1]MASTER TT'!$B$14:$B$70056,"SUNDAY",'[1]MASTER TT'!$C$14:$C$70056,"1100-1400 HRS",'[1]MASTER TT'!#REF!,"&gt;=1"))</f>
        <v>#REF!</v>
      </c>
      <c r="AG50" s="8"/>
      <c r="AI50" s="54" t="e">
        <f t="shared" si="3"/>
        <v>#REF!</v>
      </c>
      <c r="AJ50" s="39"/>
      <c r="AK50" s="39"/>
      <c r="AL50" s="39"/>
    </row>
    <row r="51" spans="1:56" ht="14.25" customHeight="1">
      <c r="A51" s="69" t="s">
        <v>1137</v>
      </c>
      <c r="B51" s="69">
        <v>45</v>
      </c>
      <c r="C51" s="70">
        <v>29</v>
      </c>
      <c r="D51" s="69">
        <v>20</v>
      </c>
      <c r="E51" s="69" t="s">
        <v>1569</v>
      </c>
      <c r="F51" s="50" t="e">
        <f>COUNTIFS('[1]MASTER TT'!$D$13:$D$69997,$A$3:$A$7588,'[1]MASTER TT'!$B$13:$B$69997,"MONDAY",'[1]MASTER TT'!$C$13:$C$69997,"0800-1*",'[1]MASTER TT'!#REF!,"&gt;=1")</f>
        <v>#REF!</v>
      </c>
      <c r="G51" s="51" t="e">
        <f>COUNTIFS('[1]MASTER TT'!$D$13:$D$69997,$A$3:$A$7588,'[1]MASTER TT'!$B$13:$B$69997,"MONDAY",'[1]MASTER TT'!$C$13:$C$69997,"1100-1*",'[1]MASTER TT'!#REF!,"&gt;=1")</f>
        <v>#REF!</v>
      </c>
      <c r="H51" s="51" t="e">
        <f>(COUNTIFS('[1]MASTER TT'!$D$13:$D$69997,$A$3:$A$7588,'[1]MASTER TT'!$B$13:$B$69997,"MONDAY",'[1]MASTER TT'!$C$13:$C$69997,"1400-1*",'[1]MASTER TT'!#REF!,"&gt;=1"))</f>
        <v>#REF!</v>
      </c>
      <c r="I51" s="52" t="e">
        <f>COUNTIFS('[1]MASTER TT'!$D$13:$D$69997,$A$3:$A$7588,'[1]MASTER TT'!$B$13:$B$69997,"MONDAY",'[1]MASTER TT'!$C$13:$C$69997,"17*",'[1]MASTER TT'!#REF!,"&gt;=1")</f>
        <v>#REF!</v>
      </c>
      <c r="J51" s="51" t="e">
        <f>COUNTIFS('[1]MASTER TT'!$D$13:$D$69997,$A$3:$A$7588,'[1]MASTER TT'!$B$13:$B$69997,"TUESDAY",'[1]MASTER TT'!$C$13:$C$69997,"0800-1*",'[1]MASTER TT'!#REF!,"&gt;=1")</f>
        <v>#REF!</v>
      </c>
      <c r="K51" s="52" t="e">
        <f>COUNTIFS('[1]MASTER TT'!$D$13:$D$69997,$A$3:$A$7588,'[1]MASTER TT'!$B$13:$B$69997,"TUESDAY",'[1]MASTER TT'!$C$13:$C$69997,"1100-1*",'[1]MASTER TT'!#REF!,"&gt;=1")</f>
        <v>#REF!</v>
      </c>
      <c r="L51" s="51" t="e">
        <f>COUNTIFS('[1]MASTER TT'!$D$13:$D$69997,$A$3:$A$7588,'[1]MASTER TT'!$B$13:$B$69997,"TUESDAY",'[1]MASTER TT'!$C$13:$C$69997,"1400-1*",'[1]MASTER TT'!#REF!,"&gt;=1")</f>
        <v>#REF!</v>
      </c>
      <c r="M51" s="51" t="e">
        <f>COUNTIFS('[1]MASTER TT'!$D$13:$D$70053,$A$3:$A$7588,'[1]MASTER TT'!$B$13:$B$70053,"TUESDAY",'[1]MASTER TT'!$C$13:$C$70053,"17*",'[1]MASTER TT'!#REF!,"&gt;=1")</f>
        <v>#REF!</v>
      </c>
      <c r="N51" s="51" t="e">
        <f>COUNTIFS('[1]MASTER TT'!$D$13:$D$70056,$A$3:$A$588,'[1]MASTER TT'!$B$13:$B$70056,"WEDNESDAY",'[1]MASTER TT'!$C$13:$C$70056,"0800-1*",'[1]MASTER TT'!#REF!,"&gt;=1")</f>
        <v>#REF!</v>
      </c>
      <c r="O51" s="51" t="e">
        <f>(COUNTIFS('[1]MASTER TT'!$D$13:$D$70056,$A$3:$A$7588,'[1]MASTER TT'!$B$13:$B$70056,"WEDNESDAY",'[1]MASTER TT'!$C$13:$C$70056,"1100-1*",'[1]MASTER TT'!#REF!,"&gt;=1"))</f>
        <v>#REF!</v>
      </c>
      <c r="P51" s="51" t="e">
        <f>(COUNTIFS('[1]MASTER TT'!$D$13:$D$70056,$A$3:$A$7588,'[1]MASTER TT'!$B$13:$B$70056,"WEDNESDAY",'[1]MASTER TT'!$C$13:$C$70056,"1400-1*",'[1]MASTER TT'!#REF!,"&gt;=1"))</f>
        <v>#REF!</v>
      </c>
      <c r="Q51" s="51" t="e">
        <f>(COUNTIFS('[1]MASTER TT'!$D$13:$D$70056,$A$3:$A$7588,'[1]MASTER TT'!$B$13:$B$70056,"WEDNESDAY",'[1]MASTER TT'!$C$13:$C$70056,"17*",'[1]MASTER TT'!#REF!,"&gt;=1"))</f>
        <v>#REF!</v>
      </c>
      <c r="R51" s="51" t="e">
        <f>(COUNTIFS('[1]MASTER TT'!$D$13:$D$70056,$A$3:$A$7588,'[1]MASTER TT'!$B$13:$B$70056,"THURSDAY",'[1]MASTER TT'!$C$13:$C$70056,"0800-1*",'[1]MASTER TT'!#REF!,"&gt;=1"))</f>
        <v>#REF!</v>
      </c>
      <c r="S51" s="51" t="e">
        <f>COUNTIFS('[1]MASTER TT'!$D$13:$D$70056,$A$3:$A$7588,'[1]MASTER TT'!$B$13:$B$70056,"THURSDAY",'[1]MASTER TT'!$C$13:$C$70056,"1100-1*",'[1]MASTER TT'!#REF!,"&gt;=1")</f>
        <v>#REF!</v>
      </c>
      <c r="T51" s="51" t="e">
        <f>(COUNTIFS('[1]MASTER TT'!$D$13:$D$70056,$A$3:$A$7588,'[1]MASTER TT'!$B$13:$B$70056,"THURSDAY",'[1]MASTER TT'!$C$13:$C$70056,"1400-1*",'[1]MASTER TT'!#REF!,"&gt;=1"))</f>
        <v>#REF!</v>
      </c>
      <c r="U51" s="52" t="e">
        <f>(COUNTIFS('[1]MASTER TT'!$D$13:$D$70056,$A$3:$A$7588,'[1]MASTER TT'!$B$13:$B$70056,"THURSDAY",'[1]MASTER TT'!$C$13:$C$70056,"17*",'[1]MASTER TT'!#REF!,"&gt;=1"))</f>
        <v>#REF!</v>
      </c>
      <c r="V51" s="51" t="e">
        <f>(COUNTIFS('[1]MASTER TT'!$D$13:$D$70056,$A$3:$A$7588,'[1]MASTER TT'!$B$13:$B$70056,"FRIDAY",'[1]MASTER TT'!$C$13:$C$70056,"0800-1*",'[1]MASTER TT'!#REF!,"&gt;=1"))</f>
        <v>#REF!</v>
      </c>
      <c r="W51" s="51" t="e">
        <f>(COUNTIFS('[1]MASTER TT'!$D$13:$D$70056,$A$3:$A$7588,'[1]MASTER TT'!$B$13:$B$70056,"FRIDAY",'[1]MASTER TT'!$C$13:$C$70056,"1100-1*",'[1]MASTER TT'!#REF!,"&gt;=1"))</f>
        <v>#REF!</v>
      </c>
      <c r="X51" s="51" t="e">
        <f>(COUNTIFS('[1]MASTER TT'!$D$13:$D$70056,$A$3:$A$7588,'[1]MASTER TT'!$B$13:$B$70056,"FRIDAY",'[1]MASTER TT'!$C$13:$C$70056,"1400-1*",'[1]MASTER TT'!#REF!,"&gt;=1"))</f>
        <v>#REF!</v>
      </c>
      <c r="Y51" s="51" t="e">
        <f>(COUNTIFS('[1]MASTER TT'!$D$13:$D$70056,$A$3:$A$7588,'[1]MASTER TT'!$B$13:$B$70056,"FRIDAY",'[1]MASTER TT'!$C$13:$C$70056,"17*",'[1]MASTER TT'!#REF!,"&gt;=1"))</f>
        <v>#REF!</v>
      </c>
      <c r="Z51" s="51" t="e">
        <f>(COUNTIFS('[1]MASTER TT'!$D$14:$D$70056,$A$3:$A$7588,'[1]MASTER TT'!$B$14:$B$70056,"SATURDAY",'[1]MASTER TT'!$C$14:$C$70056,"0800-1*",'[1]MASTER TT'!#REF!,"&gt;=1"))</f>
        <v>#REF!</v>
      </c>
      <c r="AA51" s="52" t="e">
        <f>(COUNTIFS('[1]MASTER TT'!$D$14:$D$70056,$A$3:$A$7588,'[1]MASTER TT'!$B$14:$B$70056,"SATURDAY",'[1]MASTER TT'!$C$14:$C$70056,"1100-1*",'[1]MASTER TT'!#REF!,"&gt;=1"))</f>
        <v>#REF!</v>
      </c>
      <c r="AB51" s="52" t="e">
        <f>(COUNTIFS('[1]MASTER TT'!$D$14:$D$70056,$A$3:$A$7588,'[1]MASTER TT'!$B$14:$B$70056,"SATURDAY",'[1]MASTER TT'!$C$14:$C$70056,"1500-1800",'[1]MASTER TT'!#REF!,"&gt;=1"))</f>
        <v>#REF!</v>
      </c>
      <c r="AC51" s="52">
        <v>0</v>
      </c>
      <c r="AD51" s="52" t="e">
        <f>(COUNTIFS('[1]MASTER TT'!$D$14:$D$70056,$A$3:$A$7588,'[1]MASTER TT'!$B$14:$B$70056,"SUNDAY",'[1]MASTER TT'!$C$14:$C$70056,"0800-1100 HRS",'[1]MASTER TT'!#REF!,"&gt;=1"))</f>
        <v>#REF!</v>
      </c>
      <c r="AE51" s="52" t="e">
        <f>(COUNTIFS('[1]MASTER TT'!$D$14:$D$70056,$A$3:$A$7588,'[1]MASTER TT'!$B$14:$B$70056,"SUNDAY",'[1]MASTER TT'!$C$14:$C$70056,"1100-1400 HRS",'[1]MASTER TT'!#REF!,"&gt;=1)"))</f>
        <v>#REF!</v>
      </c>
      <c r="AF51" s="8" t="e">
        <f>(COUNTIFS('[1]MASTER TT'!$D$14:$D$70056,$A$3:$A$7588,'[1]MASTER TT'!$B$14:$B$70056,"SUNDAY",'[1]MASTER TT'!$C$14:$C$70056,"1100-1400 HRS",'[1]MASTER TT'!#REF!,"&gt;=1"))</f>
        <v>#REF!</v>
      </c>
      <c r="AG51" s="71" t="e">
        <f t="array" ref="AG51">COUNTIFS(#REF!,$A$3:$A$111,#REF!,"SUNDAY",#REF!,"1730-2030 HRS",#REF!,3)</f>
        <v>#REF!</v>
      </c>
      <c r="AH51" s="11"/>
      <c r="AI51" s="54" t="e">
        <f t="shared" si="3"/>
        <v>#REF!</v>
      </c>
      <c r="AJ51" s="11"/>
      <c r="AK51" s="11"/>
      <c r="AL51" s="11"/>
      <c r="AM51" s="11"/>
      <c r="AN51" s="11"/>
      <c r="AO51" s="11"/>
      <c r="AP51" s="11"/>
      <c r="AQ51" s="11"/>
      <c r="AR51" s="11"/>
      <c r="AS51" s="11"/>
      <c r="AT51" s="11"/>
      <c r="AU51" s="11"/>
      <c r="AV51" s="11"/>
      <c r="AW51" s="11"/>
      <c r="AX51" s="11"/>
      <c r="AY51" s="11"/>
      <c r="AZ51" s="11"/>
      <c r="BA51" s="11"/>
      <c r="BB51" s="11"/>
      <c r="BC51" s="11"/>
      <c r="BD51" s="11"/>
    </row>
    <row r="52" spans="1:56" ht="14.25" customHeight="1">
      <c r="A52" s="69" t="s">
        <v>1097</v>
      </c>
      <c r="B52" s="69">
        <v>24</v>
      </c>
      <c r="C52" s="70">
        <v>11</v>
      </c>
      <c r="D52" s="69">
        <v>10</v>
      </c>
      <c r="E52" s="69" t="s">
        <v>1569</v>
      </c>
      <c r="F52" s="50" t="e">
        <f>COUNTIFS('[1]MASTER TT'!$D$13:$D$69997,$A$3:$A$7588,'[1]MASTER TT'!$B$13:$B$69997,"MONDAY",'[1]MASTER TT'!$C$13:$C$69997,"0800-1*",'[1]MASTER TT'!#REF!,"&gt;=1")</f>
        <v>#REF!</v>
      </c>
      <c r="G52" s="51" t="e">
        <f>COUNTIFS('[1]MASTER TT'!$D$13:$D$69997,$A$3:$A$7588,'[1]MASTER TT'!$B$13:$B$69997,"MONDAY",'[1]MASTER TT'!$C$13:$C$69997,"1100-1*",'[1]MASTER TT'!#REF!,"&gt;=1")</f>
        <v>#REF!</v>
      </c>
      <c r="H52" s="51" t="e">
        <f>(COUNTIFS('[1]MASTER TT'!$D$13:$D$69997,$A$3:$A$7588,'[1]MASTER TT'!$B$13:$B$69997,"MONDAY",'[1]MASTER TT'!$C$13:$C$69997,"1400-1*",'[1]MASTER TT'!#REF!,"&gt;=1"))</f>
        <v>#REF!</v>
      </c>
      <c r="I52" s="52" t="e">
        <f>COUNTIFS('[1]MASTER TT'!$D$13:$D$69997,$A$3:$A$7588,'[1]MASTER TT'!$B$13:$B$69997,"MONDAY",'[1]MASTER TT'!$C$13:$C$69997,"17*",'[1]MASTER TT'!#REF!,"&gt;=1")</f>
        <v>#REF!</v>
      </c>
      <c r="J52" s="51" t="e">
        <f>COUNTIFS('[1]MASTER TT'!$D$13:$D$69997,$A$3:$A$7588,'[1]MASTER TT'!$B$13:$B$69997,"TUESDAY",'[1]MASTER TT'!$C$13:$C$69997,"0800-1*",'[1]MASTER TT'!#REF!,"&gt;=1")</f>
        <v>#REF!</v>
      </c>
      <c r="K52" s="52" t="e">
        <f>COUNTIFS('[1]MASTER TT'!$D$13:$D$69997,$A$3:$A$7588,'[1]MASTER TT'!$B$13:$B$69997,"TUESDAY",'[1]MASTER TT'!$C$13:$C$69997,"1100-1*",'[1]MASTER TT'!#REF!,"&gt;=1")</f>
        <v>#REF!</v>
      </c>
      <c r="L52" s="51" t="e">
        <f>COUNTIFS('[1]MASTER TT'!$D$13:$D$69997,$A$3:$A$7588,'[1]MASTER TT'!$B$13:$B$69997,"TUESDAY",'[1]MASTER TT'!$C$13:$C$69997,"1400-1*",'[1]MASTER TT'!#REF!,"&gt;=1")</f>
        <v>#REF!</v>
      </c>
      <c r="M52" s="51" t="e">
        <f>COUNTIFS('[1]MASTER TT'!$D$13:$D$70053,$A$3:$A$7588,'[1]MASTER TT'!$B$13:$B$70053,"TUESDAY",'[1]MASTER TT'!$C$13:$C$70053,"17*",'[1]MASTER TT'!#REF!,"&gt;=1")</f>
        <v>#REF!</v>
      </c>
      <c r="N52" s="51" t="e">
        <f>COUNTIFS('[1]MASTER TT'!$D$13:$D$70056,$A$3:$A$588,'[1]MASTER TT'!$B$13:$B$70056,"WEDNESDAY",'[1]MASTER TT'!$C$13:$C$70056,"0800-1*",'[1]MASTER TT'!#REF!,"&gt;=1")</f>
        <v>#REF!</v>
      </c>
      <c r="O52" s="51" t="e">
        <f>(COUNTIFS('[1]MASTER TT'!$D$13:$D$70056,$A$3:$A$7588,'[1]MASTER TT'!$B$13:$B$70056,"WEDNESDAY",'[1]MASTER TT'!$C$13:$C$70056,"1100-1*",'[1]MASTER TT'!#REF!,"&gt;=1"))</f>
        <v>#REF!</v>
      </c>
      <c r="P52" s="51" t="e">
        <f>(COUNTIFS('[1]MASTER TT'!$D$13:$D$70056,$A$3:$A$7588,'[1]MASTER TT'!$B$13:$B$70056,"WEDNESDAY",'[1]MASTER TT'!$C$13:$C$70056,"1400-1*",'[1]MASTER TT'!#REF!,"&gt;=1"))</f>
        <v>#REF!</v>
      </c>
      <c r="Q52" s="51" t="e">
        <f>(COUNTIFS('[1]MASTER TT'!$D$13:$D$70056,$A$3:$A$7588,'[1]MASTER TT'!$B$13:$B$70056,"WEDNESDAY",'[1]MASTER TT'!$C$13:$C$70056,"17*",'[1]MASTER TT'!#REF!,"&gt;=1"))</f>
        <v>#REF!</v>
      </c>
      <c r="R52" s="51" t="e">
        <f>(COUNTIFS('[1]MASTER TT'!$D$13:$D$70056,$A$3:$A$7588,'[1]MASTER TT'!$B$13:$B$70056,"THURSDAY",'[1]MASTER TT'!$C$13:$C$70056,"0800-1*",'[1]MASTER TT'!#REF!,"&gt;=1"))</f>
        <v>#REF!</v>
      </c>
      <c r="S52" s="51" t="e">
        <f>COUNTIFS('[1]MASTER TT'!$D$13:$D$70056,$A$3:$A$7588,'[1]MASTER TT'!$B$13:$B$70056,"THURSDAY",'[1]MASTER TT'!$C$13:$C$70056,"1100-1*",'[1]MASTER TT'!#REF!,"&gt;=1")</f>
        <v>#REF!</v>
      </c>
      <c r="T52" s="51" t="e">
        <f>(COUNTIFS('[1]MASTER TT'!$D$13:$D$70056,$A$3:$A$7588,'[1]MASTER TT'!$B$13:$B$70056,"THURSDAY",'[1]MASTER TT'!$C$13:$C$70056,"1400-1*",'[1]MASTER TT'!#REF!,"&gt;=1"))</f>
        <v>#REF!</v>
      </c>
      <c r="U52" s="52" t="e">
        <f>(COUNTIFS('[1]MASTER TT'!$D$13:$D$70056,$A$3:$A$7588,'[1]MASTER TT'!$B$13:$B$70056,"THURSDAY",'[1]MASTER TT'!$C$13:$C$70056,"17*",'[1]MASTER TT'!#REF!,"&gt;=1"))</f>
        <v>#REF!</v>
      </c>
      <c r="V52" s="51" t="e">
        <f>(COUNTIFS('[1]MASTER TT'!$D$13:$D$70056,$A$3:$A$7588,'[1]MASTER TT'!$B$13:$B$70056,"FRIDAY",'[1]MASTER TT'!$C$13:$C$70056,"0800-1*",'[1]MASTER TT'!#REF!,"&gt;=1"))</f>
        <v>#REF!</v>
      </c>
      <c r="W52" s="51" t="e">
        <f>(COUNTIFS('[1]MASTER TT'!$D$13:$D$70056,$A$3:$A$7588,'[1]MASTER TT'!$B$13:$B$70056,"FRIDAY",'[1]MASTER TT'!$C$13:$C$70056,"1100-1*",'[1]MASTER TT'!#REF!,"&gt;=1"))</f>
        <v>#REF!</v>
      </c>
      <c r="X52" s="51" t="e">
        <f>(COUNTIFS('[1]MASTER TT'!$D$13:$D$70056,$A$3:$A$7588,'[1]MASTER TT'!$B$13:$B$70056,"FRIDAY",'[1]MASTER TT'!$C$13:$C$70056,"1400-1*",'[1]MASTER TT'!#REF!,"&gt;=1"))</f>
        <v>#REF!</v>
      </c>
      <c r="Y52" s="51" t="e">
        <f>(COUNTIFS('[1]MASTER TT'!$D$13:$D$70056,$A$3:$A$7588,'[1]MASTER TT'!$B$13:$B$70056,"FRIDAY",'[1]MASTER TT'!$C$13:$C$70056,"17*",'[1]MASTER TT'!#REF!,"&gt;=1"))</f>
        <v>#REF!</v>
      </c>
      <c r="Z52" s="51" t="e">
        <f>(COUNTIFS('[1]MASTER TT'!$D$14:$D$70056,$A$3:$A$7588,'[1]MASTER TT'!$B$14:$B$70056,"SATURDAY",'[1]MASTER TT'!$C$14:$C$70056,"0800-1*",'[1]MASTER TT'!#REF!,"&gt;=1"))</f>
        <v>#REF!</v>
      </c>
      <c r="AA52" s="52" t="e">
        <f>(COUNTIFS('[1]MASTER TT'!$D$14:$D$70056,$A$3:$A$7588,'[1]MASTER TT'!$B$14:$B$70056,"SATURDAY",'[1]MASTER TT'!$C$14:$C$70056,"1100-1*",'[1]MASTER TT'!#REF!,"&gt;=1"))</f>
        <v>#REF!</v>
      </c>
      <c r="AB52" s="52" t="e">
        <f>(COUNTIFS('[1]MASTER TT'!$D$14:$D$70056,$A$3:$A$7588,'[1]MASTER TT'!$B$14:$B$70056,"SATURDAY",'[1]MASTER TT'!$C$14:$C$70056,"1500-1800",'[1]MASTER TT'!#REF!,"&gt;=1"))</f>
        <v>#REF!</v>
      </c>
      <c r="AC52" s="52">
        <v>0</v>
      </c>
      <c r="AD52" s="52" t="e">
        <f>(COUNTIFS('[1]MASTER TT'!$D$14:$D$70056,$A$3:$A$7588,'[1]MASTER TT'!$B$14:$B$70056,"SUNDAY",'[1]MASTER TT'!$C$14:$C$70056,"0800-1100 HRS",'[1]MASTER TT'!#REF!,"&gt;=1"))</f>
        <v>#REF!</v>
      </c>
      <c r="AE52" s="52" t="e">
        <f>(COUNTIFS('[1]MASTER TT'!$D$14:$D$70056,$A$3:$A$7588,'[1]MASTER TT'!$B$14:$B$70056,"SUNDAY",'[1]MASTER TT'!$C$14:$C$70056,"1100-1400 HRS",'[1]MASTER TT'!#REF!,"&gt;=1)"))</f>
        <v>#REF!</v>
      </c>
      <c r="AF52" s="8" t="e">
        <f>(COUNTIFS('[1]MASTER TT'!$D$14:$D$70056,$A$3:$A$7588,'[1]MASTER TT'!$B$14:$B$70056,"SUNDAY",'[1]MASTER TT'!$C$14:$C$70056,"1100-1400 HRS",'[1]MASTER TT'!#REF!,"&gt;=1"))</f>
        <v>#REF!</v>
      </c>
      <c r="AG52" s="71" t="e">
        <f t="array" ref="AG52">COUNTIFS(#REF!,$A$3:$A$111,#REF!,"SUNDAY",#REF!,"1730-2030 HRS",#REF!,3)</f>
        <v>#REF!</v>
      </c>
      <c r="AH52" s="11"/>
      <c r="AI52" s="54" t="e">
        <f t="shared" si="3"/>
        <v>#REF!</v>
      </c>
      <c r="AJ52" s="11"/>
      <c r="AK52" s="11"/>
      <c r="AL52" s="11"/>
      <c r="AM52" s="11"/>
      <c r="AN52" s="11"/>
      <c r="AO52" s="11"/>
      <c r="AP52" s="11"/>
      <c r="AQ52" s="11"/>
      <c r="AR52" s="11"/>
      <c r="AS52" s="11"/>
      <c r="AT52" s="11"/>
      <c r="AU52" s="11"/>
      <c r="AV52" s="11"/>
      <c r="AW52" s="11"/>
      <c r="AX52" s="11"/>
      <c r="AY52" s="11"/>
      <c r="AZ52" s="11"/>
      <c r="BA52" s="11"/>
      <c r="BB52" s="11"/>
      <c r="BC52" s="11"/>
      <c r="BD52" s="11"/>
    </row>
    <row r="53" spans="1:56" ht="14.25" customHeight="1">
      <c r="A53" s="69" t="s">
        <v>1133</v>
      </c>
      <c r="B53" s="69">
        <v>50</v>
      </c>
      <c r="C53" s="70">
        <v>38</v>
      </c>
      <c r="D53" s="69">
        <v>25</v>
      </c>
      <c r="E53" s="69" t="s">
        <v>1569</v>
      </c>
      <c r="F53" s="50" t="e">
        <f>COUNTIFS('[1]MASTER TT'!$D$13:$D$69997,$A$3:$A$7588,'[1]MASTER TT'!$B$13:$B$69997,"MONDAY",'[1]MASTER TT'!$C$13:$C$69997,"0800-1*",'[1]MASTER TT'!#REF!,"&gt;=1")</f>
        <v>#REF!</v>
      </c>
      <c r="G53" s="51" t="e">
        <f>COUNTIFS('[1]MASTER TT'!$D$13:$D$69997,$A$3:$A$7588,'[1]MASTER TT'!$B$13:$B$69997,"MONDAY",'[1]MASTER TT'!$C$13:$C$69997,"1100-1*",'[1]MASTER TT'!#REF!,"&gt;=1")</f>
        <v>#REF!</v>
      </c>
      <c r="H53" s="51" t="e">
        <f>(COUNTIFS('[1]MASTER TT'!$D$13:$D$69997,$A$3:$A$7588,'[1]MASTER TT'!$B$13:$B$69997,"MONDAY",'[1]MASTER TT'!$C$13:$C$69997,"1400-1*",'[1]MASTER TT'!#REF!,"&gt;=1"))</f>
        <v>#REF!</v>
      </c>
      <c r="I53" s="52" t="e">
        <f>COUNTIFS('[1]MASTER TT'!$D$13:$D$69997,$A$3:$A$7588,'[1]MASTER TT'!$B$13:$B$69997,"MONDAY",'[1]MASTER TT'!$C$13:$C$69997,"17*",'[1]MASTER TT'!#REF!,"&gt;=1")</f>
        <v>#REF!</v>
      </c>
      <c r="J53" s="51" t="e">
        <f>COUNTIFS('[1]MASTER TT'!$D$13:$D$69997,$A$3:$A$7588,'[1]MASTER TT'!$B$13:$B$69997,"TUESDAY",'[1]MASTER TT'!$C$13:$C$69997,"0800-1*",'[1]MASTER TT'!#REF!,"&gt;=1")</f>
        <v>#REF!</v>
      </c>
      <c r="K53" s="52" t="e">
        <f>COUNTIFS('[1]MASTER TT'!$D$13:$D$69997,$A$3:$A$7588,'[1]MASTER TT'!$B$13:$B$69997,"TUESDAY",'[1]MASTER TT'!$C$13:$C$69997,"1100-1*",'[1]MASTER TT'!#REF!,"&gt;=1")</f>
        <v>#REF!</v>
      </c>
      <c r="L53" s="51" t="e">
        <f>COUNTIFS('[1]MASTER TT'!$D$13:$D$69997,$A$3:$A$7588,'[1]MASTER TT'!$B$13:$B$69997,"TUESDAY",'[1]MASTER TT'!$C$13:$C$69997,"1400-1*",'[1]MASTER TT'!#REF!,"&gt;=1")</f>
        <v>#REF!</v>
      </c>
      <c r="M53" s="51" t="e">
        <f>COUNTIFS('[1]MASTER TT'!$D$13:$D$70053,$A$3:$A$7588,'[1]MASTER TT'!$B$13:$B$70053,"TUESDAY",'[1]MASTER TT'!$C$13:$C$70053,"17*",'[1]MASTER TT'!#REF!,"&gt;=1")</f>
        <v>#REF!</v>
      </c>
      <c r="N53" s="51" t="e">
        <f>COUNTIFS('[1]MASTER TT'!$D$13:$D$70056,$A$3:$A$588,'[1]MASTER TT'!$B$13:$B$70056,"WEDNESDAY",'[1]MASTER TT'!$C$13:$C$70056,"0800-1*",'[1]MASTER TT'!#REF!,"&gt;=1")</f>
        <v>#REF!</v>
      </c>
      <c r="O53" s="51" t="e">
        <f>(COUNTIFS('[1]MASTER TT'!$D$13:$D$70056,$A$3:$A$7588,'[1]MASTER TT'!$B$13:$B$70056,"WEDNESDAY",'[1]MASTER TT'!$C$13:$C$70056,"1100-1*",'[1]MASTER TT'!#REF!,"&gt;=1"))</f>
        <v>#REF!</v>
      </c>
      <c r="P53" s="51" t="e">
        <f>(COUNTIFS('[1]MASTER TT'!$D$13:$D$70056,$A$3:$A$7588,'[1]MASTER TT'!$B$13:$B$70056,"WEDNESDAY",'[1]MASTER TT'!$C$13:$C$70056,"1400-1*",'[1]MASTER TT'!#REF!,"&gt;=1"))</f>
        <v>#REF!</v>
      </c>
      <c r="Q53" s="51" t="e">
        <f>(COUNTIFS('[1]MASTER TT'!$D$13:$D$70056,$A$3:$A$7588,'[1]MASTER TT'!$B$13:$B$70056,"WEDNESDAY",'[1]MASTER TT'!$C$13:$C$70056,"17*",'[1]MASTER TT'!#REF!,"&gt;=1"))</f>
        <v>#REF!</v>
      </c>
      <c r="R53" s="51" t="e">
        <f>(COUNTIFS('[1]MASTER TT'!$D$13:$D$70056,$A$3:$A$7588,'[1]MASTER TT'!$B$13:$B$70056,"THURSDAY",'[1]MASTER TT'!$C$13:$C$70056,"0800-1*",'[1]MASTER TT'!#REF!,"&gt;=1"))</f>
        <v>#REF!</v>
      </c>
      <c r="S53" s="51" t="e">
        <f>COUNTIFS('[1]MASTER TT'!$D$13:$D$70056,$A$3:$A$7588,'[1]MASTER TT'!$B$13:$B$70056,"THURSDAY",'[1]MASTER TT'!$C$13:$C$70056,"1100-1*",'[1]MASTER TT'!#REF!,"&gt;=1")</f>
        <v>#REF!</v>
      </c>
      <c r="T53" s="51" t="e">
        <f>(COUNTIFS('[1]MASTER TT'!$D$13:$D$70056,$A$3:$A$7588,'[1]MASTER TT'!$B$13:$B$70056,"THURSDAY",'[1]MASTER TT'!$C$13:$C$70056,"1400-1*",'[1]MASTER TT'!#REF!,"&gt;=1"))</f>
        <v>#REF!</v>
      </c>
      <c r="U53" s="52" t="e">
        <f>(COUNTIFS('[1]MASTER TT'!$D$13:$D$70056,$A$3:$A$7588,'[1]MASTER TT'!$B$13:$B$70056,"THURSDAY",'[1]MASTER TT'!$C$13:$C$70056,"17*",'[1]MASTER TT'!#REF!,"&gt;=1"))</f>
        <v>#REF!</v>
      </c>
      <c r="V53" s="51" t="e">
        <f>(COUNTIFS('[1]MASTER TT'!$D$13:$D$70056,$A$3:$A$7588,'[1]MASTER TT'!$B$13:$B$70056,"FRIDAY",'[1]MASTER TT'!$C$13:$C$70056,"0800-1*",'[1]MASTER TT'!#REF!,"&gt;=1"))</f>
        <v>#REF!</v>
      </c>
      <c r="W53" s="51" t="e">
        <f>(COUNTIFS('[1]MASTER TT'!$D$13:$D$70056,$A$3:$A$7588,'[1]MASTER TT'!$B$13:$B$70056,"FRIDAY",'[1]MASTER TT'!$C$13:$C$70056,"1100-1*",'[1]MASTER TT'!#REF!,"&gt;=1"))</f>
        <v>#REF!</v>
      </c>
      <c r="X53" s="51" t="e">
        <f>(COUNTIFS('[1]MASTER TT'!$D$13:$D$70056,$A$3:$A$7588,'[1]MASTER TT'!$B$13:$B$70056,"FRIDAY",'[1]MASTER TT'!$C$13:$C$70056,"1400-1*",'[1]MASTER TT'!#REF!,"&gt;=1"))</f>
        <v>#REF!</v>
      </c>
      <c r="Y53" s="51" t="e">
        <f>(COUNTIFS('[1]MASTER TT'!$D$13:$D$70056,$A$3:$A$7588,'[1]MASTER TT'!$B$13:$B$70056,"FRIDAY",'[1]MASTER TT'!$C$13:$C$70056,"17*",'[1]MASTER TT'!#REF!,"&gt;=1"))</f>
        <v>#REF!</v>
      </c>
      <c r="Z53" s="51" t="e">
        <f>(COUNTIFS('[1]MASTER TT'!$D$14:$D$70056,$A$3:$A$7588,'[1]MASTER TT'!$B$14:$B$70056,"SATURDAY",'[1]MASTER TT'!$C$14:$C$70056,"0800-1*",'[1]MASTER TT'!#REF!,"&gt;=1"))</f>
        <v>#REF!</v>
      </c>
      <c r="AA53" s="52" t="e">
        <f>(COUNTIFS('[1]MASTER TT'!$D$14:$D$70056,$A$3:$A$7588,'[1]MASTER TT'!$B$14:$B$70056,"SATURDAY",'[1]MASTER TT'!$C$14:$C$70056,"1100-1*",'[1]MASTER TT'!#REF!,"&gt;=1"))</f>
        <v>#REF!</v>
      </c>
      <c r="AB53" s="52" t="e">
        <f>(COUNTIFS('[1]MASTER TT'!$D$14:$D$70056,$A$3:$A$7588,'[1]MASTER TT'!$B$14:$B$70056,"SATURDAY",'[1]MASTER TT'!$C$14:$C$70056,"1500-1800",'[1]MASTER TT'!#REF!,"&gt;=1"))</f>
        <v>#REF!</v>
      </c>
      <c r="AC53" s="52">
        <v>0</v>
      </c>
      <c r="AD53" s="52" t="e">
        <f>(COUNTIFS('[1]MASTER TT'!$D$14:$D$70056,$A$3:$A$7588,'[1]MASTER TT'!$B$14:$B$70056,"SUNDAY",'[1]MASTER TT'!$C$14:$C$70056,"0800-1100 HRS",'[1]MASTER TT'!#REF!,"&gt;=1"))</f>
        <v>#REF!</v>
      </c>
      <c r="AE53" s="52" t="e">
        <f>(COUNTIFS('[1]MASTER TT'!$D$14:$D$70056,$A$3:$A$7588,'[1]MASTER TT'!$B$14:$B$70056,"SUNDAY",'[1]MASTER TT'!$C$14:$C$70056,"1100-1400 HRS",'[1]MASTER TT'!#REF!,"&gt;=1)"))</f>
        <v>#REF!</v>
      </c>
      <c r="AF53" s="8" t="e">
        <f>(COUNTIFS('[1]MASTER TT'!$D$14:$D$70056,$A$3:$A$7588,'[1]MASTER TT'!$B$14:$B$70056,"SUNDAY",'[1]MASTER TT'!$C$14:$C$70056,"1100-1400 HRS",'[1]MASTER TT'!#REF!,"&gt;=1"))</f>
        <v>#REF!</v>
      </c>
      <c r="AG53" s="71"/>
      <c r="AH53" s="11"/>
      <c r="AI53" s="54" t="e">
        <f t="shared" si="3"/>
        <v>#REF!</v>
      </c>
      <c r="AJ53" s="11"/>
      <c r="AK53" s="11"/>
      <c r="AL53" s="11"/>
      <c r="AM53" s="11"/>
      <c r="AN53" s="11"/>
      <c r="AO53" s="11"/>
      <c r="AP53" s="11"/>
      <c r="AQ53" s="11"/>
      <c r="AR53" s="11"/>
      <c r="AS53" s="11"/>
      <c r="AT53" s="11"/>
      <c r="AU53" s="11"/>
      <c r="AV53" s="11"/>
      <c r="AW53" s="11"/>
      <c r="AX53" s="11"/>
      <c r="AY53" s="11"/>
      <c r="AZ53" s="11"/>
      <c r="BA53" s="11"/>
      <c r="BB53" s="11"/>
      <c r="BC53" s="11"/>
      <c r="BD53" s="11"/>
    </row>
    <row r="54" spans="1:56" ht="14.25" customHeight="1">
      <c r="A54" s="69" t="s">
        <v>1104</v>
      </c>
      <c r="B54" s="69">
        <v>50</v>
      </c>
      <c r="C54" s="70">
        <v>38</v>
      </c>
      <c r="D54" s="69">
        <v>25</v>
      </c>
      <c r="E54" s="69" t="s">
        <v>1569</v>
      </c>
      <c r="F54" s="50" t="e">
        <f>COUNTIFS('[1]MASTER TT'!$D$13:$D$69997,$A$3:$A$7588,'[1]MASTER TT'!$B$13:$B$69997,"MONDAY",'[1]MASTER TT'!$C$13:$C$69997,"0800-1*",'[1]MASTER TT'!#REF!,"&gt;=1")</f>
        <v>#REF!</v>
      </c>
      <c r="G54" s="51" t="e">
        <f>COUNTIFS('[1]MASTER TT'!$D$13:$D$69997,$A$3:$A$7588,'[1]MASTER TT'!$B$13:$B$69997,"MONDAY",'[1]MASTER TT'!$C$13:$C$69997,"1100-1*",'[1]MASTER TT'!#REF!,"&gt;=1")</f>
        <v>#REF!</v>
      </c>
      <c r="H54" s="51" t="e">
        <f>(COUNTIFS('[1]MASTER TT'!$D$13:$D$69997,$A$3:$A$7588,'[1]MASTER TT'!$B$13:$B$69997,"MONDAY",'[1]MASTER TT'!$C$13:$C$69997,"1400-1*",'[1]MASTER TT'!#REF!,"&gt;=1"))</f>
        <v>#REF!</v>
      </c>
      <c r="I54" s="52" t="e">
        <f>COUNTIFS('[1]MASTER TT'!$D$13:$D$69997,$A$3:$A$7588,'[1]MASTER TT'!$B$13:$B$69997,"MONDAY",'[1]MASTER TT'!$C$13:$C$69997,"17*",'[1]MASTER TT'!#REF!,"&gt;=1")</f>
        <v>#REF!</v>
      </c>
      <c r="J54" s="51" t="e">
        <f>COUNTIFS('[1]MASTER TT'!$D$13:$D$69997,$A$3:$A$7588,'[1]MASTER TT'!$B$13:$B$69997,"TUESDAY",'[1]MASTER TT'!$C$13:$C$69997,"0800-1*",'[1]MASTER TT'!#REF!,"&gt;=1")</f>
        <v>#REF!</v>
      </c>
      <c r="K54" s="52" t="e">
        <f>COUNTIFS('[1]MASTER TT'!$D$13:$D$69997,$A$3:$A$7588,'[1]MASTER TT'!$B$13:$B$69997,"TUESDAY",'[1]MASTER TT'!$C$13:$C$69997,"1100-1*",'[1]MASTER TT'!#REF!,"&gt;=1")</f>
        <v>#REF!</v>
      </c>
      <c r="L54" s="51" t="e">
        <f>COUNTIFS('[1]MASTER TT'!$D$13:$D$69997,$A$3:$A$7588,'[1]MASTER TT'!$B$13:$B$69997,"TUESDAY",'[1]MASTER TT'!$C$13:$C$69997,"1400-1*",'[1]MASTER TT'!#REF!,"&gt;=1")</f>
        <v>#REF!</v>
      </c>
      <c r="M54" s="51" t="e">
        <f>COUNTIFS('[1]MASTER TT'!$D$13:$D$70053,$A$3:$A$7588,'[1]MASTER TT'!$B$13:$B$70053,"TUESDAY",'[1]MASTER TT'!$C$13:$C$70053,"17*",'[1]MASTER TT'!#REF!,"&gt;=1")</f>
        <v>#REF!</v>
      </c>
      <c r="N54" s="51" t="e">
        <f>COUNTIFS('[1]MASTER TT'!$D$13:$D$70056,$A$3:$A$588,'[1]MASTER TT'!$B$13:$B$70056,"WEDNESDAY",'[1]MASTER TT'!$C$13:$C$70056,"0800-1*",'[1]MASTER TT'!#REF!,"&gt;=1")</f>
        <v>#REF!</v>
      </c>
      <c r="O54" s="51" t="e">
        <f>(COUNTIFS('[1]MASTER TT'!$D$13:$D$70056,$A$3:$A$7588,'[1]MASTER TT'!$B$13:$B$70056,"WEDNESDAY",'[1]MASTER TT'!$C$13:$C$70056,"1100-1*",'[1]MASTER TT'!#REF!,"&gt;=1"))</f>
        <v>#REF!</v>
      </c>
      <c r="P54" s="51" t="e">
        <f>(COUNTIFS('[1]MASTER TT'!$D$13:$D$70056,$A$3:$A$7588,'[1]MASTER TT'!$B$13:$B$70056,"WEDNESDAY",'[1]MASTER TT'!$C$13:$C$70056,"1400-1*",'[1]MASTER TT'!#REF!,"&gt;=1"))</f>
        <v>#REF!</v>
      </c>
      <c r="Q54" s="51" t="e">
        <f>(COUNTIFS('[1]MASTER TT'!$D$13:$D$70056,$A$3:$A$7588,'[1]MASTER TT'!$B$13:$B$70056,"WEDNESDAY",'[1]MASTER TT'!$C$13:$C$70056,"17*",'[1]MASTER TT'!#REF!,"&gt;=1"))</f>
        <v>#REF!</v>
      </c>
      <c r="R54" s="51" t="e">
        <f>(COUNTIFS('[1]MASTER TT'!$D$13:$D$70056,$A$3:$A$7588,'[1]MASTER TT'!$B$13:$B$70056,"THURSDAY",'[1]MASTER TT'!$C$13:$C$70056,"0800-1*",'[1]MASTER TT'!#REF!,"&gt;=1"))</f>
        <v>#REF!</v>
      </c>
      <c r="S54" s="51" t="e">
        <f>COUNTIFS('[1]MASTER TT'!$D$13:$D$70056,$A$3:$A$7588,'[1]MASTER TT'!$B$13:$B$70056,"THURSDAY",'[1]MASTER TT'!$C$13:$C$70056,"1100-1*",'[1]MASTER TT'!#REF!,"&gt;=1")</f>
        <v>#REF!</v>
      </c>
      <c r="T54" s="51" t="e">
        <f>(COUNTIFS('[1]MASTER TT'!$D$13:$D$70056,$A$3:$A$7588,'[1]MASTER TT'!$B$13:$B$70056,"THURSDAY",'[1]MASTER TT'!$C$13:$C$70056,"1400-1*",'[1]MASTER TT'!#REF!,"&gt;=1"))</f>
        <v>#REF!</v>
      </c>
      <c r="U54" s="52" t="e">
        <f>(COUNTIFS('[1]MASTER TT'!$D$13:$D$70056,$A$3:$A$7588,'[1]MASTER TT'!$B$13:$B$70056,"THURSDAY",'[1]MASTER TT'!$C$13:$C$70056,"17*",'[1]MASTER TT'!#REF!,"&gt;=1"))</f>
        <v>#REF!</v>
      </c>
      <c r="V54" s="51" t="e">
        <f>(COUNTIFS('[1]MASTER TT'!$D$13:$D$70056,$A$3:$A$7588,'[1]MASTER TT'!$B$13:$B$70056,"FRIDAY",'[1]MASTER TT'!$C$13:$C$70056,"0800-1*",'[1]MASTER TT'!#REF!,"&gt;=1"))</f>
        <v>#REF!</v>
      </c>
      <c r="W54" s="51" t="e">
        <f>(COUNTIFS('[1]MASTER TT'!$D$13:$D$70056,$A$3:$A$7588,'[1]MASTER TT'!$B$13:$B$70056,"FRIDAY",'[1]MASTER TT'!$C$13:$C$70056,"1100-1*",'[1]MASTER TT'!#REF!,"&gt;=1"))</f>
        <v>#REF!</v>
      </c>
      <c r="X54" s="51" t="e">
        <f>(COUNTIFS('[1]MASTER TT'!$D$13:$D$70056,$A$3:$A$7588,'[1]MASTER TT'!$B$13:$B$70056,"FRIDAY",'[1]MASTER TT'!$C$13:$C$70056,"1400-1*",'[1]MASTER TT'!#REF!,"&gt;=1"))</f>
        <v>#REF!</v>
      </c>
      <c r="Y54" s="51" t="e">
        <f>(COUNTIFS('[1]MASTER TT'!$D$13:$D$70056,$A$3:$A$7588,'[1]MASTER TT'!$B$13:$B$70056,"FRIDAY",'[1]MASTER TT'!$C$13:$C$70056,"17*",'[1]MASTER TT'!#REF!,"&gt;=1"))</f>
        <v>#REF!</v>
      </c>
      <c r="Z54" s="51" t="e">
        <f>(COUNTIFS('[1]MASTER TT'!$D$14:$D$70056,$A$3:$A$7588,'[1]MASTER TT'!$B$14:$B$70056,"SATURDAY",'[1]MASTER TT'!$C$14:$C$70056,"0800-1*",'[1]MASTER TT'!#REF!,"&gt;=1"))</f>
        <v>#REF!</v>
      </c>
      <c r="AA54" s="52" t="e">
        <f>(COUNTIFS('[1]MASTER TT'!$D$14:$D$70056,$A$3:$A$7588,'[1]MASTER TT'!$B$14:$B$70056,"SATURDAY",'[1]MASTER TT'!$C$14:$C$70056,"1100-1*",'[1]MASTER TT'!#REF!,"&gt;=1"))</f>
        <v>#REF!</v>
      </c>
      <c r="AB54" s="52" t="e">
        <f>(COUNTIFS('[1]MASTER TT'!$D$14:$D$70056,$A$3:$A$7588,'[1]MASTER TT'!$B$14:$B$70056,"SATURDAY",'[1]MASTER TT'!$C$14:$C$70056,"1500-1800",'[1]MASTER TT'!#REF!,"&gt;=1"))</f>
        <v>#REF!</v>
      </c>
      <c r="AC54" s="52">
        <v>0</v>
      </c>
      <c r="AD54" s="52" t="e">
        <f>(COUNTIFS('[1]MASTER TT'!$D$14:$D$70056,$A$3:$A$7588,'[1]MASTER TT'!$B$14:$B$70056,"SUNDAY",'[1]MASTER TT'!$C$14:$C$70056,"0800-1100 HRS",'[1]MASTER TT'!#REF!,"&gt;=1"))</f>
        <v>#REF!</v>
      </c>
      <c r="AE54" s="52" t="e">
        <f>(COUNTIFS('[1]MASTER TT'!$D$14:$D$70056,$A$3:$A$7588,'[1]MASTER TT'!$B$14:$B$70056,"SUNDAY",'[1]MASTER TT'!$C$14:$C$70056,"1100-1400 HRS",'[1]MASTER TT'!#REF!,"&gt;=1)"))</f>
        <v>#REF!</v>
      </c>
      <c r="AF54" s="8" t="e">
        <f>(COUNTIFS('[1]MASTER TT'!$D$14:$D$70056,$A$3:$A$7588,'[1]MASTER TT'!$B$14:$B$70056,"SUNDAY",'[1]MASTER TT'!$C$14:$C$70056,"1100-1400 HRS",'[1]MASTER TT'!#REF!,"&gt;=1"))</f>
        <v>#REF!</v>
      </c>
      <c r="AG54" s="71"/>
      <c r="AH54" s="11"/>
      <c r="AI54" s="54" t="e">
        <f t="shared" si="3"/>
        <v>#REF!</v>
      </c>
      <c r="AJ54" s="11"/>
      <c r="AK54" s="11"/>
      <c r="AL54" s="11"/>
      <c r="AM54" s="11"/>
      <c r="AN54" s="11"/>
      <c r="AO54" s="11"/>
      <c r="AP54" s="11"/>
      <c r="AQ54" s="11"/>
      <c r="AR54" s="11"/>
      <c r="AS54" s="11"/>
      <c r="AT54" s="11"/>
      <c r="AU54" s="11"/>
      <c r="AV54" s="11"/>
      <c r="AW54" s="11"/>
      <c r="AX54" s="11"/>
      <c r="AY54" s="11"/>
      <c r="AZ54" s="11"/>
      <c r="BA54" s="11"/>
      <c r="BB54" s="11"/>
      <c r="BC54" s="11"/>
      <c r="BD54" s="11"/>
    </row>
    <row r="55" spans="1:56" ht="14.25" customHeight="1">
      <c r="A55" s="69" t="s">
        <v>1366</v>
      </c>
      <c r="B55" s="69">
        <v>100</v>
      </c>
      <c r="C55" s="70">
        <v>80</v>
      </c>
      <c r="D55" s="69">
        <v>66</v>
      </c>
      <c r="E55" s="69" t="s">
        <v>1569</v>
      </c>
      <c r="F55" s="50" t="e">
        <f>COUNTIFS('[1]MASTER TT'!$D$13:$D$69997,$A$3:$A$7588,'[1]MASTER TT'!$B$13:$B$69997,"MONDAY",'[1]MASTER TT'!$C$13:$C$69997,"0800-1*",'[1]MASTER TT'!#REF!,"&gt;=1")</f>
        <v>#REF!</v>
      </c>
      <c r="G55" s="51" t="e">
        <f>COUNTIFS('[1]MASTER TT'!$D$13:$D$69997,$A$3:$A$7588,'[1]MASTER TT'!$B$13:$B$69997,"MONDAY",'[1]MASTER TT'!$C$13:$C$69997,"1100-1*",'[1]MASTER TT'!#REF!,"&gt;=1")</f>
        <v>#REF!</v>
      </c>
      <c r="H55" s="51" t="e">
        <f>(COUNTIFS('[1]MASTER TT'!$D$13:$D$69997,$A$3:$A$7588,'[1]MASTER TT'!$B$13:$B$69997,"MONDAY",'[1]MASTER TT'!$C$13:$C$69997,"1400-1*",'[1]MASTER TT'!#REF!,"&gt;=1"))</f>
        <v>#REF!</v>
      </c>
      <c r="I55" s="52" t="e">
        <f>COUNTIFS('[1]MASTER TT'!$D$13:$D$69997,$A$3:$A$7588,'[1]MASTER TT'!$B$13:$B$69997,"MONDAY",'[1]MASTER TT'!$C$13:$C$69997,"17*",'[1]MASTER TT'!#REF!,"&gt;=1")</f>
        <v>#REF!</v>
      </c>
      <c r="J55" s="51" t="e">
        <f>COUNTIFS('[1]MASTER TT'!$D$13:$D$69997,$A$3:$A$7588,'[1]MASTER TT'!$B$13:$B$69997,"TUESDAY",'[1]MASTER TT'!$C$13:$C$69997,"0800-1*",'[1]MASTER TT'!#REF!,"&gt;=1")</f>
        <v>#REF!</v>
      </c>
      <c r="K55" s="52" t="e">
        <f>COUNTIFS('[1]MASTER TT'!$D$13:$D$69997,$A$3:$A$7588,'[1]MASTER TT'!$B$13:$B$69997,"TUESDAY",'[1]MASTER TT'!$C$13:$C$69997,"1100-1*",'[1]MASTER TT'!#REF!,"&gt;=1")</f>
        <v>#REF!</v>
      </c>
      <c r="L55" s="51" t="e">
        <f>COUNTIFS('[1]MASTER TT'!$D$13:$D$69997,$A$3:$A$7588,'[1]MASTER TT'!$B$13:$B$69997,"TUESDAY",'[1]MASTER TT'!$C$13:$C$69997,"1400-1*",'[1]MASTER TT'!#REF!,"&gt;=1")</f>
        <v>#REF!</v>
      </c>
      <c r="M55" s="51" t="e">
        <f>COUNTIFS('[1]MASTER TT'!$D$13:$D$70053,$A$3:$A$7588,'[1]MASTER TT'!$B$13:$B$70053,"TUESDAY",'[1]MASTER TT'!$C$13:$C$70053,"17*",'[1]MASTER TT'!#REF!,"&gt;=1")</f>
        <v>#REF!</v>
      </c>
      <c r="N55" s="51" t="e">
        <f>COUNTIFS('[1]MASTER TT'!$D$13:$D$70056,$A$3:$A$588,'[1]MASTER TT'!$B$13:$B$70056,"WEDNESDAY",'[1]MASTER TT'!$C$13:$C$70056,"0800-1*",'[1]MASTER TT'!#REF!,"&gt;=1")</f>
        <v>#REF!</v>
      </c>
      <c r="O55" s="51" t="e">
        <f>(COUNTIFS('[1]MASTER TT'!$D$13:$D$70056,$A$3:$A$7588,'[1]MASTER TT'!$B$13:$B$70056,"WEDNESDAY",'[1]MASTER TT'!$C$13:$C$70056,"1100-1*",'[1]MASTER TT'!#REF!,"&gt;=1"))</f>
        <v>#REF!</v>
      </c>
      <c r="P55" s="51" t="e">
        <f>(COUNTIFS('[1]MASTER TT'!$D$13:$D$70056,$A$3:$A$7588,'[1]MASTER TT'!$B$13:$B$70056,"WEDNESDAY",'[1]MASTER TT'!$C$13:$C$70056,"1400-1*",'[1]MASTER TT'!#REF!,"&gt;=1"))</f>
        <v>#REF!</v>
      </c>
      <c r="Q55" s="51" t="e">
        <f>(COUNTIFS('[1]MASTER TT'!$D$13:$D$70056,$A$3:$A$7588,'[1]MASTER TT'!$B$13:$B$70056,"WEDNESDAY",'[1]MASTER TT'!$C$13:$C$70056,"17*",'[1]MASTER TT'!#REF!,"&gt;=1"))</f>
        <v>#REF!</v>
      </c>
      <c r="R55" s="51" t="e">
        <f>(COUNTIFS('[1]MASTER TT'!$D$13:$D$70056,$A$3:$A$7588,'[1]MASTER TT'!$B$13:$B$70056,"THURSDAY",'[1]MASTER TT'!$C$13:$C$70056,"0800-1*",'[1]MASTER TT'!#REF!,"&gt;=1"))</f>
        <v>#REF!</v>
      </c>
      <c r="S55" s="51" t="e">
        <f>COUNTIFS('[1]MASTER TT'!$D$13:$D$70056,$A$3:$A$7588,'[1]MASTER TT'!$B$13:$B$70056,"THURSDAY",'[1]MASTER TT'!$C$13:$C$70056,"1100-1*",'[1]MASTER TT'!#REF!,"&gt;=1")</f>
        <v>#REF!</v>
      </c>
      <c r="T55" s="51" t="e">
        <f>(COUNTIFS('[1]MASTER TT'!$D$13:$D$70056,$A$3:$A$7588,'[1]MASTER TT'!$B$13:$B$70056,"THURSDAY",'[1]MASTER TT'!$C$13:$C$70056,"1400-1*",'[1]MASTER TT'!#REF!,"&gt;=1"))</f>
        <v>#REF!</v>
      </c>
      <c r="U55" s="52" t="e">
        <f>(COUNTIFS('[1]MASTER TT'!$D$13:$D$70056,$A$3:$A$7588,'[1]MASTER TT'!$B$13:$B$70056,"THURSDAY",'[1]MASTER TT'!$C$13:$C$70056,"17*",'[1]MASTER TT'!#REF!,"&gt;=1"))</f>
        <v>#REF!</v>
      </c>
      <c r="V55" s="51" t="e">
        <f>(COUNTIFS('[1]MASTER TT'!$D$13:$D$70056,$A$3:$A$7588,'[1]MASTER TT'!$B$13:$B$70056,"FRIDAY",'[1]MASTER TT'!$C$13:$C$70056,"0800-1*",'[1]MASTER TT'!#REF!,"&gt;=1"))</f>
        <v>#REF!</v>
      </c>
      <c r="W55" s="51" t="e">
        <f>(COUNTIFS('[1]MASTER TT'!$D$13:$D$70056,$A$3:$A$7588,'[1]MASTER TT'!$B$13:$B$70056,"FRIDAY",'[1]MASTER TT'!$C$13:$C$70056,"1100-1*",'[1]MASTER TT'!#REF!,"&gt;=1"))</f>
        <v>#REF!</v>
      </c>
      <c r="X55" s="51" t="e">
        <f>(COUNTIFS('[1]MASTER TT'!$D$13:$D$70056,$A$3:$A$7588,'[1]MASTER TT'!$B$13:$B$70056,"FRIDAY",'[1]MASTER TT'!$C$13:$C$70056,"1400-1*",'[1]MASTER TT'!#REF!,"&gt;=1"))</f>
        <v>#REF!</v>
      </c>
      <c r="Y55" s="51" t="e">
        <f>(COUNTIFS('[1]MASTER TT'!$D$13:$D$70056,$A$3:$A$7588,'[1]MASTER TT'!$B$13:$B$70056,"FRIDAY",'[1]MASTER TT'!$C$13:$C$70056,"17*",'[1]MASTER TT'!#REF!,"&gt;=1"))</f>
        <v>#REF!</v>
      </c>
      <c r="Z55" s="51" t="e">
        <f>(COUNTIFS('[1]MASTER TT'!$D$14:$D$70056,$A$3:$A$7588,'[1]MASTER TT'!$B$14:$B$70056,"SATURDAY",'[1]MASTER TT'!$C$14:$C$70056,"0800-1*",'[1]MASTER TT'!#REF!,"&gt;=1"))</f>
        <v>#REF!</v>
      </c>
      <c r="AA55" s="52" t="e">
        <f>(COUNTIFS('[1]MASTER TT'!$D$14:$D$70056,$A$3:$A$7588,'[1]MASTER TT'!$B$14:$B$70056,"SATURDAY",'[1]MASTER TT'!$C$14:$C$70056,"1100-1*",'[1]MASTER TT'!#REF!,"&gt;=1"))</f>
        <v>#REF!</v>
      </c>
      <c r="AB55" s="52" t="e">
        <f>(COUNTIFS('[1]MASTER TT'!$D$14:$D$70056,$A$3:$A$7588,'[1]MASTER TT'!$B$14:$B$70056,"SATURDAY",'[1]MASTER TT'!$C$14:$C$70056,"1500-1800",'[1]MASTER TT'!#REF!,"&gt;=1"))</f>
        <v>#REF!</v>
      </c>
      <c r="AC55" s="52">
        <v>0</v>
      </c>
      <c r="AD55" s="52" t="e">
        <f>(COUNTIFS('[1]MASTER TT'!$D$14:$D$70056,$A$3:$A$7588,'[1]MASTER TT'!$B$14:$B$70056,"SUNDAY",'[1]MASTER TT'!$C$14:$C$70056,"0800-1100 HRS",'[1]MASTER TT'!#REF!,"&gt;=1"))</f>
        <v>#REF!</v>
      </c>
      <c r="AE55" s="52" t="e">
        <f>(COUNTIFS('[1]MASTER TT'!$D$14:$D$70056,$A$3:$A$7588,'[1]MASTER TT'!$B$14:$B$70056,"SUNDAY",'[1]MASTER TT'!$C$14:$C$70056,"1100-1400 HRS",'[1]MASTER TT'!#REF!,"&gt;=1)"))</f>
        <v>#REF!</v>
      </c>
      <c r="AF55" s="8" t="e">
        <f>(COUNTIFS('[1]MASTER TT'!$D$14:$D$70056,$A$3:$A$7588,'[1]MASTER TT'!$B$14:$B$70056,"SUNDAY",'[1]MASTER TT'!$C$14:$C$70056,"1100-1400 HRS",'[1]MASTER TT'!#REF!,"&gt;=1"))</f>
        <v>#REF!</v>
      </c>
      <c r="AG55" s="71"/>
      <c r="AH55" s="11"/>
      <c r="AI55" s="54" t="e">
        <f t="shared" si="3"/>
        <v>#REF!</v>
      </c>
      <c r="AJ55" s="11"/>
      <c r="AK55" s="11"/>
      <c r="AL55" s="11"/>
      <c r="AM55" s="11"/>
      <c r="AN55" s="11"/>
      <c r="AO55" s="11"/>
      <c r="AP55" s="11"/>
      <c r="AQ55" s="11"/>
      <c r="AR55" s="11"/>
      <c r="AS55" s="11"/>
      <c r="AT55" s="11"/>
      <c r="AU55" s="11"/>
      <c r="AV55" s="11"/>
      <c r="AW55" s="11"/>
      <c r="AX55" s="11"/>
      <c r="AY55" s="11"/>
      <c r="AZ55" s="11"/>
      <c r="BA55" s="11"/>
      <c r="BB55" s="11"/>
      <c r="BC55" s="11"/>
      <c r="BD55" s="11"/>
    </row>
    <row r="56" spans="1:56" ht="14.25" customHeight="1">
      <c r="A56" s="69" t="s">
        <v>1103</v>
      </c>
      <c r="B56" s="69">
        <v>40</v>
      </c>
      <c r="C56" s="70"/>
      <c r="D56" s="69"/>
      <c r="E56" s="69"/>
      <c r="F56" s="50" t="e">
        <f>COUNTIFS('[1]MASTER TT'!$D$13:$D$69997,$A$3:$A$7588,'[1]MASTER TT'!$B$13:$B$69997,"MONDAY",'[1]MASTER TT'!$C$13:$C$69997,"0800-1*",'[1]MASTER TT'!#REF!,"&gt;=1")</f>
        <v>#REF!</v>
      </c>
      <c r="G56" s="51" t="e">
        <f>COUNTIFS('[1]MASTER TT'!$D$13:$D$69997,$A$3:$A$7588,'[1]MASTER TT'!$B$13:$B$69997,"MONDAY",'[1]MASTER TT'!$C$13:$C$69997,"1100-1*",'[1]MASTER TT'!#REF!,"&gt;=1")</f>
        <v>#REF!</v>
      </c>
      <c r="H56" s="51" t="e">
        <f>(COUNTIFS('[1]MASTER TT'!$D$13:$D$69997,$A$3:$A$7588,'[1]MASTER TT'!$B$13:$B$69997,"MONDAY",'[1]MASTER TT'!$C$13:$C$69997,"1400-1*",'[1]MASTER TT'!#REF!,"&gt;=1"))</f>
        <v>#REF!</v>
      </c>
      <c r="I56" s="52" t="e">
        <f>COUNTIFS('[1]MASTER TT'!$D$13:$D$69997,$A$3:$A$7588,'[1]MASTER TT'!$B$13:$B$69997,"MONDAY",'[1]MASTER TT'!$C$13:$C$69997,"17*",'[1]MASTER TT'!#REF!,"&gt;=1")</f>
        <v>#REF!</v>
      </c>
      <c r="J56" s="51" t="e">
        <f>COUNTIFS('[1]MASTER TT'!$D$13:$D$69997,$A$3:$A$7588,'[1]MASTER TT'!$B$13:$B$69997,"TUESDAY",'[1]MASTER TT'!$C$13:$C$69997,"0800-1*",'[1]MASTER TT'!#REF!,"&gt;=1")</f>
        <v>#REF!</v>
      </c>
      <c r="K56" s="52" t="e">
        <f>COUNTIFS('[1]MASTER TT'!$D$13:$D$69997,$A$3:$A$7588,'[1]MASTER TT'!$B$13:$B$69997,"TUESDAY",'[1]MASTER TT'!$C$13:$C$69997,"1100-1*",'[1]MASTER TT'!#REF!,"&gt;=1")</f>
        <v>#REF!</v>
      </c>
      <c r="L56" s="51" t="e">
        <f>COUNTIFS('[1]MASTER TT'!$D$13:$D$69997,$A$3:$A$7588,'[1]MASTER TT'!$B$13:$B$69997,"TUESDAY",'[1]MASTER TT'!$C$13:$C$69997,"1400-1*",'[1]MASTER TT'!#REF!,"&gt;=1")</f>
        <v>#REF!</v>
      </c>
      <c r="M56" s="51" t="e">
        <f>COUNTIFS('[1]MASTER TT'!$D$13:$D$70053,$A$3:$A$7588,'[1]MASTER TT'!$B$13:$B$70053,"TUESDAY",'[1]MASTER TT'!$C$13:$C$70053,"17*",'[1]MASTER TT'!#REF!,"&gt;=1")</f>
        <v>#REF!</v>
      </c>
      <c r="N56" s="51" t="e">
        <f>COUNTIFS('[1]MASTER TT'!$D$13:$D$70056,$A$3:$A$588,'[1]MASTER TT'!$B$13:$B$70056,"WEDNESDAY",'[1]MASTER TT'!$C$13:$C$70056,"0800-1*",'[1]MASTER TT'!#REF!,"&gt;=1")</f>
        <v>#REF!</v>
      </c>
      <c r="O56" s="51" t="e">
        <f>(COUNTIFS('[1]MASTER TT'!$D$13:$D$70056,$A$3:$A$7588,'[1]MASTER TT'!$B$13:$B$70056,"WEDNESDAY",'[1]MASTER TT'!$C$13:$C$70056,"1100-1*",'[1]MASTER TT'!#REF!,"&gt;=1"))</f>
        <v>#REF!</v>
      </c>
      <c r="P56" s="51" t="e">
        <f>(COUNTIFS('[1]MASTER TT'!$D$13:$D$70056,$A$3:$A$7588,'[1]MASTER TT'!$B$13:$B$70056,"WEDNESDAY",'[1]MASTER TT'!$C$13:$C$70056,"1400-1*",'[1]MASTER TT'!#REF!,"&gt;=1"))</f>
        <v>#REF!</v>
      </c>
      <c r="Q56" s="51" t="e">
        <f>(COUNTIFS('[1]MASTER TT'!$D$13:$D$70056,$A$3:$A$7588,'[1]MASTER TT'!$B$13:$B$70056,"WEDNESDAY",'[1]MASTER TT'!$C$13:$C$70056,"17*",'[1]MASTER TT'!#REF!,"&gt;=1"))</f>
        <v>#REF!</v>
      </c>
      <c r="R56" s="51" t="e">
        <f>(COUNTIFS('[1]MASTER TT'!$D$13:$D$70056,$A$3:$A$7588,'[1]MASTER TT'!$B$13:$B$70056,"THURSDAY",'[1]MASTER TT'!$C$13:$C$70056,"0800-1*",'[1]MASTER TT'!#REF!,"&gt;=1"))</f>
        <v>#REF!</v>
      </c>
      <c r="S56" s="51" t="e">
        <f>COUNTIFS('[1]MASTER TT'!$D$13:$D$70056,$A$3:$A$7588,'[1]MASTER TT'!$B$13:$B$70056,"THURSDAY",'[1]MASTER TT'!$C$13:$C$70056,"1100-1*",'[1]MASTER TT'!#REF!,"&gt;=1")</f>
        <v>#REF!</v>
      </c>
      <c r="T56" s="51" t="e">
        <f>(COUNTIFS('[1]MASTER TT'!$D$13:$D$70056,$A$3:$A$7588,'[1]MASTER TT'!$B$13:$B$70056,"THURSDAY",'[1]MASTER TT'!$C$13:$C$70056,"1400-1*",'[1]MASTER TT'!#REF!,"&gt;=1"))</f>
        <v>#REF!</v>
      </c>
      <c r="U56" s="52" t="e">
        <f>(COUNTIFS('[1]MASTER TT'!$D$13:$D$70056,$A$3:$A$7588,'[1]MASTER TT'!$B$13:$B$70056,"THURSDAY",'[1]MASTER TT'!$C$13:$C$70056,"17*",'[1]MASTER TT'!#REF!,"&gt;=1"))</f>
        <v>#REF!</v>
      </c>
      <c r="V56" s="51" t="e">
        <f>(COUNTIFS('[1]MASTER TT'!$D$13:$D$70056,$A$3:$A$7588,'[1]MASTER TT'!$B$13:$B$70056,"FRIDAY",'[1]MASTER TT'!$C$13:$C$70056,"0800-1*",'[1]MASTER TT'!#REF!,"&gt;=1"))</f>
        <v>#REF!</v>
      </c>
      <c r="W56" s="51" t="e">
        <f>(COUNTIFS('[1]MASTER TT'!$D$13:$D$70056,$A$3:$A$7588,'[1]MASTER TT'!$B$13:$B$70056,"FRIDAY",'[1]MASTER TT'!$C$13:$C$70056,"1100-1*",'[1]MASTER TT'!#REF!,"&gt;=1"))</f>
        <v>#REF!</v>
      </c>
      <c r="X56" s="51" t="e">
        <f>(COUNTIFS('[1]MASTER TT'!$D$13:$D$70056,$A$3:$A$7588,'[1]MASTER TT'!$B$13:$B$70056,"FRIDAY",'[1]MASTER TT'!$C$13:$C$70056,"1400-1*",'[1]MASTER TT'!#REF!,"&gt;=1"))</f>
        <v>#REF!</v>
      </c>
      <c r="Y56" s="51" t="e">
        <f>(COUNTIFS('[1]MASTER TT'!$D$13:$D$70056,$A$3:$A$7588,'[1]MASTER TT'!$B$13:$B$70056,"FRIDAY",'[1]MASTER TT'!$C$13:$C$70056,"17*",'[1]MASTER TT'!#REF!,"&gt;=1"))</f>
        <v>#REF!</v>
      </c>
      <c r="Z56" s="51" t="e">
        <f>(COUNTIFS('[1]MASTER TT'!$D$14:$D$70056,$A$3:$A$7588,'[1]MASTER TT'!$B$14:$B$70056,"SATURDAY",'[1]MASTER TT'!$C$14:$C$70056,"0800-1*",'[1]MASTER TT'!#REF!,"&gt;=1"))</f>
        <v>#REF!</v>
      </c>
      <c r="AA56" s="52" t="e">
        <f>(COUNTIFS('[1]MASTER TT'!$D$14:$D$70056,$A$3:$A$7588,'[1]MASTER TT'!$B$14:$B$70056,"SATURDAY",'[1]MASTER TT'!$C$14:$C$70056,"1100-1*",'[1]MASTER TT'!#REF!,"&gt;=1"))</f>
        <v>#REF!</v>
      </c>
      <c r="AB56" s="52" t="e">
        <f>(COUNTIFS('[1]MASTER TT'!$D$14:$D$70056,$A$3:$A$7588,'[1]MASTER TT'!$B$14:$B$70056,"SATURDAY",'[1]MASTER TT'!$C$14:$C$70056,"1500-1800",'[1]MASTER TT'!#REF!,"&gt;=1"))</f>
        <v>#REF!</v>
      </c>
      <c r="AC56" s="52">
        <v>0</v>
      </c>
      <c r="AD56" s="52" t="e">
        <f>(COUNTIFS('[1]MASTER TT'!$D$14:$D$70056,$A$3:$A$7588,'[1]MASTER TT'!$B$14:$B$70056,"SUNDAY",'[1]MASTER TT'!$C$14:$C$70056,"0800-1100 HRS",'[1]MASTER TT'!#REF!,"&gt;=1"))</f>
        <v>#REF!</v>
      </c>
      <c r="AE56" s="52" t="e">
        <f>(COUNTIFS('[1]MASTER TT'!$D$14:$D$70056,$A$3:$A$7588,'[1]MASTER TT'!$B$14:$B$70056,"SUNDAY",'[1]MASTER TT'!$C$14:$C$70056,"1100-1400 HRS",'[1]MASTER TT'!#REF!,"&gt;=1)"))</f>
        <v>#REF!</v>
      </c>
      <c r="AF56" s="8" t="e">
        <f>(COUNTIFS('[1]MASTER TT'!$D$14:$D$70056,$A$3:$A$7588,'[1]MASTER TT'!$B$14:$B$70056,"SUNDAY",'[1]MASTER TT'!$C$14:$C$70056,"1100-1400 HRS",'[1]MASTER TT'!#REF!,"&gt;=1"))</f>
        <v>#REF!</v>
      </c>
      <c r="AG56" s="71"/>
      <c r="AH56" s="11"/>
      <c r="AI56" s="54" t="e">
        <f t="shared" si="3"/>
        <v>#REF!</v>
      </c>
      <c r="AJ56" s="11"/>
      <c r="AK56" s="11"/>
      <c r="AL56" s="11"/>
      <c r="AM56" s="11"/>
      <c r="AN56" s="11"/>
      <c r="AO56" s="11"/>
      <c r="AP56" s="11"/>
      <c r="AQ56" s="11"/>
      <c r="AR56" s="11"/>
      <c r="AS56" s="11"/>
      <c r="AT56" s="11"/>
      <c r="AU56" s="11"/>
      <c r="AV56" s="11"/>
      <c r="AW56" s="11"/>
      <c r="AX56" s="11"/>
      <c r="AY56" s="11"/>
      <c r="AZ56" s="11"/>
      <c r="BA56" s="11"/>
      <c r="BB56" s="11"/>
      <c r="BC56" s="11"/>
      <c r="BD56" s="11"/>
    </row>
    <row r="57" spans="1:56" ht="14.25" customHeight="1">
      <c r="A57" s="69" t="s">
        <v>1189</v>
      </c>
      <c r="B57" s="69">
        <v>40</v>
      </c>
      <c r="C57" s="70"/>
      <c r="D57" s="69"/>
      <c r="E57" s="69"/>
      <c r="F57" s="50" t="e">
        <f>COUNTIFS('[1]MASTER TT'!$D$13:$D$69997,$A$3:$A$7588,'[1]MASTER TT'!$B$13:$B$69997,"MONDAY",'[1]MASTER TT'!$C$13:$C$69997,"0800-1*",'[1]MASTER TT'!#REF!,"&gt;=1")</f>
        <v>#REF!</v>
      </c>
      <c r="G57" s="51" t="e">
        <f>COUNTIFS('[1]MASTER TT'!$D$13:$D$69997,$A$3:$A$7588,'[1]MASTER TT'!$B$13:$B$69997,"MONDAY",'[1]MASTER TT'!$C$13:$C$69997,"1100-1*",'[1]MASTER TT'!#REF!,"&gt;=1")</f>
        <v>#REF!</v>
      </c>
      <c r="H57" s="51" t="e">
        <f>(COUNTIFS('[1]MASTER TT'!$D$13:$D$69997,$A$3:$A$7588,'[1]MASTER TT'!$B$13:$B$69997,"MONDAY",'[1]MASTER TT'!$C$13:$C$69997,"1400-1*",'[1]MASTER TT'!#REF!,"&gt;=1"))</f>
        <v>#REF!</v>
      </c>
      <c r="I57" s="52" t="e">
        <f>COUNTIFS('[1]MASTER TT'!$D$13:$D$69997,$A$3:$A$7588,'[1]MASTER TT'!$B$13:$B$69997,"MONDAY",'[1]MASTER TT'!$C$13:$C$69997,"17*",'[1]MASTER TT'!#REF!,"&gt;=1")</f>
        <v>#REF!</v>
      </c>
      <c r="J57" s="51" t="e">
        <f>COUNTIFS('[1]MASTER TT'!$D$13:$D$69997,$A$3:$A$7588,'[1]MASTER TT'!$B$13:$B$69997,"TUESDAY",'[1]MASTER TT'!$C$13:$C$69997,"0800-1*",'[1]MASTER TT'!#REF!,"&gt;=1")</f>
        <v>#REF!</v>
      </c>
      <c r="K57" s="52" t="e">
        <f>COUNTIFS('[1]MASTER TT'!$D$13:$D$69997,$A$3:$A$7588,'[1]MASTER TT'!$B$13:$B$69997,"TUESDAY",'[1]MASTER TT'!$C$13:$C$69997,"1100-1*",'[1]MASTER TT'!#REF!,"&gt;=1")</f>
        <v>#REF!</v>
      </c>
      <c r="L57" s="51" t="e">
        <f>COUNTIFS('[1]MASTER TT'!$D$13:$D$69997,$A$3:$A$7588,'[1]MASTER TT'!$B$13:$B$69997,"TUESDAY",'[1]MASTER TT'!$C$13:$C$69997,"1400-1*",'[1]MASTER TT'!#REF!,"&gt;=1")</f>
        <v>#REF!</v>
      </c>
      <c r="M57" s="51" t="e">
        <f>COUNTIFS('[1]MASTER TT'!$D$13:$D$70053,$A$3:$A$7588,'[1]MASTER TT'!$B$13:$B$70053,"TUESDAY",'[1]MASTER TT'!$C$13:$C$70053,"17*",'[1]MASTER TT'!#REF!,"&gt;=1")</f>
        <v>#REF!</v>
      </c>
      <c r="N57" s="51" t="e">
        <f>COUNTIFS('[1]MASTER TT'!$D$13:$D$70056,$A$3:$A$588,'[1]MASTER TT'!$B$13:$B$70056,"WEDNESDAY",'[1]MASTER TT'!$C$13:$C$70056,"0800-1*",'[1]MASTER TT'!#REF!,"&gt;=1")</f>
        <v>#REF!</v>
      </c>
      <c r="O57" s="51" t="e">
        <f>(COUNTIFS('[1]MASTER TT'!$D$13:$D$70056,$A$3:$A$7588,'[1]MASTER TT'!$B$13:$B$70056,"WEDNESDAY",'[1]MASTER TT'!$C$13:$C$70056,"1100-1*",'[1]MASTER TT'!#REF!,"&gt;=1"))</f>
        <v>#REF!</v>
      </c>
      <c r="P57" s="51" t="e">
        <f>(COUNTIFS('[1]MASTER TT'!$D$13:$D$70056,$A$3:$A$7588,'[1]MASTER TT'!$B$13:$B$70056,"WEDNESDAY",'[1]MASTER TT'!$C$13:$C$70056,"1400-1*",'[1]MASTER TT'!#REF!,"&gt;=1"))</f>
        <v>#REF!</v>
      </c>
      <c r="Q57" s="51" t="e">
        <f>(COUNTIFS('[1]MASTER TT'!$D$13:$D$70056,$A$3:$A$7588,'[1]MASTER TT'!$B$13:$B$70056,"WEDNESDAY",'[1]MASTER TT'!$C$13:$C$70056,"17*",'[1]MASTER TT'!#REF!,"&gt;=1"))</f>
        <v>#REF!</v>
      </c>
      <c r="R57" s="51" t="e">
        <f>(COUNTIFS('[1]MASTER TT'!$D$13:$D$70056,$A$3:$A$7588,'[1]MASTER TT'!$B$13:$B$70056,"THURSDAY",'[1]MASTER TT'!$C$13:$C$70056,"0800-1*",'[1]MASTER TT'!#REF!,"&gt;=1"))</f>
        <v>#REF!</v>
      </c>
      <c r="S57" s="51" t="e">
        <f>COUNTIFS('[1]MASTER TT'!$D$13:$D$70056,$A$3:$A$7588,'[1]MASTER TT'!$B$13:$B$70056,"THURSDAY",'[1]MASTER TT'!$C$13:$C$70056,"1100-1*",'[1]MASTER TT'!#REF!,"&gt;=1")</f>
        <v>#REF!</v>
      </c>
      <c r="T57" s="51" t="e">
        <f>(COUNTIFS('[1]MASTER TT'!$D$13:$D$70056,$A$3:$A$7588,'[1]MASTER TT'!$B$13:$B$70056,"THURSDAY",'[1]MASTER TT'!$C$13:$C$70056,"1400-1*",'[1]MASTER TT'!#REF!,"&gt;=1"))</f>
        <v>#REF!</v>
      </c>
      <c r="U57" s="52" t="e">
        <f>(COUNTIFS('[1]MASTER TT'!$D$13:$D$70056,$A$3:$A$7588,'[1]MASTER TT'!$B$13:$B$70056,"THURSDAY",'[1]MASTER TT'!$C$13:$C$70056,"17*",'[1]MASTER TT'!#REF!,"&gt;=1"))</f>
        <v>#REF!</v>
      </c>
      <c r="V57" s="51" t="e">
        <f>(COUNTIFS('[1]MASTER TT'!$D$13:$D$70056,$A$3:$A$7588,'[1]MASTER TT'!$B$13:$B$70056,"FRIDAY",'[1]MASTER TT'!$C$13:$C$70056,"0800-1*",'[1]MASTER TT'!#REF!,"&gt;=1"))</f>
        <v>#REF!</v>
      </c>
      <c r="W57" s="51" t="e">
        <f>(COUNTIFS('[1]MASTER TT'!$D$13:$D$70056,$A$3:$A$7588,'[1]MASTER TT'!$B$13:$B$70056,"FRIDAY",'[1]MASTER TT'!$C$13:$C$70056,"1100-1*",'[1]MASTER TT'!#REF!,"&gt;=1"))</f>
        <v>#REF!</v>
      </c>
      <c r="X57" s="51" t="e">
        <f>(COUNTIFS('[1]MASTER TT'!$D$13:$D$70056,$A$3:$A$7588,'[1]MASTER TT'!$B$13:$B$70056,"FRIDAY",'[1]MASTER TT'!$C$13:$C$70056,"1400-1*",'[1]MASTER TT'!#REF!,"&gt;=1"))</f>
        <v>#REF!</v>
      </c>
      <c r="Y57" s="51" t="e">
        <f>(COUNTIFS('[1]MASTER TT'!$D$13:$D$70056,$A$3:$A$7588,'[1]MASTER TT'!$B$13:$B$70056,"FRIDAY",'[1]MASTER TT'!$C$13:$C$70056,"17*",'[1]MASTER TT'!#REF!,"&gt;=1"))</f>
        <v>#REF!</v>
      </c>
      <c r="Z57" s="51" t="e">
        <f>(COUNTIFS('[1]MASTER TT'!$D$14:$D$70056,$A$3:$A$7588,'[1]MASTER TT'!$B$14:$B$70056,"SATURDAY",'[1]MASTER TT'!$C$14:$C$70056,"0800-1*",'[1]MASTER TT'!#REF!,"&gt;=1"))</f>
        <v>#REF!</v>
      </c>
      <c r="AA57" s="52" t="e">
        <f>(COUNTIFS('[1]MASTER TT'!$D$14:$D$70056,$A$3:$A$7588,'[1]MASTER TT'!$B$14:$B$70056,"SATURDAY",'[1]MASTER TT'!$C$14:$C$70056,"1100-1*",'[1]MASTER TT'!#REF!,"&gt;=1"))</f>
        <v>#REF!</v>
      </c>
      <c r="AB57" s="52" t="e">
        <f>(COUNTIFS('[1]MASTER TT'!$D$14:$D$70056,$A$3:$A$7588,'[1]MASTER TT'!$B$14:$B$70056,"SATURDAY",'[1]MASTER TT'!$C$14:$C$70056,"1500-1800",'[1]MASTER TT'!#REF!,"&gt;=1"))</f>
        <v>#REF!</v>
      </c>
      <c r="AC57" s="52">
        <v>0</v>
      </c>
      <c r="AD57" s="52" t="e">
        <f>(COUNTIFS('[1]MASTER TT'!$D$14:$D$70056,$A$3:$A$7588,'[1]MASTER TT'!$B$14:$B$70056,"SUNDAY",'[1]MASTER TT'!$C$14:$C$70056,"0800-1100 HRS",'[1]MASTER TT'!#REF!,"&gt;=1"))</f>
        <v>#REF!</v>
      </c>
      <c r="AE57" s="52" t="e">
        <f>(COUNTIFS('[1]MASTER TT'!$D$14:$D$70056,$A$3:$A$7588,'[1]MASTER TT'!$B$14:$B$70056,"SUNDAY",'[1]MASTER TT'!$C$14:$C$70056,"1100-1400 HRS",'[1]MASTER TT'!#REF!,"&gt;=1)"))</f>
        <v>#REF!</v>
      </c>
      <c r="AF57" s="8" t="e">
        <f>(COUNTIFS('[1]MASTER TT'!$D$14:$D$70056,$A$3:$A$7588,'[1]MASTER TT'!$B$14:$B$70056,"SUNDAY",'[1]MASTER TT'!$C$14:$C$70056,"1100-1400 HRS",'[1]MASTER TT'!#REF!,"&gt;=1"))</f>
        <v>#REF!</v>
      </c>
      <c r="AG57" s="71"/>
      <c r="AH57" s="11"/>
      <c r="AI57" s="54" t="e">
        <f t="shared" si="3"/>
        <v>#REF!</v>
      </c>
      <c r="AJ57" s="11"/>
      <c r="AK57" s="11"/>
      <c r="AL57" s="11"/>
      <c r="AM57" s="11"/>
      <c r="AN57" s="11"/>
      <c r="AO57" s="11"/>
      <c r="AP57" s="11"/>
      <c r="AQ57" s="11"/>
      <c r="AR57" s="11"/>
      <c r="AS57" s="11"/>
      <c r="AT57" s="11"/>
      <c r="AU57" s="11"/>
      <c r="AV57" s="11"/>
      <c r="AW57" s="11"/>
      <c r="AX57" s="11"/>
      <c r="AY57" s="11"/>
      <c r="AZ57" s="11"/>
      <c r="BA57" s="11"/>
      <c r="BB57" s="11"/>
      <c r="BC57" s="11"/>
      <c r="BD57" s="11"/>
    </row>
    <row r="58" spans="1:56" ht="14.25" customHeight="1">
      <c r="A58" s="73"/>
      <c r="B58" s="74"/>
      <c r="C58" s="75"/>
      <c r="D58" s="74"/>
      <c r="E58" s="74"/>
      <c r="F58" s="76" t="e">
        <f t="shared" ref="F58:Y58" si="4">SUM(F44:F55)/COUNT(F44:F55)</f>
        <v>#REF!</v>
      </c>
      <c r="G58" s="76" t="e">
        <f t="shared" si="4"/>
        <v>#REF!</v>
      </c>
      <c r="H58" s="76" t="e">
        <f t="shared" si="4"/>
        <v>#REF!</v>
      </c>
      <c r="I58" s="76" t="e">
        <f t="shared" si="4"/>
        <v>#REF!</v>
      </c>
      <c r="J58" s="76" t="e">
        <f t="shared" si="4"/>
        <v>#REF!</v>
      </c>
      <c r="K58" s="76" t="e">
        <f t="shared" si="4"/>
        <v>#REF!</v>
      </c>
      <c r="L58" s="76" t="e">
        <f t="shared" si="4"/>
        <v>#REF!</v>
      </c>
      <c r="M58" s="76" t="e">
        <f t="shared" si="4"/>
        <v>#REF!</v>
      </c>
      <c r="N58" s="76" t="e">
        <f t="shared" si="4"/>
        <v>#REF!</v>
      </c>
      <c r="O58" s="76" t="e">
        <f t="shared" si="4"/>
        <v>#REF!</v>
      </c>
      <c r="P58" s="76" t="e">
        <f t="shared" si="4"/>
        <v>#REF!</v>
      </c>
      <c r="Q58" s="76" t="e">
        <f t="shared" si="4"/>
        <v>#REF!</v>
      </c>
      <c r="R58" s="76" t="e">
        <f t="shared" si="4"/>
        <v>#REF!</v>
      </c>
      <c r="S58" s="76" t="e">
        <f t="shared" si="4"/>
        <v>#REF!</v>
      </c>
      <c r="T58" s="76" t="e">
        <f t="shared" si="4"/>
        <v>#REF!</v>
      </c>
      <c r="U58" s="76" t="e">
        <f t="shared" si="4"/>
        <v>#REF!</v>
      </c>
      <c r="V58" s="76" t="e">
        <f t="shared" si="4"/>
        <v>#REF!</v>
      </c>
      <c r="W58" s="76" t="e">
        <f t="shared" si="4"/>
        <v>#REF!</v>
      </c>
      <c r="X58" s="76" t="e">
        <f t="shared" si="4"/>
        <v>#REF!</v>
      </c>
      <c r="Y58" s="76" t="e">
        <f t="shared" si="4"/>
        <v>#REF!</v>
      </c>
      <c r="Z58" s="10"/>
      <c r="AA58" s="10"/>
      <c r="AB58" s="10"/>
      <c r="AC58" s="10"/>
      <c r="AD58" s="10"/>
      <c r="AE58" s="77"/>
      <c r="AF58" s="10"/>
      <c r="AG58" s="55"/>
      <c r="AH58" s="78"/>
      <c r="AI58" s="56"/>
      <c r="AJ58" s="55"/>
      <c r="AK58" s="55"/>
      <c r="AL58" s="55"/>
      <c r="AM58" s="78"/>
      <c r="AN58" s="78"/>
      <c r="AO58" s="78"/>
      <c r="AP58" s="78"/>
      <c r="AQ58" s="78"/>
      <c r="AR58" s="78"/>
      <c r="AS58" s="78"/>
      <c r="AT58" s="78"/>
      <c r="AU58" s="78"/>
      <c r="AV58" s="78"/>
      <c r="AW58" s="78"/>
      <c r="AX58" s="78"/>
      <c r="AY58" s="78"/>
      <c r="AZ58" s="78"/>
      <c r="BA58" s="78"/>
      <c r="BB58" s="78"/>
      <c r="BC58" s="78"/>
      <c r="BD58" s="78"/>
    </row>
    <row r="59" spans="1:56" ht="14.25" customHeight="1">
      <c r="A59" s="79" t="s">
        <v>1151</v>
      </c>
      <c r="B59" s="80">
        <v>60</v>
      </c>
      <c r="C59" s="81">
        <v>41</v>
      </c>
      <c r="D59" s="80">
        <v>25</v>
      </c>
      <c r="E59" s="80" t="s">
        <v>1569</v>
      </c>
      <c r="F59" s="8" t="e">
        <f>COUNTIFS('[1]MASTER TT'!$D$13:$D$69997,$A$3:$A$7588,'[1]MASTER TT'!$B$13:$B$69997,"MONDAY",'[1]MASTER TT'!$C$13:$C$69997,"0800-1*",'[1]MASTER TT'!#REF!,"&gt; 0")</f>
        <v>#REF!</v>
      </c>
      <c r="G59" s="8" t="e">
        <f>COUNTIFS('[1]MASTER TT'!$D$13:$D$69997,$A$3:$A$7588,'[1]MASTER TT'!$B$13:$B$69997,"MONDAY",'[1]MASTER TT'!$C$13:$C$69997,"10*-1*",'[1]MASTER TT'!#REF!,"&gt; 0")</f>
        <v>#REF!</v>
      </c>
      <c r="H59" s="8" t="e">
        <f>COUNTIFS('[1]MASTER TT'!$D$13:$D$69997,$A$3:$A$7588,'[1]MASTER TT'!$B$13:$B$69997,"MONDAY",'[1]MASTER TT'!$C$13:$C$69997,"13*-15*",'[1]MASTER TT'!#REF!,"&gt; 0")</f>
        <v>#REF!</v>
      </c>
      <c r="I59" s="8" t="e">
        <f>COUNTIFS('[1]MASTER TT'!$D$13:$D$69997,$A$3:$A$7588,'[1]MASTER TT'!$B$13:$B$69997,"MONDAY",'[1]MASTER TT'!$C$13:$C$69997,"15*-17*",'[1]MASTER TT'!#REF!,"&gt; 0")</f>
        <v>#REF!</v>
      </c>
      <c r="J59" s="8" t="e">
        <f>COUNTIFS('[1]MASTER TT'!$D$13:$D$69997,$A$3:$A$7588,'[1]MASTER TT'!$B$13:$B$69997,"TUESDAY",'[1]MASTER TT'!$C$13:$C$69997,"0800-1*",'[1]MASTER TT'!#REF!,"&gt; 0")</f>
        <v>#REF!</v>
      </c>
      <c r="K59" s="8" t="e">
        <f>COUNTIFS('[1]MASTER TT'!$D$13:$D$69997,$A$3:$A$7588,'[1]MASTER TT'!$B$13:$B$69997,"TUESDAY",'[1]MASTER TT'!$C$13:$C$69997,"10*-12*",'[1]MASTER TT'!#REF!,"&gt; 0")</f>
        <v>#REF!</v>
      </c>
      <c r="L59" s="8" t="e">
        <f>COUNTIFS('[1]MASTER TT'!$D$13:$D$69997,$A$3:$A$7588,'[1]MASTER TT'!$B$13:$B$69997,"TUESDAY",'[1]MASTER TT'!$C$13:$C$69997,"13*-15*",'[1]MASTER TT'!#REF!,"&gt; 0")</f>
        <v>#REF!</v>
      </c>
      <c r="M59" s="8" t="e">
        <f>COUNTIFS('[1]MASTER TT'!$D$13:$D$69997,$A$3:$A$7588,'[1]MASTER TT'!$B$13:$B$69997,"TUESDAY",'[1]MASTER TT'!$C$13:$C$69997,"15*-17*",'[1]MASTER TT'!#REF!,"&gt; 0")</f>
        <v>#REF!</v>
      </c>
      <c r="N59" s="8" t="e">
        <f>COUNTIFS('[1]MASTER TT'!$D$13:$D$69997,$A$3:$A$7588,'[1]MASTER TT'!$B$13:$B$69997,"WEDNESDAY",'[1]MASTER TT'!$C$13:$C$69997,"0800-1*",'[1]MASTER TT'!#REF!,"&gt; 0")</f>
        <v>#REF!</v>
      </c>
      <c r="O59" s="8" t="e">
        <f>COUNTIFS('[1]MASTER TT'!$D$13:$D$69997,$A$3:$A$7588,'[1]MASTER TT'!$B$13:$B$69997,"WEDNESDAY",'[1]MASTER TT'!$C$13:$C$69997,"10*-12*",'[1]MASTER TT'!#REF!,"&gt; 0")</f>
        <v>#REF!</v>
      </c>
      <c r="P59" s="8" t="e">
        <f>COUNTIFS('[1]MASTER TT'!$D$13:$D$69997,$A$3:$A$7588,'[1]MASTER TT'!$B$13:$B$69997,"WEDNESDAY",'[1]MASTER TT'!$C$13:$C$69997,"13*-15*",'[1]MASTER TT'!#REF!,"&gt; 0")</f>
        <v>#REF!</v>
      </c>
      <c r="Q59" s="8" t="e">
        <f>COUNTIFS('[1]MASTER TT'!$D$13:$D$69997,$A$3:$A$7588,'[1]MASTER TT'!$B$13:$B$69997,"WEDNESDAY",'[1]MASTER TT'!$C$13:$C$69997,"15*-17*",'[1]MASTER TT'!#REF!,"&gt; 0")</f>
        <v>#REF!</v>
      </c>
      <c r="R59" s="8" t="e">
        <f>COUNTIFS('[1]MASTER TT'!$D$13:$D$69997,$A$3:$A$7588,'[1]MASTER TT'!$B$13:$B$69997,"THURSDAY",'[1]MASTER TT'!$C$13:$C$69997,"0800-1*",'[1]MASTER TT'!#REF!,"&gt; 0")</f>
        <v>#REF!</v>
      </c>
      <c r="S59" s="8" t="e">
        <f>COUNTIFS('[1]MASTER TT'!$D$13:$D$69997,$A$3:$A$7588,'[1]MASTER TT'!$B$13:$B$69997,"THURSDAY",'[1]MASTER TT'!$C$13:$C$69997,"10*-12*",'[1]MASTER TT'!#REF!,"&gt; 0")</f>
        <v>#REF!</v>
      </c>
      <c r="T59" s="8" t="e">
        <f>COUNTIFS('[1]MASTER TT'!$D$13:$D$69997,$A$3:$A$7588,'[1]MASTER TT'!$B$13:$B$69997,"THURSDAY",'[1]MASTER TT'!$C$13:$C$69997,"13*-15*",'[1]MASTER TT'!#REF!,"&gt; 0")</f>
        <v>#REF!</v>
      </c>
      <c r="U59" s="8" t="e">
        <f>COUNTIFS('[1]MASTER TT'!$D$13:$D$69997,$A$3:$A$7588,'[1]MASTER TT'!$B$13:$B$69997,"THURSDAY",'[1]MASTER TT'!$C$13:$C$69997,"15*-17*",'[1]MASTER TT'!#REF!,"&gt; 0")</f>
        <v>#REF!</v>
      </c>
      <c r="V59" s="8" t="e">
        <f>COUNTIFS('[1]MASTER TT'!$D$13:$D$69997,$A$3:$A$7588,'[1]MASTER TT'!$B$13:$B$69997,"FRIDAY",'[1]MASTER TT'!$C$13:$C$69997,"0800-1*",'[1]MASTER TT'!#REF!,"&gt; 0")</f>
        <v>#REF!</v>
      </c>
      <c r="W59" s="8" t="e">
        <f>COUNTIFS('[1]MASTER TT'!$D$13:$D$69997,$A$3:$A$7588,'[1]MASTER TT'!$B$13:$B$69997,"FRIDAY",'[1]MASTER TT'!$C$13:$C$69997,"10*-12*",'[1]MASTER TT'!#REF!,"&gt; 0")</f>
        <v>#REF!</v>
      </c>
      <c r="X59" s="8" t="e">
        <f>COUNTIFS('[1]MASTER TT'!$D$13:$D$69997,$A$3:$A$7588,'[1]MASTER TT'!$B$13:$B$69997,"FRIDAY",'[1]MASTER TT'!$C$13:$C$69997,"13*-15*",'[1]MASTER TT'!#REF!,"&gt; 0")</f>
        <v>#REF!</v>
      </c>
      <c r="Y59" s="8" t="e">
        <f>COUNTIFS('[1]MASTER TT'!$D$13:$D$69997,$A$3:$A$7588,'[1]MASTER TT'!$B$13:$B$69997,"FRIDAY",'[1]MASTER TT'!$C$13:$C$69997,"15*-17*",'[1]MASTER TT'!#REF!,"&gt; 0")</f>
        <v>#REF!</v>
      </c>
      <c r="Z59" s="8" t="e">
        <f>COUNTIFS('[1]MASTER TT'!$D$14:$D$69997,$A$3:$A$7588,'[1]MASTER TT'!$B$14:$B$69997,"SATURDAY",'[1]MASTER TT'!$C$14:$C$69997,"0800-1*",'[1]MASTER TT'!#REF!,"&gt; 0")</f>
        <v>#REF!</v>
      </c>
      <c r="AA59" s="8" t="e">
        <f>COUNTIFS('[1]MASTER TT'!$D$14:$D$69997,$A$3:$A$7588,'[1]MASTER TT'!$B$14:$B$69997,"SATURDAY",'[1]MASTER TT'!$C$14:$C$69997,"10*-12*",'[1]MASTER TT'!#REF!,"&gt; 0")</f>
        <v>#REF!</v>
      </c>
      <c r="AB59" s="8" t="e">
        <f>COUNTIFS('[1]MASTER TT'!$D$14:$D$69997,$A$3:$A$7588,'[1]MASTER TT'!$B$14:$B$69997,"SATURDAY",'[1]MASTER TT'!$C$14:$C$69997,"13*-15*",'[1]MASTER TT'!#REF!,"&gt; 0")</f>
        <v>#REF!</v>
      </c>
      <c r="AC59" s="8"/>
      <c r="AD59" s="8" t="e">
        <f t="array" ref="AD59">COUNTIFS('[1]MASTER TT'!$D$14:$D$70056,$A$3:$A$7588,'[1]MASTER TT'!$B$14:$B$70056,"SUNDAY",'[1]MASTER TT'!$C$14:$C$70056,"0800-1100 HRS",'[1]MASTER TT'!#REF!,"&gt; 0")</f>
        <v>#REF!</v>
      </c>
      <c r="AE59" s="52" t="e">
        <f t="array" ref="AE59">COUNTIFS('[1]MASTER TT'!$D$14:$D$70056,$A$3:$A$7588,'[1]MASTER TT'!$B$14:$B$70056,"SUNDAY",'[1]MASTER TT'!$C$14:$C$70056,"1100-1400 HRS",'[1]MASTER TT'!#REF!,3)</f>
        <v>#REF!</v>
      </c>
      <c r="AF59" s="8" t="e">
        <f t="array" ref="AF59">COUNTIFS('[1]MASTER TT'!$D$14:$D$70056,$A$3:$A$7588,'[1]MASTER TT'!$B$14:$B$70056,"SUNDAY",'[1]MASTER TT'!$C$14:$C$70056,"1100-1400 HRS",'[1]MASTER TT'!#REF!,3)</f>
        <v>#REF!</v>
      </c>
      <c r="AG59" s="39"/>
      <c r="AI59" s="54" t="e">
        <f>(F59+G59+H59+J59+K59+L59+N59+O59+P59+R59+S59+T59+V59+W59+X59)/15</f>
        <v>#REF!</v>
      </c>
      <c r="AJ59" s="39"/>
      <c r="AK59" s="39"/>
      <c r="AL59" s="39"/>
    </row>
    <row r="60" spans="1:56" ht="14.25" customHeight="1">
      <c r="A60" s="79" t="s">
        <v>1153</v>
      </c>
      <c r="B60" s="80">
        <v>45</v>
      </c>
      <c r="C60" s="81">
        <v>23</v>
      </c>
      <c r="D60" s="80">
        <v>16</v>
      </c>
      <c r="E60" s="80" t="s">
        <v>1569</v>
      </c>
      <c r="F60" s="8" t="e">
        <f>COUNTIFS('[1]MASTER TT'!$D$13:$D$69997,$A$3:$A$7588,'[1]MASTER TT'!$B$13:$B$69997,"MONDAY",'[1]MASTER TT'!$C$13:$C$69997,"0800-1*",'[1]MASTER TT'!#REF!,"&gt; 0")</f>
        <v>#REF!</v>
      </c>
      <c r="G60" s="8" t="e">
        <f>COUNTIFS('[1]MASTER TT'!$D$13:$D$69997,$A$3:$A$7588,'[1]MASTER TT'!$B$13:$B$69997,"MONDAY",'[1]MASTER TT'!$C$13:$C$69997,"10*-1*",'[1]MASTER TT'!#REF!,"&gt; 0")</f>
        <v>#REF!</v>
      </c>
      <c r="H60" s="8" t="e">
        <f>COUNTIFS('[1]MASTER TT'!$D$13:$D$69997,$A$3:$A$7588,'[1]MASTER TT'!$B$13:$B$69997,"MONDAY",'[1]MASTER TT'!$C$13:$C$69997,"13*-15*",'[1]MASTER TT'!#REF!,"&gt; 0")</f>
        <v>#REF!</v>
      </c>
      <c r="I60" s="8" t="e">
        <f>COUNTIFS('[1]MASTER TT'!$D$13:$D$69997,$A$3:$A$7588,'[1]MASTER TT'!$B$13:$B$69997,"MONDAY",'[1]MASTER TT'!$C$13:$C$69997,"15*-17*",'[1]MASTER TT'!#REF!,"&gt; 0")</f>
        <v>#REF!</v>
      </c>
      <c r="J60" s="8" t="e">
        <f>COUNTIFS('[1]MASTER TT'!$D$13:$D$69997,$A$3:$A$7588,'[1]MASTER TT'!$B$13:$B$69997,"TUESDAY",'[1]MASTER TT'!$C$13:$C$69997,"0800-1*",'[1]MASTER TT'!#REF!,"&gt; 0")</f>
        <v>#REF!</v>
      </c>
      <c r="K60" s="8" t="e">
        <f>COUNTIFS('[1]MASTER TT'!$D$13:$D$69997,$A$3:$A$7588,'[1]MASTER TT'!$B$13:$B$69997,"TUESDAY",'[1]MASTER TT'!$C$13:$C$69997,"10*-12*",'[1]MASTER TT'!#REF!,"&gt; 0")</f>
        <v>#REF!</v>
      </c>
      <c r="L60" s="8" t="e">
        <f>COUNTIFS('[1]MASTER TT'!$D$13:$D$69997,$A$3:$A$7588,'[1]MASTER TT'!$B$13:$B$69997,"TUESDAY",'[1]MASTER TT'!$C$13:$C$69997,"13*-15*",'[1]MASTER TT'!#REF!,"&gt; 0")</f>
        <v>#REF!</v>
      </c>
      <c r="M60" s="8" t="e">
        <f>COUNTIFS('[1]MASTER TT'!$D$13:$D$69997,$A$3:$A$7588,'[1]MASTER TT'!$B$13:$B$69997,"TUESDAY",'[1]MASTER TT'!$C$13:$C$69997,"15*-17*",'[1]MASTER TT'!#REF!,"&gt; 0")</f>
        <v>#REF!</v>
      </c>
      <c r="N60" s="8" t="e">
        <f>COUNTIFS('[1]MASTER TT'!$D$13:$D$69997,$A$3:$A$7588,'[1]MASTER TT'!$B$13:$B$69997,"WEDNESDAY",'[1]MASTER TT'!$C$13:$C$69997,"0800-1*",'[1]MASTER TT'!#REF!,"&gt; 0")</f>
        <v>#REF!</v>
      </c>
      <c r="O60" s="8" t="e">
        <f>COUNTIFS('[1]MASTER TT'!$D$13:$D$69997,$A$3:$A$7588,'[1]MASTER TT'!$B$13:$B$69997,"WEDNESDAY",'[1]MASTER TT'!$C$13:$C$69997,"10*-12*",'[1]MASTER TT'!#REF!,"&gt; 0")</f>
        <v>#REF!</v>
      </c>
      <c r="P60" s="8" t="e">
        <f>COUNTIFS('[1]MASTER TT'!$D$13:$D$69997,$A$3:$A$7588,'[1]MASTER TT'!$B$13:$B$69997,"WEDNESDAY",'[1]MASTER TT'!$C$13:$C$69997,"13*-15*",'[1]MASTER TT'!#REF!,"&gt; 0")</f>
        <v>#REF!</v>
      </c>
      <c r="Q60" s="8" t="e">
        <f>COUNTIFS('[1]MASTER TT'!$D$13:$D$69997,$A$3:$A$7588,'[1]MASTER TT'!$B$13:$B$69997,"WEDNESDAY",'[1]MASTER TT'!$C$13:$C$69997,"15*-17*",'[1]MASTER TT'!#REF!,"&gt; 0")</f>
        <v>#REF!</v>
      </c>
      <c r="R60" s="8" t="e">
        <f>COUNTIFS('[1]MASTER TT'!$D$13:$D$69997,$A$3:$A$7588,'[1]MASTER TT'!$B$13:$B$69997,"THURSDAY",'[1]MASTER TT'!$C$13:$C$69997,"0800-1*",'[1]MASTER TT'!#REF!,"&gt; 0")</f>
        <v>#REF!</v>
      </c>
      <c r="S60" s="8" t="e">
        <f>COUNTIFS('[1]MASTER TT'!$D$13:$D$69997,$A$3:$A$7588,'[1]MASTER TT'!$B$13:$B$69997,"THURSDAY",'[1]MASTER TT'!$C$13:$C$69997,"10*-12*",'[1]MASTER TT'!#REF!,"&gt; 0")</f>
        <v>#REF!</v>
      </c>
      <c r="T60" s="8" t="e">
        <f>COUNTIFS('[1]MASTER TT'!$D$13:$D$69997,$A$3:$A$7588,'[1]MASTER TT'!$B$13:$B$69997,"THURSDAY",'[1]MASTER TT'!$C$13:$C$69997,"13*-15*",'[1]MASTER TT'!#REF!,"&gt; 0")</f>
        <v>#REF!</v>
      </c>
      <c r="U60" s="8" t="e">
        <f>COUNTIFS('[1]MASTER TT'!$D$13:$D$69997,$A$3:$A$7588,'[1]MASTER TT'!$B$13:$B$69997,"THURSDAY",'[1]MASTER TT'!$C$13:$C$69997,"15*-17*",'[1]MASTER TT'!#REF!,"&gt; 0")</f>
        <v>#REF!</v>
      </c>
      <c r="V60" s="8" t="e">
        <f>COUNTIFS('[1]MASTER TT'!$D$13:$D$69997,$A$3:$A$7588,'[1]MASTER TT'!$B$13:$B$69997,"FRIDAY",'[1]MASTER TT'!$C$13:$C$69997,"0800-1*",'[1]MASTER TT'!#REF!,"&gt; 0")</f>
        <v>#REF!</v>
      </c>
      <c r="W60" s="8" t="e">
        <f>COUNTIFS('[1]MASTER TT'!$D$13:$D$69997,$A$3:$A$7588,'[1]MASTER TT'!$B$13:$B$69997,"FRIDAY",'[1]MASTER TT'!$C$13:$C$69997,"10*-12*",'[1]MASTER TT'!#REF!,"&gt; 0")</f>
        <v>#REF!</v>
      </c>
      <c r="X60" s="8" t="e">
        <f>COUNTIFS('[1]MASTER TT'!$D$13:$D$69997,$A$3:$A$7588,'[1]MASTER TT'!$B$13:$B$69997,"FRIDAY",'[1]MASTER TT'!$C$13:$C$69997,"13*-15*",'[1]MASTER TT'!#REF!,"&gt; 0")</f>
        <v>#REF!</v>
      </c>
      <c r="Y60" s="8" t="e">
        <f>COUNTIFS('[1]MASTER TT'!$D$13:$D$69997,$A$3:$A$7588,'[1]MASTER TT'!$B$13:$B$69997,"FRIDAY",'[1]MASTER TT'!$C$13:$C$69997,"15*-17*",'[1]MASTER TT'!#REF!,"&gt; 0")</f>
        <v>#REF!</v>
      </c>
      <c r="Z60" s="8" t="e">
        <f>COUNTIFS('[1]MASTER TT'!$D$14:$D$69997,$A$3:$A$7588,'[1]MASTER TT'!$B$14:$B$69997,"SATURDAY",'[1]MASTER TT'!$C$14:$C$69997,"0800-1*",'[1]MASTER TT'!#REF!,"&gt; 0")</f>
        <v>#REF!</v>
      </c>
      <c r="AA60" s="8" t="e">
        <f>COUNTIFS('[1]MASTER TT'!$D$14:$D$69997,$A$3:$A$7588,'[1]MASTER TT'!$B$14:$B$69997,"SATURDAY",'[1]MASTER TT'!$C$14:$C$69997,"10*-12*",'[1]MASTER TT'!#REF!,"&gt; 0")</f>
        <v>#REF!</v>
      </c>
      <c r="AB60" s="8" t="e">
        <f>COUNTIFS('[1]MASTER TT'!$D$14:$D$69997,$A$3:$A$7588,'[1]MASTER TT'!$B$14:$B$69997,"SATURDAY",'[1]MASTER TT'!$C$14:$C$69997,"13*-15*",'[1]MASTER TT'!#REF!,"&gt; 0")</f>
        <v>#REF!</v>
      </c>
      <c r="AC60" s="8"/>
      <c r="AD60" s="8" t="e">
        <f t="array" ref="AD60">COUNTIFS('[1]MASTER TT'!$D$14:$D$70056,$A$3:$A$7588,'[1]MASTER TT'!$B$14:$B$70056,"SUNDAY",'[1]MASTER TT'!$C$14:$C$70056,"0800-1100 HRS",'[1]MASTER TT'!#REF!,"&gt; 0")</f>
        <v>#REF!</v>
      </c>
      <c r="AE60" s="52" t="e">
        <f t="array" ref="AE60">COUNTIFS('[1]MASTER TT'!$D$14:$D$70056,$A$3:$A$7588,'[1]MASTER TT'!$B$14:$B$70056,"SUNDAY",'[1]MASTER TT'!$C$14:$C$70056,"1100-1400 HRS",'[1]MASTER TT'!#REF!,3)</f>
        <v>#REF!</v>
      </c>
      <c r="AF60" s="8" t="e">
        <f t="array" ref="AF60">COUNTIFS('[1]MASTER TT'!$D$14:$D$70056,$A$3:$A$7588,'[1]MASTER TT'!$B$14:$B$70056,"SUNDAY",'[1]MASTER TT'!$C$14:$C$70056,"1100-1400 HRS",'[1]MASTER TT'!#REF!,3)</f>
        <v>#REF!</v>
      </c>
      <c r="AG60" s="39"/>
      <c r="AI60" s="54" t="e">
        <f>(F60+G60+H60+J60+K60+L60+N60+O60+P60+R60+S60+T60+V60+W60+X60)/15</f>
        <v>#REF!</v>
      </c>
      <c r="AJ60" s="39"/>
      <c r="AK60" s="39"/>
      <c r="AL60" s="39"/>
    </row>
    <row r="61" spans="1:56" ht="14.25" customHeight="1">
      <c r="A61" s="79" t="s">
        <v>1422</v>
      </c>
      <c r="B61" s="80">
        <v>45</v>
      </c>
      <c r="C61" s="81">
        <v>32</v>
      </c>
      <c r="D61" s="80">
        <v>16</v>
      </c>
      <c r="E61" s="80" t="s">
        <v>1569</v>
      </c>
      <c r="F61" s="8" t="e">
        <f>COUNTIFS('[1]MASTER TT'!$D$13:$D$69997,$A$3:$A$7588,'[1]MASTER TT'!$B$13:$B$69997,"MONDAY",'[1]MASTER TT'!$C$13:$C$69997,"0800-1*",'[1]MASTER TT'!#REF!,"&gt; 0")</f>
        <v>#REF!</v>
      </c>
      <c r="G61" s="8" t="e">
        <f>COUNTIFS('[1]MASTER TT'!$D$13:$D$69997,$A$3:$A$7588,'[1]MASTER TT'!$B$13:$B$69997,"MONDAY",'[1]MASTER TT'!$C$13:$C$69997,"10*-1*",'[1]MASTER TT'!#REF!,"&gt; 0")</f>
        <v>#REF!</v>
      </c>
      <c r="H61" s="8" t="e">
        <f>COUNTIFS('[1]MASTER TT'!$D$13:$D$69997,$A$3:$A$7588,'[1]MASTER TT'!$B$13:$B$69997,"MONDAY",'[1]MASTER TT'!$C$13:$C$69997,"13*-15*",'[1]MASTER TT'!#REF!,"&gt; 0")</f>
        <v>#REF!</v>
      </c>
      <c r="I61" s="8" t="e">
        <f>COUNTIFS('[1]MASTER TT'!$D$13:$D$69997,$A$3:$A$7588,'[1]MASTER TT'!$B$13:$B$69997,"MONDAY",'[1]MASTER TT'!$C$13:$C$69997,"15*-17*",'[1]MASTER TT'!#REF!,"&gt; 0")</f>
        <v>#REF!</v>
      </c>
      <c r="J61" s="8" t="e">
        <f>COUNTIFS('[1]MASTER TT'!$D$13:$D$69997,$A$3:$A$7588,'[1]MASTER TT'!$B$13:$B$69997,"TUESDAY",'[1]MASTER TT'!$C$13:$C$69997,"0800-1*",'[1]MASTER TT'!#REF!,"&gt; 0")</f>
        <v>#REF!</v>
      </c>
      <c r="K61" s="8" t="e">
        <f>COUNTIFS('[1]MASTER TT'!$D$13:$D$69997,$A$3:$A$7588,'[1]MASTER TT'!$B$13:$B$69997,"TUESDAY",'[1]MASTER TT'!$C$13:$C$69997,"10*-12*",'[1]MASTER TT'!#REF!,"&gt; 0")</f>
        <v>#REF!</v>
      </c>
      <c r="L61" s="8" t="e">
        <f>COUNTIFS('[1]MASTER TT'!$D$13:$D$69997,$A$3:$A$7588,'[1]MASTER TT'!$B$13:$B$69997,"TUESDAY",'[1]MASTER TT'!$C$13:$C$69997,"13*-15*",'[1]MASTER TT'!#REF!,"&gt; 0")</f>
        <v>#REF!</v>
      </c>
      <c r="M61" s="8" t="e">
        <f>COUNTIFS('[1]MASTER TT'!$D$13:$D$69997,$A$3:$A$7588,'[1]MASTER TT'!$B$13:$B$69997,"TUESDAY",'[1]MASTER TT'!$C$13:$C$69997,"15*-17*",'[1]MASTER TT'!#REF!,"&gt; 0")</f>
        <v>#REF!</v>
      </c>
      <c r="N61" s="8" t="e">
        <f>COUNTIFS('[1]MASTER TT'!$D$13:$D$69997,$A$3:$A$7588,'[1]MASTER TT'!$B$13:$B$69997,"WEDNESDAY",'[1]MASTER TT'!$C$13:$C$69997,"0800-1*",'[1]MASTER TT'!#REF!,"&gt; 0")</f>
        <v>#REF!</v>
      </c>
      <c r="O61" s="8" t="e">
        <f>COUNTIFS('[1]MASTER TT'!$D$13:$D$69997,$A$3:$A$7588,'[1]MASTER TT'!$B$13:$B$69997,"WEDNESDAY",'[1]MASTER TT'!$C$13:$C$69997,"10*-12*",'[1]MASTER TT'!#REF!,"&gt; 0")</f>
        <v>#REF!</v>
      </c>
      <c r="P61" s="8" t="e">
        <f>COUNTIFS('[1]MASTER TT'!$D$13:$D$69997,$A$3:$A$7588,'[1]MASTER TT'!$B$13:$B$69997,"WEDNESDAY",'[1]MASTER TT'!$C$13:$C$69997,"13*-15*",'[1]MASTER TT'!#REF!,"&gt; 0")</f>
        <v>#REF!</v>
      </c>
      <c r="Q61" s="8" t="e">
        <f>COUNTIFS('[1]MASTER TT'!$D$13:$D$69997,$A$3:$A$7588,'[1]MASTER TT'!$B$13:$B$69997,"WEDNESDAY",'[1]MASTER TT'!$C$13:$C$69997,"15*-17*",'[1]MASTER TT'!#REF!,"&gt; 0")</f>
        <v>#REF!</v>
      </c>
      <c r="R61" s="8" t="e">
        <f>COUNTIFS('[1]MASTER TT'!$D$13:$D$69997,$A$3:$A$7588,'[1]MASTER TT'!$B$13:$B$69997,"THURSDAY",'[1]MASTER TT'!$C$13:$C$69997,"0800-1*",'[1]MASTER TT'!#REF!,"&gt; 0")</f>
        <v>#REF!</v>
      </c>
      <c r="S61" s="8" t="e">
        <f>COUNTIFS('[1]MASTER TT'!$D$13:$D$69997,$A$3:$A$7588,'[1]MASTER TT'!$B$13:$B$69997,"THURSDAY",'[1]MASTER TT'!$C$13:$C$69997,"10*-12*",'[1]MASTER TT'!#REF!,"&gt; 0")</f>
        <v>#REF!</v>
      </c>
      <c r="T61" s="8" t="e">
        <f>COUNTIFS('[1]MASTER TT'!$D$13:$D$69997,$A$3:$A$7588,'[1]MASTER TT'!$B$13:$B$69997,"THURSDAY",'[1]MASTER TT'!$C$13:$C$69997,"13*-15*",'[1]MASTER TT'!#REF!,"&gt; 0")</f>
        <v>#REF!</v>
      </c>
      <c r="U61" s="8" t="e">
        <f>COUNTIFS('[1]MASTER TT'!$D$13:$D$69997,$A$3:$A$7588,'[1]MASTER TT'!$B$13:$B$69997,"THURSDAY",'[1]MASTER TT'!$C$13:$C$69997,"15*-17*",'[1]MASTER TT'!#REF!,"&gt; 0")</f>
        <v>#REF!</v>
      </c>
      <c r="V61" s="8" t="e">
        <f>COUNTIFS('[1]MASTER TT'!$D$13:$D$69997,$A$3:$A$7588,'[1]MASTER TT'!$B$13:$B$69997,"FRIDAY",'[1]MASTER TT'!$C$13:$C$69997,"0800-1*",'[1]MASTER TT'!#REF!,"&gt; 0")</f>
        <v>#REF!</v>
      </c>
      <c r="W61" s="8" t="e">
        <f>COUNTIFS('[1]MASTER TT'!$D$13:$D$69997,$A$3:$A$7588,'[1]MASTER TT'!$B$13:$B$69997,"FRIDAY",'[1]MASTER TT'!$C$13:$C$69997,"10*-12*",'[1]MASTER TT'!#REF!,"&gt; 0")</f>
        <v>#REF!</v>
      </c>
      <c r="X61" s="8" t="e">
        <f>COUNTIFS('[1]MASTER TT'!$D$13:$D$69997,$A$3:$A$7588,'[1]MASTER TT'!$B$13:$B$69997,"FRIDAY",'[1]MASTER TT'!$C$13:$C$69997,"13*-15*",'[1]MASTER TT'!#REF!,"&gt; 0")</f>
        <v>#REF!</v>
      </c>
      <c r="Y61" s="8" t="e">
        <f>COUNTIFS('[1]MASTER TT'!$D$13:$D$69997,$A$3:$A$7588,'[1]MASTER TT'!$B$13:$B$69997,"FRIDAY",'[1]MASTER TT'!$C$13:$C$69997,"15*-17*",'[1]MASTER TT'!#REF!,"&gt; 0")</f>
        <v>#REF!</v>
      </c>
      <c r="Z61" s="8" t="e">
        <f>COUNTIFS('[1]MASTER TT'!$D$14:$D$69997,$A$3:$A$7588,'[1]MASTER TT'!$B$14:$B$69997,"SATURDAY",'[1]MASTER TT'!$C$14:$C$69997,"0800-1*",'[1]MASTER TT'!#REF!,"&gt; 0")</f>
        <v>#REF!</v>
      </c>
      <c r="AA61" s="8" t="e">
        <f>COUNTIFS('[1]MASTER TT'!$D$14:$D$69997,$A$3:$A$7588,'[1]MASTER TT'!$B$14:$B$69997,"SATURDAY",'[1]MASTER TT'!$C$14:$C$69997,"10*-12*",'[1]MASTER TT'!#REF!,"&gt; 0")</f>
        <v>#REF!</v>
      </c>
      <c r="AB61" s="8" t="e">
        <f>COUNTIFS('[1]MASTER TT'!$D$14:$D$69997,$A$3:$A$7588,'[1]MASTER TT'!$B$14:$B$69997,"SATURDAY",'[1]MASTER TT'!$C$14:$C$69997,"13*-15*",'[1]MASTER TT'!#REF!,"&gt; 0")</f>
        <v>#REF!</v>
      </c>
      <c r="AC61" s="8"/>
      <c r="AD61" s="8" t="e">
        <f t="array" ref="AD61">COUNTIFS('[1]MASTER TT'!$D$14:$D$70056,$A$3:$A$7588,'[1]MASTER TT'!$B$14:$B$70056,"SUNDAY",'[1]MASTER TT'!$C$14:$C$70056,"0800-1100 HRS",'[1]MASTER TT'!#REF!,"&gt; 0")</f>
        <v>#REF!</v>
      </c>
      <c r="AE61" s="52" t="e">
        <f t="array" ref="AE61">COUNTIFS('[1]MASTER TT'!$D$14:$D$70056,$A$3:$A$7588,'[1]MASTER TT'!$B$14:$B$70056,"SUNDAY",'[1]MASTER TT'!$C$14:$C$70056,"1100-1400 HRS",'[1]MASTER TT'!#REF!,3)</f>
        <v>#REF!</v>
      </c>
      <c r="AF61" s="8" t="e">
        <f t="array" ref="AF61">COUNTIFS('[1]MASTER TT'!$D$14:$D$70056,$A$3:$A$7588,'[1]MASTER TT'!$B$14:$B$70056,"SUNDAY",'[1]MASTER TT'!$C$14:$C$70056,"1100-1400 HRS",'[1]MASTER TT'!#REF!,3)</f>
        <v>#REF!</v>
      </c>
      <c r="AG61" s="39"/>
      <c r="AI61" s="54" t="e">
        <f>(F61+G61+H61+J61+K61+L61+N61+O61+P61+R61+S61+T61+V61+W61+X61)/15</f>
        <v>#REF!</v>
      </c>
      <c r="AJ61" s="39"/>
      <c r="AK61" s="39"/>
      <c r="AL61" s="39"/>
    </row>
    <row r="62" spans="1:56" ht="14.25" customHeight="1">
      <c r="A62" s="79" t="s">
        <v>1152</v>
      </c>
      <c r="B62" s="80">
        <v>46</v>
      </c>
      <c r="C62" s="81">
        <v>29</v>
      </c>
      <c r="D62" s="80">
        <v>20</v>
      </c>
      <c r="E62" s="80" t="s">
        <v>1569</v>
      </c>
      <c r="F62" s="8" t="e">
        <f>COUNTIFS('[1]MASTER TT'!$D$13:$D$69997,$A$3:$A$7588,'[1]MASTER TT'!$B$13:$B$69997,"MONDAY",'[1]MASTER TT'!$C$13:$C$69997,"0800-1*",'[1]MASTER TT'!#REF!,"&gt; 0")</f>
        <v>#REF!</v>
      </c>
      <c r="G62" s="8" t="e">
        <f>COUNTIFS('[1]MASTER TT'!$D$13:$D$69997,$A$3:$A$7588,'[1]MASTER TT'!$B$13:$B$69997,"MONDAY",'[1]MASTER TT'!$C$13:$C$69997,"10*-1*",'[1]MASTER TT'!#REF!,"&gt; 0")</f>
        <v>#REF!</v>
      </c>
      <c r="H62" s="8" t="e">
        <f>COUNTIFS('[1]MASTER TT'!$D$13:$D$69997,$A$3:$A$7588,'[1]MASTER TT'!$B$13:$B$69997,"MONDAY",'[1]MASTER TT'!$C$13:$C$69997,"13*-15*",'[1]MASTER TT'!#REF!,"&gt; 0")</f>
        <v>#REF!</v>
      </c>
      <c r="I62" s="8" t="e">
        <f>COUNTIFS('[1]MASTER TT'!$D$13:$D$69997,$A$3:$A$7588,'[1]MASTER TT'!$B$13:$B$69997,"MONDAY",'[1]MASTER TT'!$C$13:$C$69997,"15*-17*",'[1]MASTER TT'!#REF!,"&gt; 0")</f>
        <v>#REF!</v>
      </c>
      <c r="J62" s="8" t="e">
        <f>COUNTIFS('[1]MASTER TT'!$D$13:$D$69997,$A$3:$A$7588,'[1]MASTER TT'!$B$13:$B$69997,"TUESDAY",'[1]MASTER TT'!$C$13:$C$69997,"0800-1*",'[1]MASTER TT'!#REF!,"&gt; 0")</f>
        <v>#REF!</v>
      </c>
      <c r="K62" s="8" t="e">
        <f>COUNTIFS('[1]MASTER TT'!$D$13:$D$69997,$A$3:$A$7588,'[1]MASTER TT'!$B$13:$B$69997,"TUESDAY",'[1]MASTER TT'!$C$13:$C$69997,"10*-12*",'[1]MASTER TT'!#REF!,"&gt; 0")</f>
        <v>#REF!</v>
      </c>
      <c r="L62" s="8" t="e">
        <f>COUNTIFS('[1]MASTER TT'!$D$13:$D$69997,$A$3:$A$7588,'[1]MASTER TT'!$B$13:$B$69997,"TUESDAY",'[1]MASTER TT'!$C$13:$C$69997,"13*-15*",'[1]MASTER TT'!#REF!,"&gt; 0")</f>
        <v>#REF!</v>
      </c>
      <c r="M62" s="8" t="e">
        <f>COUNTIFS('[1]MASTER TT'!$D$13:$D$69997,$A$3:$A$7588,'[1]MASTER TT'!$B$13:$B$69997,"TUESDAY",'[1]MASTER TT'!$C$13:$C$69997,"15*-17*",'[1]MASTER TT'!#REF!,"&gt; 0")</f>
        <v>#REF!</v>
      </c>
      <c r="N62" s="8" t="e">
        <f>COUNTIFS('[1]MASTER TT'!$D$13:$D$69997,$A$3:$A$7588,'[1]MASTER TT'!$B$13:$B$69997,"WEDNESDAY",'[1]MASTER TT'!$C$13:$C$69997,"0800-1*",'[1]MASTER TT'!#REF!,"&gt; 0")</f>
        <v>#REF!</v>
      </c>
      <c r="O62" s="8" t="e">
        <f>COUNTIFS('[1]MASTER TT'!$D$13:$D$69997,$A$3:$A$7588,'[1]MASTER TT'!$B$13:$B$69997,"WEDNESDAY",'[1]MASTER TT'!$C$13:$C$69997,"10*-12*",'[1]MASTER TT'!#REF!,"&gt; 0")</f>
        <v>#REF!</v>
      </c>
      <c r="P62" s="8" t="e">
        <f>COUNTIFS('[1]MASTER TT'!$D$13:$D$69997,$A$3:$A$7588,'[1]MASTER TT'!$B$13:$B$69997,"WEDNESDAY",'[1]MASTER TT'!$C$13:$C$69997,"13*-15*",'[1]MASTER TT'!#REF!,"&gt; 0")</f>
        <v>#REF!</v>
      </c>
      <c r="Q62" s="8" t="e">
        <f>COUNTIFS('[1]MASTER TT'!$D$13:$D$69997,$A$3:$A$7588,'[1]MASTER TT'!$B$13:$B$69997,"WEDNESDAY",'[1]MASTER TT'!$C$13:$C$69997,"15*-17*",'[1]MASTER TT'!#REF!,"&gt; 0")</f>
        <v>#REF!</v>
      </c>
      <c r="R62" s="8" t="e">
        <f>COUNTIFS('[1]MASTER TT'!$D$13:$D$69997,$A$3:$A$7588,'[1]MASTER TT'!$B$13:$B$69997,"THURSDAY",'[1]MASTER TT'!$C$13:$C$69997,"0800-1*",'[1]MASTER TT'!#REF!,"&gt; 0")</f>
        <v>#REF!</v>
      </c>
      <c r="S62" s="8" t="e">
        <f>COUNTIFS('[1]MASTER TT'!$D$13:$D$69997,$A$3:$A$7588,'[1]MASTER TT'!$B$13:$B$69997,"THURSDAY",'[1]MASTER TT'!$C$13:$C$69997,"10*-12*",'[1]MASTER TT'!#REF!,"&gt; 0")</f>
        <v>#REF!</v>
      </c>
      <c r="T62" s="8" t="e">
        <f>COUNTIFS('[1]MASTER TT'!$D$13:$D$69997,$A$3:$A$7588,'[1]MASTER TT'!$B$13:$B$69997,"THURSDAY",'[1]MASTER TT'!$C$13:$C$69997,"13*-15*",'[1]MASTER TT'!#REF!,"&gt; 0")</f>
        <v>#REF!</v>
      </c>
      <c r="U62" s="8" t="e">
        <f>COUNTIFS('[1]MASTER TT'!$D$13:$D$69997,$A$3:$A$7588,'[1]MASTER TT'!$B$13:$B$69997,"THURSDAY",'[1]MASTER TT'!$C$13:$C$69997,"15*-17*",'[1]MASTER TT'!#REF!,"&gt; 0")</f>
        <v>#REF!</v>
      </c>
      <c r="V62" s="8" t="e">
        <f>COUNTIFS('[1]MASTER TT'!$D$13:$D$69997,$A$3:$A$7588,'[1]MASTER TT'!$B$13:$B$69997,"FRIDAY",'[1]MASTER TT'!$C$13:$C$69997,"0800-1*",'[1]MASTER TT'!#REF!,"&gt; 0")</f>
        <v>#REF!</v>
      </c>
      <c r="W62" s="8" t="e">
        <f>COUNTIFS('[1]MASTER TT'!$D$13:$D$69997,$A$3:$A$7588,'[1]MASTER TT'!$B$13:$B$69997,"FRIDAY",'[1]MASTER TT'!$C$13:$C$69997,"10*-12*",'[1]MASTER TT'!#REF!,"&gt; 0")</f>
        <v>#REF!</v>
      </c>
      <c r="X62" s="8" t="e">
        <f>COUNTIFS('[1]MASTER TT'!$D$13:$D$69997,$A$3:$A$7588,'[1]MASTER TT'!$B$13:$B$69997,"FRIDAY",'[1]MASTER TT'!$C$13:$C$69997,"13*-15*",'[1]MASTER TT'!#REF!,"&gt; 0")</f>
        <v>#REF!</v>
      </c>
      <c r="Y62" s="8" t="e">
        <f>COUNTIFS('[1]MASTER TT'!$D$13:$D$69997,$A$3:$A$7588,'[1]MASTER TT'!$B$13:$B$69997,"FRIDAY",'[1]MASTER TT'!$C$13:$C$69997,"15*-17*",'[1]MASTER TT'!#REF!,"&gt; 0")</f>
        <v>#REF!</v>
      </c>
      <c r="Z62" s="8" t="e">
        <f>COUNTIFS('[1]MASTER TT'!$D$14:$D$69997,$A$3:$A$7588,'[1]MASTER TT'!$B$14:$B$69997,"SATURDAY",'[1]MASTER TT'!$C$14:$C$69997,"0800-1*",'[1]MASTER TT'!#REF!,"&gt; 0")</f>
        <v>#REF!</v>
      </c>
      <c r="AA62" s="8" t="e">
        <f>COUNTIFS('[1]MASTER TT'!$D$14:$D$69997,$A$3:$A$7588,'[1]MASTER TT'!$B$14:$B$69997,"SATURDAY",'[1]MASTER TT'!$C$14:$C$69997,"10*-12*",'[1]MASTER TT'!#REF!,"&gt; 0")</f>
        <v>#REF!</v>
      </c>
      <c r="AB62" s="8" t="e">
        <f>COUNTIFS('[1]MASTER TT'!$D$14:$D$69997,$A$3:$A$7588,'[1]MASTER TT'!$B$14:$B$69997,"SATURDAY",'[1]MASTER TT'!$C$14:$C$69997,"13*-15*",'[1]MASTER TT'!#REF!,"&gt; 0")</f>
        <v>#REF!</v>
      </c>
      <c r="AC62" s="8"/>
      <c r="AD62" s="8" t="e">
        <f t="array" ref="AD62">COUNTIFS('[1]MASTER TT'!$D$14:$D$70056,$A$3:$A$7588,'[1]MASTER TT'!$B$14:$B$70056,"SUNDAY",'[1]MASTER TT'!$C$14:$C$70056,"0800-1100 HRS",'[1]MASTER TT'!#REF!,"&gt; 0")</f>
        <v>#REF!</v>
      </c>
      <c r="AE62" s="52" t="e">
        <f t="array" ref="AE62">COUNTIFS('[1]MASTER TT'!$D$14:$D$70056,$A$3:$A$7588,'[1]MASTER TT'!$B$14:$B$70056,"SUNDAY",'[1]MASTER TT'!$C$14:$C$70056,"1100-1400 HRS",'[1]MASTER TT'!#REF!,3)</f>
        <v>#REF!</v>
      </c>
      <c r="AF62" s="8" t="e">
        <f t="array" ref="AF62">COUNTIFS('[1]MASTER TT'!$D$14:$D$70056,$A$3:$A$7588,'[1]MASTER TT'!$B$14:$B$70056,"SUNDAY",'[1]MASTER TT'!$C$14:$C$70056,"1100-1400 HRS",'[1]MASTER TT'!#REF!,3)</f>
        <v>#REF!</v>
      </c>
      <c r="AG62" s="39"/>
      <c r="AI62" s="54" t="e">
        <f>(F62+G62+H62+J62+K62+L62+N62+O62+P62+R62+S62+T62+V62+W62+X62)/15</f>
        <v>#REF!</v>
      </c>
      <c r="AJ62" s="39"/>
      <c r="AK62" s="39"/>
      <c r="AL62" s="39"/>
    </row>
    <row r="63" spans="1:56" ht="14.25" customHeight="1">
      <c r="A63" s="80" t="s">
        <v>1220</v>
      </c>
      <c r="B63" s="80">
        <v>100</v>
      </c>
      <c r="C63" s="81">
        <v>94</v>
      </c>
      <c r="D63" s="80">
        <v>94</v>
      </c>
      <c r="E63" s="80" t="s">
        <v>1569</v>
      </c>
      <c r="F63" s="8" t="e">
        <f>COUNTIFS('[1]MASTER TT'!$D$13:$D$69997,$A$3:$A$7588,'[1]MASTER TT'!$B$13:$B$69997,"MONDAY",'[1]MASTER TT'!$C$13:$C$69997,"0800-1*",'[1]MASTER TT'!#REF!,"&gt; 0")</f>
        <v>#REF!</v>
      </c>
      <c r="G63" s="8" t="e">
        <f>COUNTIFS('[1]MASTER TT'!$D$13:$D$69997,$A$3:$A$7588,'[1]MASTER TT'!$B$13:$B$69997,"MONDAY",'[1]MASTER TT'!$C$13:$C$69997,"10*-1*",'[1]MASTER TT'!#REF!,"&gt; 0")</f>
        <v>#REF!</v>
      </c>
      <c r="H63" s="8" t="e">
        <f>COUNTIFS('[1]MASTER TT'!$D$13:$D$69997,$A$3:$A$7588,'[1]MASTER TT'!$B$13:$B$69997,"MONDAY",'[1]MASTER TT'!$C$13:$C$69997,"13*-15*",'[1]MASTER TT'!#REF!,"&gt; 0")</f>
        <v>#REF!</v>
      </c>
      <c r="I63" s="8" t="e">
        <f>COUNTIFS('[1]MASTER TT'!$D$13:$D$69997,$A$3:$A$7588,'[1]MASTER TT'!$B$13:$B$69997,"MONDAY",'[1]MASTER TT'!$C$13:$C$69997,"15*-17*",'[1]MASTER TT'!#REF!,"&gt; 0")</f>
        <v>#REF!</v>
      </c>
      <c r="J63" s="8" t="e">
        <f>COUNTIFS('[1]MASTER TT'!$D$13:$D$69997,$A$3:$A$7588,'[1]MASTER TT'!$B$13:$B$69997,"TUESDAY",'[1]MASTER TT'!$C$13:$C$69997,"0800-1*",'[1]MASTER TT'!#REF!,"&gt; 0")</f>
        <v>#REF!</v>
      </c>
      <c r="K63" s="8" t="e">
        <f>COUNTIFS('[1]MASTER TT'!$D$13:$D$69997,$A$3:$A$7588,'[1]MASTER TT'!$B$13:$B$69997,"TUESDAY",'[1]MASTER TT'!$C$13:$C$69997,"10*-12*",'[1]MASTER TT'!#REF!,"&gt; 0")</f>
        <v>#REF!</v>
      </c>
      <c r="L63" s="8" t="e">
        <f>COUNTIFS('[1]MASTER TT'!$D$13:$D$69997,$A$3:$A$7588,'[1]MASTER TT'!$B$13:$B$69997,"TUESDAY",'[1]MASTER TT'!$C$13:$C$69997,"13*-15*",'[1]MASTER TT'!#REF!,"&gt; 0")</f>
        <v>#REF!</v>
      </c>
      <c r="M63" s="8" t="e">
        <f>COUNTIFS('[1]MASTER TT'!$D$13:$D$69997,$A$3:$A$7588,'[1]MASTER TT'!$B$13:$B$69997,"TUESDAY",'[1]MASTER TT'!$C$13:$C$69997,"15*-17*",'[1]MASTER TT'!#REF!,"&gt; 0")</f>
        <v>#REF!</v>
      </c>
      <c r="N63" s="8" t="e">
        <f>COUNTIFS('[1]MASTER TT'!$D$13:$D$69997,$A$3:$A$7588,'[1]MASTER TT'!$B$13:$B$69997,"WEDNESDAY",'[1]MASTER TT'!$C$13:$C$69997,"0800-1*",'[1]MASTER TT'!#REF!,"&gt; 0")</f>
        <v>#REF!</v>
      </c>
      <c r="O63" s="8" t="e">
        <f>COUNTIFS('[1]MASTER TT'!$D$13:$D$69997,$A$3:$A$7588,'[1]MASTER TT'!$B$13:$B$69997,"WEDNESDAY",'[1]MASTER TT'!$C$13:$C$69997,"10*-12*",'[1]MASTER TT'!#REF!,"&gt; 0")</f>
        <v>#REF!</v>
      </c>
      <c r="P63" s="8" t="e">
        <f>COUNTIFS('[1]MASTER TT'!$D$13:$D$69997,$A$3:$A$7588,'[1]MASTER TT'!$B$13:$B$69997,"WEDNESDAY",'[1]MASTER TT'!$C$13:$C$69997,"13*-15*",'[1]MASTER TT'!#REF!,"&gt; 0")</f>
        <v>#REF!</v>
      </c>
      <c r="Q63" s="8" t="e">
        <f>COUNTIFS('[1]MASTER TT'!$D$13:$D$69997,$A$3:$A$7588,'[1]MASTER TT'!$B$13:$B$69997,"WEDNESDAY",'[1]MASTER TT'!$C$13:$C$69997,"15*-17*",'[1]MASTER TT'!#REF!,"&gt; 0")</f>
        <v>#REF!</v>
      </c>
      <c r="R63" s="8" t="e">
        <f>COUNTIFS('[1]MASTER TT'!$D$13:$D$69997,$A$3:$A$7588,'[1]MASTER TT'!$B$13:$B$69997,"THURSDAY",'[1]MASTER TT'!$C$13:$C$69997,"0800-1*",'[1]MASTER TT'!#REF!,"&gt; 0")</f>
        <v>#REF!</v>
      </c>
      <c r="S63" s="8" t="e">
        <f>COUNTIFS('[1]MASTER TT'!$D$13:$D$69997,$A$3:$A$7588,'[1]MASTER TT'!$B$13:$B$69997,"THURSDAY",'[1]MASTER TT'!$C$13:$C$69997,"10*-12*",'[1]MASTER TT'!#REF!,"&gt; 0")</f>
        <v>#REF!</v>
      </c>
      <c r="T63" s="8" t="e">
        <f>COUNTIFS('[1]MASTER TT'!$D$13:$D$69997,$A$3:$A$7588,'[1]MASTER TT'!$B$13:$B$69997,"THURSDAY",'[1]MASTER TT'!$C$13:$C$69997,"13*-15*",'[1]MASTER TT'!#REF!,"&gt; 0")</f>
        <v>#REF!</v>
      </c>
      <c r="U63" s="8" t="e">
        <f>COUNTIFS('[1]MASTER TT'!$D$13:$D$69997,$A$3:$A$7588,'[1]MASTER TT'!$B$13:$B$69997,"THURSDAY",'[1]MASTER TT'!$C$13:$C$69997,"15*-17*",'[1]MASTER TT'!#REF!,"&gt; 0")</f>
        <v>#REF!</v>
      </c>
      <c r="V63" s="8" t="e">
        <f>COUNTIFS('[1]MASTER TT'!$D$13:$D$69997,$A$3:$A$7588,'[1]MASTER TT'!$B$13:$B$69997,"FRIDAY",'[1]MASTER TT'!$C$13:$C$69997,"0800-1*",'[1]MASTER TT'!#REF!,"&gt; 0")</f>
        <v>#REF!</v>
      </c>
      <c r="W63" s="8" t="e">
        <f>COUNTIFS('[1]MASTER TT'!$D$13:$D$69997,$A$3:$A$7588,'[1]MASTER TT'!$B$13:$B$69997,"FRIDAY",'[1]MASTER TT'!$C$13:$C$69997,"10*-12*",'[1]MASTER TT'!#REF!,"&gt; 0")</f>
        <v>#REF!</v>
      </c>
      <c r="X63" s="8" t="e">
        <f>COUNTIFS('[1]MASTER TT'!$D$13:$D$69997,$A$3:$A$7588,'[1]MASTER TT'!$B$13:$B$69997,"FRIDAY",'[1]MASTER TT'!$C$13:$C$69997,"13*-15*",'[1]MASTER TT'!#REF!,"&gt; 0")</f>
        <v>#REF!</v>
      </c>
      <c r="Y63" s="8" t="e">
        <f>COUNTIFS('[1]MASTER TT'!$D$13:$D$69997,$A$3:$A$7588,'[1]MASTER TT'!$B$13:$B$69997,"FRIDAY",'[1]MASTER TT'!$C$13:$C$69997,"15*-17*",'[1]MASTER TT'!#REF!,"&gt; 0")</f>
        <v>#REF!</v>
      </c>
      <c r="Z63" s="8" t="e">
        <f>COUNTIFS('[1]MASTER TT'!$D$14:$D$69997,$A$3:$A$7588,'[1]MASTER TT'!$B$14:$B$69997,"SATURDAY",'[1]MASTER TT'!$C$14:$C$69997,"0800-1*",'[1]MASTER TT'!#REF!,"&gt; 0")</f>
        <v>#REF!</v>
      </c>
      <c r="AA63" s="8" t="e">
        <f>COUNTIFS('[1]MASTER TT'!$D$14:$D$69997,$A$3:$A$7588,'[1]MASTER TT'!$B$14:$B$69997,"SATURDAY",'[1]MASTER TT'!$C$14:$C$69997,"10*-12*",'[1]MASTER TT'!#REF!,"&gt; 0")</f>
        <v>#REF!</v>
      </c>
      <c r="AB63" s="8" t="e">
        <f>COUNTIFS('[1]MASTER TT'!$D$14:$D$69997,$A$3:$A$7588,'[1]MASTER TT'!$B$14:$B$69997,"SATURDAY",'[1]MASTER TT'!$C$14:$C$69997,"13*-15*",'[1]MASTER TT'!#REF!,"&gt; 0")</f>
        <v>#REF!</v>
      </c>
      <c r="AC63" s="8"/>
      <c r="AD63" s="8" t="e">
        <f t="array" ref="AD63">COUNTIFS('[1]MASTER TT'!$D$14:$D$70056,$A$3:$A$7588,'[1]MASTER TT'!$B$14:$B$70056,"SUNDAY",'[1]MASTER TT'!$C$14:$C$70056,"0800-1100 HRS",'[1]MASTER TT'!#REF!,"&gt; 0")</f>
        <v>#REF!</v>
      </c>
      <c r="AE63" s="52" t="e">
        <f t="array" ref="AE63">COUNTIFS('[1]MASTER TT'!$D$14:$D$70056,$A$3:$A$7588,'[1]MASTER TT'!$B$14:$B$70056,"SUNDAY",'[1]MASTER TT'!$C$14:$C$70056,"1100-1400 HRS",'[1]MASTER TT'!#REF!,3)</f>
        <v>#REF!</v>
      </c>
      <c r="AF63" s="8" t="e">
        <f t="array" ref="AF63">COUNTIFS('[1]MASTER TT'!$D$14:$D$70056,$A$3:$A$7588,'[1]MASTER TT'!$B$14:$B$70056,"SUNDAY",'[1]MASTER TT'!$C$14:$C$70056,"1100-1400 HRS",'[1]MASTER TT'!#REF!,3)</f>
        <v>#REF!</v>
      </c>
      <c r="AG63" s="39"/>
      <c r="AI63" s="54" t="e">
        <f>(F63+G63+H63+J63+K63+L63+N63+O63+P63+R63+S63+T63+V63+W63+X63)/15</f>
        <v>#REF!</v>
      </c>
      <c r="AJ63" s="39"/>
      <c r="AK63" s="39"/>
      <c r="AL63" s="39"/>
    </row>
    <row r="64" spans="1:56" ht="14.25" customHeight="1">
      <c r="A64" s="80" t="s">
        <v>1131</v>
      </c>
      <c r="B64" s="80"/>
      <c r="C64" s="81"/>
      <c r="D64" s="80"/>
      <c r="E64" s="80"/>
      <c r="F64" s="8" t="e">
        <f>COUNTIFS('[1]MASTER TT'!$D$13:$D$69997,$A$3:$A$7588,'[1]MASTER TT'!$B$13:$B$69997,"MONDAY",'[1]MASTER TT'!$C$13:$C$69997,"0800-1*",'[1]MASTER TT'!#REF!,"&gt; 0")</f>
        <v>#REF!</v>
      </c>
      <c r="G64" s="8" t="e">
        <f>COUNTIFS('[1]MASTER TT'!$D$13:$D$69997,$A$3:$A$7588,'[1]MASTER TT'!$B$13:$B$69997,"MONDAY",'[1]MASTER TT'!$C$13:$C$69997,"10*-1*",'[1]MASTER TT'!#REF!,"&gt; 0")</f>
        <v>#REF!</v>
      </c>
      <c r="H64" s="8" t="e">
        <f>COUNTIFS('[1]MASTER TT'!$D$13:$D$69997,$A$3:$A$7588,'[1]MASTER TT'!$B$13:$B$69997,"MONDAY",'[1]MASTER TT'!$C$13:$C$69997,"13*-15*",'[1]MASTER TT'!#REF!,"&gt; 0")</f>
        <v>#REF!</v>
      </c>
      <c r="I64" s="8" t="e">
        <f>COUNTIFS('[1]MASTER TT'!$D$13:$D$69997,$A$3:$A$7588,'[1]MASTER TT'!$B$13:$B$69997,"MONDAY",'[1]MASTER TT'!$C$13:$C$69997,"15*-17*",'[1]MASTER TT'!#REF!,"&gt; 0")</f>
        <v>#REF!</v>
      </c>
      <c r="J64" s="8" t="e">
        <f>COUNTIFS('[1]MASTER TT'!$D$13:$D$69997,$A$3:$A$7588,'[1]MASTER TT'!$B$13:$B$69997,"TUESDAY",'[1]MASTER TT'!$C$13:$C$69997,"0800-1*",'[1]MASTER TT'!#REF!,"&gt; 0")</f>
        <v>#REF!</v>
      </c>
      <c r="K64" s="8" t="e">
        <f>COUNTIFS('[1]MASTER TT'!$D$13:$D$69997,$A$3:$A$7588,'[1]MASTER TT'!$B$13:$B$69997,"TUESDAY",'[1]MASTER TT'!$C$13:$C$69997,"10*-12*",'[1]MASTER TT'!#REF!,"&gt; 0")</f>
        <v>#REF!</v>
      </c>
      <c r="L64" s="8" t="e">
        <f>COUNTIFS('[1]MASTER TT'!$D$13:$D$69997,$A$3:$A$7588,'[1]MASTER TT'!$B$13:$B$69997,"TUESDAY",'[1]MASTER TT'!$C$13:$C$69997,"13*-15*",'[1]MASTER TT'!#REF!,"&gt; 0")</f>
        <v>#REF!</v>
      </c>
      <c r="M64" s="8" t="e">
        <f>COUNTIFS('[1]MASTER TT'!$D$13:$D$69997,$A$3:$A$7588,'[1]MASTER TT'!$B$13:$B$69997,"TUESDAY",'[1]MASTER TT'!$C$13:$C$69997,"15*-17*",'[1]MASTER TT'!#REF!,"&gt; 0")</f>
        <v>#REF!</v>
      </c>
      <c r="N64" s="8" t="e">
        <f>COUNTIFS('[1]MASTER TT'!$D$13:$D$69997,$A$3:$A$7588,'[1]MASTER TT'!$B$13:$B$69997,"WEDNESDAY",'[1]MASTER TT'!$C$13:$C$69997,"0800-1*",'[1]MASTER TT'!#REF!,"&gt; 0")</f>
        <v>#REF!</v>
      </c>
      <c r="O64" s="8" t="e">
        <f>COUNTIFS('[1]MASTER TT'!$D$13:$D$69997,$A$3:$A$7588,'[1]MASTER TT'!$B$13:$B$69997,"WEDNESDAY",'[1]MASTER TT'!$C$13:$C$69997,"10*-12*",'[1]MASTER TT'!#REF!,"&gt; 0")</f>
        <v>#REF!</v>
      </c>
      <c r="P64" s="8" t="e">
        <f>COUNTIFS('[1]MASTER TT'!$D$13:$D$69997,$A$3:$A$7588,'[1]MASTER TT'!$B$13:$B$69997,"WEDNESDAY",'[1]MASTER TT'!$C$13:$C$69997,"13*-15*",'[1]MASTER TT'!#REF!,"&gt; 0")</f>
        <v>#REF!</v>
      </c>
      <c r="Q64" s="8" t="e">
        <f>COUNTIFS('[1]MASTER TT'!$D$13:$D$69997,$A$3:$A$7588,'[1]MASTER TT'!$B$13:$B$69997,"WEDNESDAY",'[1]MASTER TT'!$C$13:$C$69997,"15*-17*",'[1]MASTER TT'!#REF!,"&gt; 0")</f>
        <v>#REF!</v>
      </c>
      <c r="R64" s="8" t="e">
        <f>COUNTIFS('[1]MASTER TT'!$D$13:$D$69997,$A$3:$A$7588,'[1]MASTER TT'!$B$13:$B$69997,"THURSDAY",'[1]MASTER TT'!$C$13:$C$69997,"0800-1*",'[1]MASTER TT'!#REF!,"&gt; 0")</f>
        <v>#REF!</v>
      </c>
      <c r="S64" s="8" t="e">
        <f>COUNTIFS('[1]MASTER TT'!$D$13:$D$69997,$A$3:$A$7588,'[1]MASTER TT'!$B$13:$B$69997,"THURSDAY",'[1]MASTER TT'!$C$13:$C$69997,"10*-12*",'[1]MASTER TT'!#REF!,"&gt; 0")</f>
        <v>#REF!</v>
      </c>
      <c r="T64" s="8" t="e">
        <f>COUNTIFS('[1]MASTER TT'!$D$13:$D$69997,$A$3:$A$7588,'[1]MASTER TT'!$B$13:$B$69997,"THURSDAY",'[1]MASTER TT'!$C$13:$C$69997,"13*-15*",'[1]MASTER TT'!#REF!,"&gt; 0")</f>
        <v>#REF!</v>
      </c>
      <c r="U64" s="8" t="e">
        <f>COUNTIFS('[1]MASTER TT'!$D$13:$D$69997,$A$3:$A$7588,'[1]MASTER TT'!$B$13:$B$69997,"THURSDAY",'[1]MASTER TT'!$C$13:$C$69997,"15*-17*",'[1]MASTER TT'!#REF!,"&gt; 0")</f>
        <v>#REF!</v>
      </c>
      <c r="V64" s="8" t="e">
        <f>COUNTIFS('[1]MASTER TT'!$D$13:$D$69997,$A$3:$A$7588,'[1]MASTER TT'!$B$13:$B$69997,"FRIDAY",'[1]MASTER TT'!$C$13:$C$69997,"0800-1*",'[1]MASTER TT'!#REF!,"&gt; 0")</f>
        <v>#REF!</v>
      </c>
      <c r="W64" s="8" t="e">
        <f>COUNTIFS('[1]MASTER TT'!$D$13:$D$69997,$A$3:$A$7588,'[1]MASTER TT'!$B$13:$B$69997,"FRIDAY",'[1]MASTER TT'!$C$13:$C$69997,"10*-12*",'[1]MASTER TT'!#REF!,"&gt; 0")</f>
        <v>#REF!</v>
      </c>
      <c r="X64" s="8" t="e">
        <f>COUNTIFS('[1]MASTER TT'!$D$13:$D$69997,$A$3:$A$7588,'[1]MASTER TT'!$B$13:$B$69997,"FRIDAY",'[1]MASTER TT'!$C$13:$C$69997,"13*-15*",'[1]MASTER TT'!#REF!,"&gt; 0")</f>
        <v>#REF!</v>
      </c>
      <c r="Y64" s="8" t="e">
        <f>COUNTIFS('[1]MASTER TT'!$D$13:$D$69997,$A$3:$A$7588,'[1]MASTER TT'!$B$13:$B$69997,"FRIDAY",'[1]MASTER TT'!$C$13:$C$69997,"15*-17*",'[1]MASTER TT'!#REF!,"&gt; 0")</f>
        <v>#REF!</v>
      </c>
      <c r="Z64" s="8" t="e">
        <f>COUNTIFS('[1]MASTER TT'!$D$14:$D$69997,$A$3:$A$7588,'[1]MASTER TT'!$B$14:$B$69997,"SATURDAY",'[1]MASTER TT'!$C$14:$C$69997,"0800-1*",'[1]MASTER TT'!#REF!,"&gt; 0")</f>
        <v>#REF!</v>
      </c>
      <c r="AA64" s="8" t="e">
        <f>COUNTIFS('[1]MASTER TT'!$D$14:$D$69997,$A$3:$A$7588,'[1]MASTER TT'!$B$14:$B$69997,"SATURDAY",'[1]MASTER TT'!$C$14:$C$69997,"10*-12*",'[1]MASTER TT'!#REF!,"&gt; 0")</f>
        <v>#REF!</v>
      </c>
      <c r="AB64" s="8" t="e">
        <f>COUNTIFS('[1]MASTER TT'!$D$14:$D$69997,$A$3:$A$7588,'[1]MASTER TT'!$B$14:$B$69997,"SATURDAY",'[1]MASTER TT'!$C$14:$C$69997,"13*-15*",'[1]MASTER TT'!#REF!,"&gt; 0")</f>
        <v>#REF!</v>
      </c>
      <c r="AC64" s="8"/>
      <c r="AD64" s="8"/>
      <c r="AE64" s="52"/>
      <c r="AF64" s="8"/>
      <c r="AG64" s="39"/>
      <c r="AI64" s="54"/>
      <c r="AJ64" s="39"/>
      <c r="AK64" s="39"/>
      <c r="AL64" s="39"/>
    </row>
    <row r="65" spans="1:56" ht="14.25" customHeight="1">
      <c r="A65" s="80" t="s">
        <v>1144</v>
      </c>
      <c r="B65" s="80"/>
      <c r="C65" s="81"/>
      <c r="D65" s="80"/>
      <c r="E65" s="80"/>
      <c r="F65" s="8" t="e">
        <f>COUNTIFS('[1]MASTER TT'!$D$13:$D$69997,$A$3:$A$7588,'[1]MASTER TT'!$B$13:$B$69997,"MONDAY",'[1]MASTER TT'!$C$13:$C$69997,"0800-1*",'[1]MASTER TT'!#REF!,"&gt; 0")</f>
        <v>#REF!</v>
      </c>
      <c r="G65" s="8" t="e">
        <f>COUNTIFS('[1]MASTER TT'!$D$13:$D$69997,$A$3:$A$7588,'[1]MASTER TT'!$B$13:$B$69997,"MONDAY",'[1]MASTER TT'!$C$13:$C$69997,"10*-1*",'[1]MASTER TT'!#REF!,"&gt; 0")</f>
        <v>#REF!</v>
      </c>
      <c r="H65" s="8" t="e">
        <f>COUNTIFS('[1]MASTER TT'!$D$13:$D$69997,$A$3:$A$7588,'[1]MASTER TT'!$B$13:$B$69997,"MONDAY",'[1]MASTER TT'!$C$13:$C$69997,"13*-15*",'[1]MASTER TT'!#REF!,"&gt; 0")</f>
        <v>#REF!</v>
      </c>
      <c r="I65" s="8" t="e">
        <f>COUNTIFS('[1]MASTER TT'!$D$13:$D$69997,$A$3:$A$7588,'[1]MASTER TT'!$B$13:$B$69997,"MONDAY",'[1]MASTER TT'!$C$13:$C$69997,"15*-17*",'[1]MASTER TT'!#REF!,"&gt; 0")</f>
        <v>#REF!</v>
      </c>
      <c r="J65" s="8" t="e">
        <f>COUNTIFS('[1]MASTER TT'!$D$13:$D$69997,$A$3:$A$7588,'[1]MASTER TT'!$B$13:$B$69997,"TUESDAY",'[1]MASTER TT'!$C$13:$C$69997,"0800-1*",'[1]MASTER TT'!#REF!,"&gt; 0")</f>
        <v>#REF!</v>
      </c>
      <c r="K65" s="8" t="e">
        <f>COUNTIFS('[1]MASTER TT'!$D$13:$D$69997,$A$3:$A$7588,'[1]MASTER TT'!$B$13:$B$69997,"TUESDAY",'[1]MASTER TT'!$C$13:$C$69997,"10*-12*",'[1]MASTER TT'!#REF!,"&gt; 0")</f>
        <v>#REF!</v>
      </c>
      <c r="L65" s="8" t="e">
        <f>COUNTIFS('[1]MASTER TT'!$D$13:$D$69997,$A$3:$A$7588,'[1]MASTER TT'!$B$13:$B$69997,"TUESDAY",'[1]MASTER TT'!$C$13:$C$69997,"13*-15*",'[1]MASTER TT'!#REF!,"&gt; 0")</f>
        <v>#REF!</v>
      </c>
      <c r="M65" s="8" t="e">
        <f>COUNTIFS('[1]MASTER TT'!$D$13:$D$69997,$A$3:$A$7588,'[1]MASTER TT'!$B$13:$B$69997,"TUESDAY",'[1]MASTER TT'!$C$13:$C$69997,"15*-17*",'[1]MASTER TT'!#REF!,"&gt; 0")</f>
        <v>#REF!</v>
      </c>
      <c r="N65" s="8" t="e">
        <f>COUNTIFS('[1]MASTER TT'!$D$13:$D$69997,$A$3:$A$7588,'[1]MASTER TT'!$B$13:$B$69997,"WEDNESDAY",'[1]MASTER TT'!$C$13:$C$69997,"0800-1*",'[1]MASTER TT'!#REF!,"&gt; 0")</f>
        <v>#REF!</v>
      </c>
      <c r="O65" s="8" t="e">
        <f>COUNTIFS('[1]MASTER TT'!$D$13:$D$69997,$A$3:$A$7588,'[1]MASTER TT'!$B$13:$B$69997,"WEDNESDAY",'[1]MASTER TT'!$C$13:$C$69997,"10*-12*",'[1]MASTER TT'!#REF!,"&gt; 0")</f>
        <v>#REF!</v>
      </c>
      <c r="P65" s="8" t="e">
        <f>COUNTIFS('[1]MASTER TT'!$D$13:$D$69997,$A$3:$A$7588,'[1]MASTER TT'!$B$13:$B$69997,"WEDNESDAY",'[1]MASTER TT'!$C$13:$C$69997,"13*-15*",'[1]MASTER TT'!#REF!,"&gt; 0")</f>
        <v>#REF!</v>
      </c>
      <c r="Q65" s="8" t="e">
        <f>COUNTIFS('[1]MASTER TT'!$D$13:$D$69997,$A$3:$A$7588,'[1]MASTER TT'!$B$13:$B$69997,"WEDNESDAY",'[1]MASTER TT'!$C$13:$C$69997,"15*-17*",'[1]MASTER TT'!#REF!,"&gt; 0")</f>
        <v>#REF!</v>
      </c>
      <c r="R65" s="8" t="e">
        <f>COUNTIFS('[1]MASTER TT'!$D$13:$D$69997,$A$3:$A$7588,'[1]MASTER TT'!$B$13:$B$69997,"THURSDAY",'[1]MASTER TT'!$C$13:$C$69997,"0800-1*",'[1]MASTER TT'!#REF!,"&gt; 0")</f>
        <v>#REF!</v>
      </c>
      <c r="S65" s="8" t="e">
        <f>COUNTIFS('[1]MASTER TT'!$D$13:$D$69997,$A$3:$A$7588,'[1]MASTER TT'!$B$13:$B$69997,"THURSDAY",'[1]MASTER TT'!$C$13:$C$69997,"10*-12*",'[1]MASTER TT'!#REF!,"&gt; 0")</f>
        <v>#REF!</v>
      </c>
      <c r="T65" s="8" t="e">
        <f>COUNTIFS('[1]MASTER TT'!$D$13:$D$69997,$A$3:$A$7588,'[1]MASTER TT'!$B$13:$B$69997,"THURSDAY",'[1]MASTER TT'!$C$13:$C$69997,"13*-15*",'[1]MASTER TT'!#REF!,"&gt; 0")</f>
        <v>#REF!</v>
      </c>
      <c r="U65" s="8" t="e">
        <f>COUNTIFS('[1]MASTER TT'!$D$13:$D$69997,$A$3:$A$7588,'[1]MASTER TT'!$B$13:$B$69997,"THURSDAY",'[1]MASTER TT'!$C$13:$C$69997,"15*-17*",'[1]MASTER TT'!#REF!,"&gt; 0")</f>
        <v>#REF!</v>
      </c>
      <c r="V65" s="8" t="e">
        <f>COUNTIFS('[1]MASTER TT'!$D$13:$D$69997,$A$3:$A$7588,'[1]MASTER TT'!$B$13:$B$69997,"FRIDAY",'[1]MASTER TT'!$C$13:$C$69997,"0800-1*",'[1]MASTER TT'!#REF!,"&gt; 0")</f>
        <v>#REF!</v>
      </c>
      <c r="W65" s="8" t="e">
        <f>COUNTIFS('[1]MASTER TT'!$D$13:$D$69997,$A$3:$A$7588,'[1]MASTER TT'!$B$13:$B$69997,"FRIDAY",'[1]MASTER TT'!$C$13:$C$69997,"10*-12*",'[1]MASTER TT'!#REF!,"&gt; 0")</f>
        <v>#REF!</v>
      </c>
      <c r="X65" s="8" t="e">
        <f>COUNTIFS('[1]MASTER TT'!$D$13:$D$69997,$A$3:$A$7588,'[1]MASTER TT'!$B$13:$B$69997,"FRIDAY",'[1]MASTER TT'!$C$13:$C$69997,"13*-15*",'[1]MASTER TT'!#REF!,"&gt; 0")</f>
        <v>#REF!</v>
      </c>
      <c r="Y65" s="8" t="e">
        <f>COUNTIFS('[1]MASTER TT'!$D$13:$D$69997,$A$3:$A$7588,'[1]MASTER TT'!$B$13:$B$69997,"FRIDAY",'[1]MASTER TT'!$C$13:$C$69997,"15*-17*",'[1]MASTER TT'!#REF!,"&gt; 0")</f>
        <v>#REF!</v>
      </c>
      <c r="Z65" s="8" t="e">
        <f>COUNTIFS('[1]MASTER TT'!$D$14:$D$69997,$A$3:$A$7588,'[1]MASTER TT'!$B$14:$B$69997,"SATURDAY",'[1]MASTER TT'!$C$14:$C$69997,"0800-1*",'[1]MASTER TT'!#REF!,"&gt; 0")</f>
        <v>#REF!</v>
      </c>
      <c r="AA65" s="8" t="e">
        <f>COUNTIFS('[1]MASTER TT'!$D$14:$D$69997,$A$3:$A$7588,'[1]MASTER TT'!$B$14:$B$69997,"SATURDAY",'[1]MASTER TT'!$C$14:$C$69997,"10*-12*",'[1]MASTER TT'!#REF!,"&gt; 0")</f>
        <v>#REF!</v>
      </c>
      <c r="AB65" s="8" t="e">
        <f>COUNTIFS('[1]MASTER TT'!$D$14:$D$69997,$A$3:$A$7588,'[1]MASTER TT'!$B$14:$B$69997,"SATURDAY",'[1]MASTER TT'!$C$14:$C$69997,"13*-15*",'[1]MASTER TT'!#REF!,"&gt; 0")</f>
        <v>#REF!</v>
      </c>
      <c r="AC65" s="8"/>
      <c r="AD65" s="8"/>
      <c r="AE65" s="52"/>
      <c r="AF65" s="8"/>
      <c r="AG65" s="39"/>
      <c r="AI65" s="54"/>
      <c r="AJ65" s="39"/>
      <c r="AK65" s="39"/>
      <c r="AL65" s="39"/>
    </row>
    <row r="66" spans="1:56" ht="14.25" customHeight="1">
      <c r="A66" s="80" t="s">
        <v>1132</v>
      </c>
      <c r="B66" s="80"/>
      <c r="C66" s="81"/>
      <c r="D66" s="80"/>
      <c r="E66" s="80"/>
      <c r="F66" s="8" t="e">
        <f>COUNTIFS('[1]MASTER TT'!$D$13:$D$69997,$A$3:$A$7588,'[1]MASTER TT'!$B$13:$B$69997,"MONDAY",'[1]MASTER TT'!$C$13:$C$69997,"0800-1*",'[1]MASTER TT'!#REF!,"&gt; 0")</f>
        <v>#REF!</v>
      </c>
      <c r="G66" s="8" t="e">
        <f>COUNTIFS('[1]MASTER TT'!$D$13:$D$69997,$A$3:$A$7588,'[1]MASTER TT'!$B$13:$B$69997,"MONDAY",'[1]MASTER TT'!$C$13:$C$69997,"10*-1*",'[1]MASTER TT'!#REF!,"&gt; 0")</f>
        <v>#REF!</v>
      </c>
      <c r="H66" s="8" t="e">
        <f>COUNTIFS('[1]MASTER TT'!$D$13:$D$69997,$A$3:$A$7588,'[1]MASTER TT'!$B$13:$B$69997,"MONDAY",'[1]MASTER TT'!$C$13:$C$69997,"13*-15*",'[1]MASTER TT'!#REF!,"&gt; 0")</f>
        <v>#REF!</v>
      </c>
      <c r="I66" s="8" t="e">
        <f>COUNTIFS('[1]MASTER TT'!$D$13:$D$69997,$A$3:$A$7588,'[1]MASTER TT'!$B$13:$B$69997,"MONDAY",'[1]MASTER TT'!$C$13:$C$69997,"15*-17*",'[1]MASTER TT'!#REF!,"&gt; 0")</f>
        <v>#REF!</v>
      </c>
      <c r="J66" s="8" t="e">
        <f>COUNTIFS('[1]MASTER TT'!$D$13:$D$69997,$A$3:$A$7588,'[1]MASTER TT'!$B$13:$B$69997,"TUESDAY",'[1]MASTER TT'!$C$13:$C$69997,"0800-1*",'[1]MASTER TT'!#REF!,"&gt; 0")</f>
        <v>#REF!</v>
      </c>
      <c r="K66" s="8" t="e">
        <f>COUNTIFS('[1]MASTER TT'!$D$13:$D$69997,$A$3:$A$7588,'[1]MASTER TT'!$B$13:$B$69997,"TUESDAY",'[1]MASTER TT'!$C$13:$C$69997,"10*-12*",'[1]MASTER TT'!#REF!,"&gt; 0")</f>
        <v>#REF!</v>
      </c>
      <c r="L66" s="8" t="e">
        <f>COUNTIFS('[1]MASTER TT'!$D$13:$D$69997,$A$3:$A$7588,'[1]MASTER TT'!$B$13:$B$69997,"TUESDAY",'[1]MASTER TT'!$C$13:$C$69997,"13*-15*",'[1]MASTER TT'!#REF!,"&gt; 0")</f>
        <v>#REF!</v>
      </c>
      <c r="M66" s="8" t="e">
        <f>COUNTIFS('[1]MASTER TT'!$D$13:$D$69997,$A$3:$A$7588,'[1]MASTER TT'!$B$13:$B$69997,"TUESDAY",'[1]MASTER TT'!$C$13:$C$69997,"15*-17*",'[1]MASTER TT'!#REF!,"&gt; 0")</f>
        <v>#REF!</v>
      </c>
      <c r="N66" s="8" t="e">
        <f>COUNTIFS('[1]MASTER TT'!$D$13:$D$69997,$A$3:$A$7588,'[1]MASTER TT'!$B$13:$B$69997,"WEDNESDAY",'[1]MASTER TT'!$C$13:$C$69997,"0800-1*",'[1]MASTER TT'!#REF!,"&gt; 0")</f>
        <v>#REF!</v>
      </c>
      <c r="O66" s="8" t="e">
        <f>COUNTIFS('[1]MASTER TT'!$D$13:$D$69997,$A$3:$A$7588,'[1]MASTER TT'!$B$13:$B$69997,"WEDNESDAY",'[1]MASTER TT'!$C$13:$C$69997,"10*-12*",'[1]MASTER TT'!#REF!,"&gt; 0")</f>
        <v>#REF!</v>
      </c>
      <c r="P66" s="8" t="e">
        <f>COUNTIFS('[1]MASTER TT'!$D$13:$D$69997,$A$3:$A$7588,'[1]MASTER TT'!$B$13:$B$69997,"WEDNESDAY",'[1]MASTER TT'!$C$13:$C$69997,"13*-15*",'[1]MASTER TT'!#REF!,"&gt; 0")</f>
        <v>#REF!</v>
      </c>
      <c r="Q66" s="8" t="e">
        <f>COUNTIFS('[1]MASTER TT'!$D$13:$D$69997,$A$3:$A$7588,'[1]MASTER TT'!$B$13:$B$69997,"WEDNESDAY",'[1]MASTER TT'!$C$13:$C$69997,"15*-17*",'[1]MASTER TT'!#REF!,"&gt; 0")</f>
        <v>#REF!</v>
      </c>
      <c r="R66" s="8" t="e">
        <f>COUNTIFS('[1]MASTER TT'!$D$13:$D$69997,$A$3:$A$7588,'[1]MASTER TT'!$B$13:$B$69997,"THURSDAY",'[1]MASTER TT'!$C$13:$C$69997,"0800-1*",'[1]MASTER TT'!#REF!,"&gt; 0")</f>
        <v>#REF!</v>
      </c>
      <c r="S66" s="8" t="e">
        <f>COUNTIFS('[1]MASTER TT'!$D$13:$D$69997,$A$3:$A$7588,'[1]MASTER TT'!$B$13:$B$69997,"THURSDAY",'[1]MASTER TT'!$C$13:$C$69997,"10*-12*",'[1]MASTER TT'!#REF!,"&gt; 0")</f>
        <v>#REF!</v>
      </c>
      <c r="T66" s="8" t="e">
        <f>COUNTIFS('[1]MASTER TT'!$D$13:$D$69997,$A$3:$A$7588,'[1]MASTER TT'!$B$13:$B$69997,"THURSDAY",'[1]MASTER TT'!$C$13:$C$69997,"13*-15*",'[1]MASTER TT'!#REF!,"&gt; 0")</f>
        <v>#REF!</v>
      </c>
      <c r="U66" s="8" t="e">
        <f>COUNTIFS('[1]MASTER TT'!$D$13:$D$69997,$A$3:$A$7588,'[1]MASTER TT'!$B$13:$B$69997,"THURSDAY",'[1]MASTER TT'!$C$13:$C$69997,"15*-17*",'[1]MASTER TT'!#REF!,"&gt; 0")</f>
        <v>#REF!</v>
      </c>
      <c r="V66" s="8" t="e">
        <f>COUNTIFS('[1]MASTER TT'!$D$13:$D$69997,$A$3:$A$7588,'[1]MASTER TT'!$B$13:$B$69997,"FRIDAY",'[1]MASTER TT'!$C$13:$C$69997,"0800-1*",'[1]MASTER TT'!#REF!,"&gt; 0")</f>
        <v>#REF!</v>
      </c>
      <c r="W66" s="8" t="e">
        <f>COUNTIFS('[1]MASTER TT'!$D$13:$D$69997,$A$3:$A$7588,'[1]MASTER TT'!$B$13:$B$69997,"FRIDAY",'[1]MASTER TT'!$C$13:$C$69997,"10*-12*",'[1]MASTER TT'!#REF!,"&gt; 0")</f>
        <v>#REF!</v>
      </c>
      <c r="X66" s="8" t="e">
        <f>COUNTIFS('[1]MASTER TT'!$D$13:$D$69997,$A$3:$A$7588,'[1]MASTER TT'!$B$13:$B$69997,"FRIDAY",'[1]MASTER TT'!$C$13:$C$69997,"13*-15*",'[1]MASTER TT'!#REF!,"&gt; 0")</f>
        <v>#REF!</v>
      </c>
      <c r="Y66" s="8" t="e">
        <f>COUNTIFS('[1]MASTER TT'!$D$13:$D$69997,$A$3:$A$7588,'[1]MASTER TT'!$B$13:$B$69997,"FRIDAY",'[1]MASTER TT'!$C$13:$C$69997,"15*-17*",'[1]MASTER TT'!#REF!,"&gt; 0")</f>
        <v>#REF!</v>
      </c>
      <c r="Z66" s="8" t="e">
        <f>COUNTIFS('[1]MASTER TT'!$D$14:$D$69997,$A$3:$A$7588,'[1]MASTER TT'!$B$14:$B$69997,"SATURDAY",'[1]MASTER TT'!$C$14:$C$69997,"0800-1*",'[1]MASTER TT'!#REF!,"&gt; 0")</f>
        <v>#REF!</v>
      </c>
      <c r="AA66" s="8" t="e">
        <f>COUNTIFS('[1]MASTER TT'!$D$14:$D$69997,$A$3:$A$7588,'[1]MASTER TT'!$B$14:$B$69997,"SATURDAY",'[1]MASTER TT'!$C$14:$C$69997,"10*-12*",'[1]MASTER TT'!#REF!,"&gt; 0")</f>
        <v>#REF!</v>
      </c>
      <c r="AB66" s="8" t="e">
        <f>COUNTIFS('[1]MASTER TT'!$D$14:$D$69997,$A$3:$A$7588,'[1]MASTER TT'!$B$14:$B$69997,"SATURDAY",'[1]MASTER TT'!$C$14:$C$69997,"13*-15*",'[1]MASTER TT'!#REF!,"&gt; 0")</f>
        <v>#REF!</v>
      </c>
      <c r="AC66" s="8"/>
      <c r="AD66" s="8"/>
      <c r="AE66" s="52"/>
      <c r="AF66" s="8"/>
      <c r="AG66" s="39"/>
      <c r="AI66" s="54"/>
      <c r="AJ66" s="39"/>
      <c r="AK66" s="39"/>
      <c r="AL66" s="39"/>
    </row>
    <row r="67" spans="1:56" ht="14.25" customHeight="1">
      <c r="A67" s="82"/>
      <c r="B67" s="82"/>
      <c r="C67" s="83"/>
      <c r="D67" s="82"/>
      <c r="E67" s="82"/>
      <c r="F67" s="84" t="e">
        <f t="shared" ref="F67:Y67" si="5">SUM(F59:F66)/COUNT(F59:F66)</f>
        <v>#REF!</v>
      </c>
      <c r="G67" s="84" t="e">
        <f t="shared" si="5"/>
        <v>#REF!</v>
      </c>
      <c r="H67" s="84" t="e">
        <f t="shared" si="5"/>
        <v>#REF!</v>
      </c>
      <c r="I67" s="84" t="e">
        <f t="shared" si="5"/>
        <v>#REF!</v>
      </c>
      <c r="J67" s="84" t="e">
        <f t="shared" si="5"/>
        <v>#REF!</v>
      </c>
      <c r="K67" s="84" t="e">
        <f t="shared" si="5"/>
        <v>#REF!</v>
      </c>
      <c r="L67" s="84" t="e">
        <f t="shared" si="5"/>
        <v>#REF!</v>
      </c>
      <c r="M67" s="84" t="e">
        <f t="shared" si="5"/>
        <v>#REF!</v>
      </c>
      <c r="N67" s="84" t="e">
        <f t="shared" si="5"/>
        <v>#REF!</v>
      </c>
      <c r="O67" s="84" t="e">
        <f t="shared" si="5"/>
        <v>#REF!</v>
      </c>
      <c r="P67" s="84" t="e">
        <f t="shared" si="5"/>
        <v>#REF!</v>
      </c>
      <c r="Q67" s="84" t="e">
        <f t="shared" si="5"/>
        <v>#REF!</v>
      </c>
      <c r="R67" s="84" t="e">
        <f t="shared" si="5"/>
        <v>#REF!</v>
      </c>
      <c r="S67" s="84" t="e">
        <f t="shared" si="5"/>
        <v>#REF!</v>
      </c>
      <c r="T67" s="84" t="e">
        <f t="shared" si="5"/>
        <v>#REF!</v>
      </c>
      <c r="U67" s="84" t="e">
        <f t="shared" si="5"/>
        <v>#REF!</v>
      </c>
      <c r="V67" s="84" t="e">
        <f t="shared" si="5"/>
        <v>#REF!</v>
      </c>
      <c r="W67" s="84" t="e">
        <f t="shared" si="5"/>
        <v>#REF!</v>
      </c>
      <c r="X67" s="84" t="e">
        <f t="shared" si="5"/>
        <v>#REF!</v>
      </c>
      <c r="Y67" s="84" t="e">
        <f t="shared" si="5"/>
        <v>#REF!</v>
      </c>
      <c r="Z67" s="85"/>
      <c r="AA67" s="86"/>
      <c r="AB67" s="86"/>
      <c r="AC67" s="86"/>
      <c r="AD67" s="86"/>
      <c r="AE67" s="77"/>
      <c r="AF67" s="10"/>
      <c r="AG67" s="55"/>
      <c r="AH67" s="78"/>
      <c r="AI67" s="56"/>
      <c r="AJ67" s="55"/>
      <c r="AK67" s="55"/>
      <c r="AL67" s="55"/>
      <c r="AM67" s="78"/>
      <c r="AN67" s="78"/>
      <c r="AO67" s="78"/>
      <c r="AP67" s="78"/>
      <c r="AQ67" s="78"/>
      <c r="AR67" s="78"/>
      <c r="AS67" s="78"/>
      <c r="AT67" s="78"/>
      <c r="AU67" s="78"/>
      <c r="AV67" s="78"/>
      <c r="AW67" s="78"/>
      <c r="AX67" s="78"/>
      <c r="AY67" s="78"/>
      <c r="AZ67" s="78"/>
      <c r="BA67" s="78"/>
      <c r="BB67" s="78"/>
      <c r="BC67" s="78"/>
      <c r="BD67" s="78"/>
    </row>
    <row r="68" spans="1:56" ht="14.25" customHeight="1">
      <c r="A68" s="87" t="s">
        <v>1579</v>
      </c>
      <c r="B68" s="87">
        <v>29</v>
      </c>
      <c r="C68" s="88">
        <v>23</v>
      </c>
      <c r="D68" s="87">
        <v>17</v>
      </c>
      <c r="E68" s="87" t="s">
        <v>1580</v>
      </c>
      <c r="F68" s="50" t="e">
        <f>COUNTIFS('[1]MASTER TT'!$D$13:$D$69997,$A$3:$A$7588,'[1]MASTER TT'!$B$13:$B$69997,"MONDAY",'[1]MASTER TT'!$C$13:$C$69997,"0800-1*",'[1]MASTER TT'!#REF!,"&gt;=1")</f>
        <v>#REF!</v>
      </c>
      <c r="G68" s="51" t="e">
        <f>COUNTIFS('[1]MASTER TT'!$D$13:$D$69997,$A$3:$A$7588,'[1]MASTER TT'!$B$13:$B$69997,"MONDAY",'[1]MASTER TT'!$C$13:$C$69997,"1100-1*",'[1]MASTER TT'!#REF!,"&gt;=1")</f>
        <v>#REF!</v>
      </c>
      <c r="H68" s="51" t="e">
        <f>(COUNTIFS('[1]MASTER TT'!$D$13:$D$69997,$A$3:$A$7588,'[1]MASTER TT'!$B$13:$B$69997,"MONDAY",'[1]MASTER TT'!$C$13:$C$69997,"1400-1*",'[1]MASTER TT'!#REF!,"&gt;=1"))</f>
        <v>#REF!</v>
      </c>
      <c r="I68" s="52" t="e">
        <f>COUNTIFS('[1]MASTER TT'!$D$13:$D$69997,$A$3:$A$7588,'[1]MASTER TT'!$B$13:$B$69997,"MONDAY",'[1]MASTER TT'!$C$13:$C$69997,"17*",'[1]MASTER TT'!#REF!,"&gt;=1")</f>
        <v>#REF!</v>
      </c>
      <c r="J68" s="51" t="e">
        <f>COUNTIFS('[1]MASTER TT'!$D$13:$D$69997,$A$3:$A$7588,'[1]MASTER TT'!$B$13:$B$69997,"TUESDAY",'[1]MASTER TT'!$C$13:$C$69997,"0800-1*",'[1]MASTER TT'!#REF!,"&gt;=1")</f>
        <v>#REF!</v>
      </c>
      <c r="K68" s="52" t="e">
        <f>COUNTIFS('[1]MASTER TT'!$D$13:$D$69997,$A$3:$A$7588,'[1]MASTER TT'!$B$13:$B$69997,"TUESDAY",'[1]MASTER TT'!$C$13:$C$69997,"1100-1*",'[1]MASTER TT'!#REF!,"&gt;=1")</f>
        <v>#REF!</v>
      </c>
      <c r="L68" s="51" t="e">
        <f>COUNTIFS('[1]MASTER TT'!$D$13:$D$69997,$A$3:$A$7588,'[1]MASTER TT'!$B$13:$B$69997,"TUESDAY",'[1]MASTER TT'!$C$13:$C$69997,"1400-1*",'[1]MASTER TT'!#REF!,"&gt;=1")</f>
        <v>#REF!</v>
      </c>
      <c r="M68" s="51" t="e">
        <f>COUNTIFS('[1]MASTER TT'!$D$13:$D$70053,$A$3:$A$7588,'[1]MASTER TT'!$B$13:$B$70053,"TUESDAY",'[1]MASTER TT'!$C$13:$C$70053,"17*",'[1]MASTER TT'!#REF!,"&gt;=1")</f>
        <v>#REF!</v>
      </c>
      <c r="N68" s="51" t="e">
        <f>COUNTIFS('[1]MASTER TT'!$D$13:$D$70056,$A$3:$A$588,'[1]MASTER TT'!$B$13:$B$70056,"WEDNESDAY",'[1]MASTER TT'!$C$13:$C$70056,"0800-1*",'[1]MASTER TT'!#REF!,"&gt;=1")</f>
        <v>#REF!</v>
      </c>
      <c r="O68" s="51" t="e">
        <f>(COUNTIFS('[1]MASTER TT'!$D$13:$D$70056,$A$3:$A$7588,'[1]MASTER TT'!$B$13:$B$70056,"WEDNESDAY",'[1]MASTER TT'!$C$13:$C$70056,"1100-1*",'[1]MASTER TT'!#REF!,"&gt;=1"))</f>
        <v>#REF!</v>
      </c>
      <c r="P68" s="51" t="e">
        <f>(COUNTIFS('[1]MASTER TT'!$D$13:$D$70056,$A$3:$A$7588,'[1]MASTER TT'!$B$13:$B$70056,"WEDNESDAY",'[1]MASTER TT'!$C$13:$C$70056,"1400-1*",'[1]MASTER TT'!#REF!,"&gt;=1"))</f>
        <v>#REF!</v>
      </c>
      <c r="Q68" s="51" t="e">
        <f>(COUNTIFS('[1]MASTER TT'!$D$13:$D$70056,$A$3:$A$7588,'[1]MASTER TT'!$B$13:$B$70056,"WEDNESDAY",'[1]MASTER TT'!$C$13:$C$70056,"17*",'[1]MASTER TT'!#REF!,"&gt;=1"))</f>
        <v>#REF!</v>
      </c>
      <c r="R68" s="51" t="e">
        <f>(COUNTIFS('[1]MASTER TT'!$D$13:$D$70056,$A$3:$A$7588,'[1]MASTER TT'!$B$13:$B$70056,"THURSDAY",'[1]MASTER TT'!$C$13:$C$70056,"0800-1*",'[1]MASTER TT'!#REF!,"&gt;=1"))</f>
        <v>#REF!</v>
      </c>
      <c r="S68" s="51" t="e">
        <f>COUNTIFS('[1]MASTER TT'!$D$13:$D$70056,$A$3:$A$7588,'[1]MASTER TT'!$B$13:$B$70056,"THURSDAY",'[1]MASTER TT'!$C$13:$C$70056,"1100-1*",'[1]MASTER TT'!#REF!,"&gt;=1")</f>
        <v>#REF!</v>
      </c>
      <c r="T68" s="51" t="e">
        <f>(COUNTIFS('[1]MASTER TT'!$D$13:$D$70056,$A$3:$A$7588,'[1]MASTER TT'!$B$13:$B$70056,"THURSDAY",'[1]MASTER TT'!$C$13:$C$70056,"1400-1*",'[1]MASTER TT'!#REF!,"&gt;=1"))</f>
        <v>#REF!</v>
      </c>
      <c r="U68" s="52" t="e">
        <f>(COUNTIFS('[1]MASTER TT'!$D$13:$D$70056,$A$3:$A$7588,'[1]MASTER TT'!$B$13:$B$70056,"THURSDAY",'[1]MASTER TT'!$C$13:$C$70056,"17*",'[1]MASTER TT'!#REF!,"&gt;=1"))</f>
        <v>#REF!</v>
      </c>
      <c r="V68" s="51" t="e">
        <f>(COUNTIFS('[1]MASTER TT'!$D$13:$D$70056,$A$3:$A$7588,'[1]MASTER TT'!$B$13:$B$70056,"FRIDAY",'[1]MASTER TT'!$C$13:$C$70056,"0800-1*",'[1]MASTER TT'!#REF!,"&gt;=1"))</f>
        <v>#REF!</v>
      </c>
      <c r="W68" s="51" t="e">
        <f>(COUNTIFS('[1]MASTER TT'!$D$13:$D$70056,$A$3:$A$7588,'[1]MASTER TT'!$B$13:$B$70056,"FRIDAY",'[1]MASTER TT'!$C$13:$C$70056,"1100-1*",'[1]MASTER TT'!#REF!,"&gt;=1"))</f>
        <v>#REF!</v>
      </c>
      <c r="X68" s="51" t="e">
        <f>(COUNTIFS('[1]MASTER TT'!$D$13:$D$70056,$A$3:$A$7588,'[1]MASTER TT'!$B$13:$B$70056,"FRIDAY",'[1]MASTER TT'!$C$13:$C$70056,"1400-1*",'[1]MASTER TT'!#REF!,"&gt;=1"))</f>
        <v>#REF!</v>
      </c>
      <c r="Y68" s="51" t="e">
        <f>(COUNTIFS('[1]MASTER TT'!$D$13:$D$70056,$A$3:$A$7588,'[1]MASTER TT'!$B$13:$B$70056,"FRIDAY",'[1]MASTER TT'!$C$13:$C$70056,"17*",'[1]MASTER TT'!#REF!,"&gt;=1"))</f>
        <v>#REF!</v>
      </c>
      <c r="Z68" s="51" t="e">
        <f>(COUNTIFS('[1]MASTER TT'!$D$14:$D$70056,$A$3:$A$7588,'[1]MASTER TT'!$B$14:$B$70056,"SATURDAY",'[1]MASTER TT'!$C$14:$C$70056,"0800-1*",'[1]MASTER TT'!#REF!,"&gt;=1"))</f>
        <v>#REF!</v>
      </c>
      <c r="AA68" s="52" t="e">
        <f>(COUNTIFS('[1]MASTER TT'!$D$14:$D$70056,$A$3:$A$7588,'[1]MASTER TT'!$B$14:$B$70056,"SATURDAY",'[1]MASTER TT'!$C$14:$C$70056,"1100-1*",'[1]MASTER TT'!#REF!,"&gt;=1"))</f>
        <v>#REF!</v>
      </c>
      <c r="AB68" s="52" t="e">
        <f>(COUNTIFS('[1]MASTER TT'!$D$14:$D$70056,$A$3:$A$7588,'[1]MASTER TT'!$B$14:$B$70056,"SATURDAY",'[1]MASTER TT'!$C$14:$C$70056,"1500-1800",'[1]MASTER TT'!#REF!,"&gt;=1"))</f>
        <v>#REF!</v>
      </c>
      <c r="AC68" s="52">
        <v>0</v>
      </c>
      <c r="AD68" s="52" t="e">
        <f>(COUNTIFS('[1]MASTER TT'!$D$14:$D$70056,$A$3:$A$7588,'[1]MASTER TT'!$B$14:$B$70056,"SUNDAY",'[1]MASTER TT'!$C$14:$C$70056,"0800-1100 HRS",'[1]MASTER TT'!#REF!,"&gt;=1"))</f>
        <v>#REF!</v>
      </c>
      <c r="AE68" s="52" t="e">
        <f>(COUNTIFS('[1]MASTER TT'!$D$14:$D$70056,$A$3:$A$7588,'[1]MASTER TT'!$B$14:$B$70056,"SUNDAY",'[1]MASTER TT'!$C$14:$C$70056,"1100-1400 HRS",'[1]MASTER TT'!#REF!,"&gt;=1)"))</f>
        <v>#REF!</v>
      </c>
      <c r="AF68" s="8" t="e">
        <f>(COUNTIFS('[1]MASTER TT'!$D$14:$D$70056,$A$3:$A$7588,'[1]MASTER TT'!$B$14:$B$70056,"SUNDAY",'[1]MASTER TT'!$C$14:$C$70056,"1100-1400 HRS",'[1]MASTER TT'!#REF!,"&gt;=1"))</f>
        <v>#REF!</v>
      </c>
      <c r="AG68" s="39" t="e">
        <f t="array" ref="AG68">COUNTIFS(#REF!,$A$3:$A$111,#REF!,"MONDAY",#REF!,"1500-1700 HRS",#REF!,2)</f>
        <v>#REF!</v>
      </c>
      <c r="AI68" s="54" t="e">
        <f t="shared" ref="AI68:AI94" si="6">(F68+G68+H68+J68+K68+L68+N68+O68+P68+R68+S68+T68+V68+W68+X68)/15</f>
        <v>#REF!</v>
      </c>
      <c r="AJ68" s="39"/>
      <c r="AK68" s="39"/>
      <c r="AL68" s="39"/>
    </row>
    <row r="69" spans="1:56" ht="14.25" customHeight="1">
      <c r="A69" s="87" t="s">
        <v>1581</v>
      </c>
      <c r="B69" s="87"/>
      <c r="C69" s="88"/>
      <c r="D69" s="87"/>
      <c r="E69" s="87"/>
      <c r="F69" s="50" t="e">
        <f>COUNTIFS('[1]MASTER TT'!$D$13:$D$69997,$A$3:$A$7588,'[1]MASTER TT'!$B$13:$B$69997,"MONDAY",'[1]MASTER TT'!$C$13:$C$69997,"0800-1*",'[1]MASTER TT'!#REF!,"&gt;=1")</f>
        <v>#REF!</v>
      </c>
      <c r="G69" s="51" t="e">
        <f>COUNTIFS('[1]MASTER TT'!$D$13:$D$69997,$A$3:$A$7588,'[1]MASTER TT'!$B$13:$B$69997,"MONDAY",'[1]MASTER TT'!$C$13:$C$69997,"1100-1*",'[1]MASTER TT'!#REF!,"&gt;=1")</f>
        <v>#REF!</v>
      </c>
      <c r="H69" s="51" t="e">
        <f>(COUNTIFS('[1]MASTER TT'!$D$13:$D$69997,$A$3:$A$7588,'[1]MASTER TT'!$B$13:$B$69997,"MONDAY",'[1]MASTER TT'!$C$13:$C$69997,"1400-1*",'[1]MASTER TT'!#REF!,"&gt;=1"))</f>
        <v>#REF!</v>
      </c>
      <c r="I69" s="52" t="e">
        <f>COUNTIFS('[1]MASTER TT'!$D$13:$D$69997,$A$3:$A$7588,'[1]MASTER TT'!$B$13:$B$69997,"MONDAY",'[1]MASTER TT'!$C$13:$C$69997,"17*",'[1]MASTER TT'!#REF!,"&gt;=1")</f>
        <v>#REF!</v>
      </c>
      <c r="J69" s="51" t="e">
        <f>COUNTIFS('[1]MASTER TT'!$D$13:$D$69997,$A$3:$A$7588,'[1]MASTER TT'!$B$13:$B$69997,"TUESDAY",'[1]MASTER TT'!$C$13:$C$69997,"0800-1*",'[1]MASTER TT'!#REF!,"&gt;=1")</f>
        <v>#REF!</v>
      </c>
      <c r="K69" s="52" t="e">
        <f>COUNTIFS('[1]MASTER TT'!$D$13:$D$69997,$A$3:$A$7588,'[1]MASTER TT'!$B$13:$B$69997,"TUESDAY",'[1]MASTER TT'!$C$13:$C$69997,"1100-1*",'[1]MASTER TT'!#REF!,"&gt;=1")</f>
        <v>#REF!</v>
      </c>
      <c r="L69" s="51" t="e">
        <f>COUNTIFS('[1]MASTER TT'!$D$13:$D$69997,$A$3:$A$7588,'[1]MASTER TT'!$B$13:$B$69997,"TUESDAY",'[1]MASTER TT'!$C$13:$C$69997,"1400-1*",'[1]MASTER TT'!#REF!,"&gt;=1")</f>
        <v>#REF!</v>
      </c>
      <c r="M69" s="51" t="e">
        <f>COUNTIFS('[1]MASTER TT'!$D$13:$D$70053,$A$3:$A$7588,'[1]MASTER TT'!$B$13:$B$70053,"TUESDAY",'[1]MASTER TT'!$C$13:$C$70053,"17*",'[1]MASTER TT'!#REF!,"&gt;=1")</f>
        <v>#REF!</v>
      </c>
      <c r="N69" s="51" t="e">
        <f>COUNTIFS('[1]MASTER TT'!$D$13:$D$70056,$A$3:$A$588,'[1]MASTER TT'!$B$13:$B$70056,"WEDNESDAY",'[1]MASTER TT'!$C$13:$C$70056,"0800-1*",'[1]MASTER TT'!#REF!,"&gt;=1")</f>
        <v>#REF!</v>
      </c>
      <c r="O69" s="51" t="e">
        <f>(COUNTIFS('[1]MASTER TT'!$D$13:$D$70056,$A$3:$A$7588,'[1]MASTER TT'!$B$13:$B$70056,"WEDNESDAY",'[1]MASTER TT'!$C$13:$C$70056,"1100-1*",'[1]MASTER TT'!#REF!,"&gt;=1"))</f>
        <v>#REF!</v>
      </c>
      <c r="P69" s="51" t="e">
        <f>(COUNTIFS('[1]MASTER TT'!$D$13:$D$70056,$A$3:$A$7588,'[1]MASTER TT'!$B$13:$B$70056,"WEDNESDAY",'[1]MASTER TT'!$C$13:$C$70056,"1400-1*",'[1]MASTER TT'!#REF!,"&gt;=1"))</f>
        <v>#REF!</v>
      </c>
      <c r="Q69" s="51" t="e">
        <f>(COUNTIFS('[1]MASTER TT'!$D$13:$D$70056,$A$3:$A$7588,'[1]MASTER TT'!$B$13:$B$70056,"WEDNESDAY",'[1]MASTER TT'!$C$13:$C$70056,"17*",'[1]MASTER TT'!#REF!,"&gt;=1"))</f>
        <v>#REF!</v>
      </c>
      <c r="R69" s="51" t="e">
        <f>(COUNTIFS('[1]MASTER TT'!$D$13:$D$70056,$A$3:$A$7588,'[1]MASTER TT'!$B$13:$B$70056,"THURSDAY",'[1]MASTER TT'!$C$13:$C$70056,"0800-1*",'[1]MASTER TT'!#REF!,"&gt;=1"))</f>
        <v>#REF!</v>
      </c>
      <c r="S69" s="51" t="e">
        <f>COUNTIFS('[1]MASTER TT'!$D$13:$D$70056,$A$3:$A$7588,'[1]MASTER TT'!$B$13:$B$70056,"THURSDAY",'[1]MASTER TT'!$C$13:$C$70056,"1100-1*",'[1]MASTER TT'!#REF!,"&gt;=1")</f>
        <v>#REF!</v>
      </c>
      <c r="T69" s="51" t="e">
        <f>(COUNTIFS('[1]MASTER TT'!$D$13:$D$70056,$A$3:$A$7588,'[1]MASTER TT'!$B$13:$B$70056,"THURSDAY",'[1]MASTER TT'!$C$13:$C$70056,"1400-1*",'[1]MASTER TT'!#REF!,"&gt;=1"))</f>
        <v>#REF!</v>
      </c>
      <c r="U69" s="52" t="e">
        <f>(COUNTIFS('[1]MASTER TT'!$D$13:$D$70056,$A$3:$A$7588,'[1]MASTER TT'!$B$13:$B$70056,"THURSDAY",'[1]MASTER TT'!$C$13:$C$70056,"17*",'[1]MASTER TT'!#REF!,"&gt;=1"))</f>
        <v>#REF!</v>
      </c>
      <c r="V69" s="51" t="e">
        <f>(COUNTIFS('[1]MASTER TT'!$D$13:$D$70056,$A$3:$A$7588,'[1]MASTER TT'!$B$13:$B$70056,"FRIDAY",'[1]MASTER TT'!$C$13:$C$70056,"0800-1*",'[1]MASTER TT'!#REF!,"&gt;=1"))</f>
        <v>#REF!</v>
      </c>
      <c r="W69" s="51" t="e">
        <f>(COUNTIFS('[1]MASTER TT'!$D$13:$D$70056,$A$3:$A$7588,'[1]MASTER TT'!$B$13:$B$70056,"FRIDAY",'[1]MASTER TT'!$C$13:$C$70056,"1100-1*",'[1]MASTER TT'!#REF!,"&gt;=1"))</f>
        <v>#REF!</v>
      </c>
      <c r="X69" s="51" t="e">
        <f>(COUNTIFS('[1]MASTER TT'!$D$13:$D$70056,$A$3:$A$7588,'[1]MASTER TT'!$B$13:$B$70056,"FRIDAY",'[1]MASTER TT'!$C$13:$C$70056,"1400-1*",'[1]MASTER TT'!#REF!,"&gt;=1"))</f>
        <v>#REF!</v>
      </c>
      <c r="Y69" s="51" t="e">
        <f>(COUNTIFS('[1]MASTER TT'!$D$13:$D$70056,$A$3:$A$7588,'[1]MASTER TT'!$B$13:$B$70056,"FRIDAY",'[1]MASTER TT'!$C$13:$C$70056,"17*",'[1]MASTER TT'!#REF!,"&gt;=1"))</f>
        <v>#REF!</v>
      </c>
      <c r="Z69" s="51" t="e">
        <f>(COUNTIFS('[1]MASTER TT'!$D$14:$D$70056,$A$3:$A$7588,'[1]MASTER TT'!$B$14:$B$70056,"SATURDAY",'[1]MASTER TT'!$C$14:$C$70056,"0800-1*",'[1]MASTER TT'!#REF!,"&gt;=1"))</f>
        <v>#REF!</v>
      </c>
      <c r="AA69" s="52" t="e">
        <f>(COUNTIFS('[1]MASTER TT'!$D$14:$D$70056,$A$3:$A$7588,'[1]MASTER TT'!$B$14:$B$70056,"SATURDAY",'[1]MASTER TT'!$C$14:$C$70056,"1100-1*",'[1]MASTER TT'!#REF!,"&gt;=1"))</f>
        <v>#REF!</v>
      </c>
      <c r="AB69" s="52" t="e">
        <f>(COUNTIFS('[1]MASTER TT'!$D$14:$D$70056,$A$3:$A$7588,'[1]MASTER TT'!$B$14:$B$70056,"SATURDAY",'[1]MASTER TT'!$C$14:$C$70056,"1500-1800",'[1]MASTER TT'!#REF!,"&gt;=1"))</f>
        <v>#REF!</v>
      </c>
      <c r="AC69" s="52">
        <v>0</v>
      </c>
      <c r="AD69" s="52" t="e">
        <f>(COUNTIFS('[1]MASTER TT'!$D$14:$D$70056,$A$3:$A$7588,'[1]MASTER TT'!$B$14:$B$70056,"SUNDAY",'[1]MASTER TT'!$C$14:$C$70056,"0800-1100 HRS",'[1]MASTER TT'!#REF!,"&gt;=1"))</f>
        <v>#REF!</v>
      </c>
      <c r="AE69" s="52" t="e">
        <f>(COUNTIFS('[1]MASTER TT'!$D$14:$D$70056,$A$3:$A$7588,'[1]MASTER TT'!$B$14:$B$70056,"SUNDAY",'[1]MASTER TT'!$C$14:$C$70056,"1100-1400 HRS",'[1]MASTER TT'!#REF!,"&gt;=1)"))</f>
        <v>#REF!</v>
      </c>
      <c r="AF69" s="8" t="e">
        <f>(COUNTIFS('[1]MASTER TT'!$D$14:$D$70056,$A$3:$A$7588,'[1]MASTER TT'!$B$14:$B$70056,"SUNDAY",'[1]MASTER TT'!$C$14:$C$70056,"1100-1400 HRS",'[1]MASTER TT'!#REF!,"&gt;=1"))</f>
        <v>#REF!</v>
      </c>
      <c r="AG69" s="39"/>
      <c r="AI69" s="54" t="e">
        <f t="shared" si="6"/>
        <v>#REF!</v>
      </c>
      <c r="AJ69" s="39"/>
      <c r="AK69" s="39"/>
      <c r="AL69" s="39"/>
    </row>
    <row r="70" spans="1:56" ht="14.25" customHeight="1">
      <c r="A70" s="87" t="s">
        <v>1167</v>
      </c>
      <c r="B70" s="87">
        <v>19</v>
      </c>
      <c r="C70" s="88">
        <v>13</v>
      </c>
      <c r="D70" s="87">
        <v>10</v>
      </c>
      <c r="E70" s="87" t="s">
        <v>1580</v>
      </c>
      <c r="F70" s="50" t="e">
        <f>COUNTIFS('[1]MASTER TT'!$D$13:$D$69997,$A$3:$A$7588,'[1]MASTER TT'!$B$13:$B$69997,"MONDAY",'[1]MASTER TT'!$C$13:$C$69997,"0800-1*",'[1]MASTER TT'!#REF!,"&gt;=1")</f>
        <v>#REF!</v>
      </c>
      <c r="G70" s="51" t="e">
        <f>COUNTIFS('[1]MASTER TT'!$D$13:$D$69997,$A$3:$A$7588,'[1]MASTER TT'!$B$13:$B$69997,"MONDAY",'[1]MASTER TT'!$C$13:$C$69997,"1100-1*",'[1]MASTER TT'!#REF!,"&gt;=1")</f>
        <v>#REF!</v>
      </c>
      <c r="H70" s="51" t="e">
        <f>(COUNTIFS('[1]MASTER TT'!$D$13:$D$69997,$A$3:$A$7588,'[1]MASTER TT'!$B$13:$B$69997,"MONDAY",'[1]MASTER TT'!$C$13:$C$69997,"1400-1*",'[1]MASTER TT'!#REF!,"&gt;=1"))</f>
        <v>#REF!</v>
      </c>
      <c r="I70" s="52" t="e">
        <f>COUNTIFS('[1]MASTER TT'!$D$13:$D$69997,$A$3:$A$7588,'[1]MASTER TT'!$B$13:$B$69997,"MONDAY",'[1]MASTER TT'!$C$13:$C$69997,"17*",'[1]MASTER TT'!#REF!,"&gt;=1")</f>
        <v>#REF!</v>
      </c>
      <c r="J70" s="51" t="e">
        <f>COUNTIFS('[1]MASTER TT'!$D$13:$D$69997,$A$3:$A$7588,'[1]MASTER TT'!$B$13:$B$69997,"TUESDAY",'[1]MASTER TT'!$C$13:$C$69997,"0800-1*",'[1]MASTER TT'!#REF!,"&gt;=1")</f>
        <v>#REF!</v>
      </c>
      <c r="K70" s="52" t="e">
        <f>COUNTIFS('[1]MASTER TT'!$D$13:$D$69997,$A$3:$A$7588,'[1]MASTER TT'!$B$13:$B$69997,"TUESDAY",'[1]MASTER TT'!$C$13:$C$69997,"1100-1*",'[1]MASTER TT'!#REF!,"&gt;=1")</f>
        <v>#REF!</v>
      </c>
      <c r="L70" s="51" t="e">
        <f>COUNTIFS('[1]MASTER TT'!$D$13:$D$69997,$A$3:$A$7588,'[1]MASTER TT'!$B$13:$B$69997,"TUESDAY",'[1]MASTER TT'!$C$13:$C$69997,"1400-1*",'[1]MASTER TT'!#REF!,"&gt;=1")</f>
        <v>#REF!</v>
      </c>
      <c r="M70" s="51" t="e">
        <f>COUNTIFS('[1]MASTER TT'!$D$13:$D$70053,$A$3:$A$7588,'[1]MASTER TT'!$B$13:$B$70053,"TUESDAY",'[1]MASTER TT'!$C$13:$C$70053,"17*",'[1]MASTER TT'!#REF!,"&gt;=1")</f>
        <v>#REF!</v>
      </c>
      <c r="N70" s="51" t="e">
        <f>COUNTIFS('[1]MASTER TT'!$D$13:$D$70056,$A$3:$A$588,'[1]MASTER TT'!$B$13:$B$70056,"WEDNESDAY",'[1]MASTER TT'!$C$13:$C$70056,"0800-1*",'[1]MASTER TT'!#REF!,"&gt;=1")</f>
        <v>#REF!</v>
      </c>
      <c r="O70" s="51" t="e">
        <f>(COUNTIFS('[1]MASTER TT'!$D$13:$D$70056,$A$3:$A$7588,'[1]MASTER TT'!$B$13:$B$70056,"WEDNESDAY",'[1]MASTER TT'!$C$13:$C$70056,"1100-1*",'[1]MASTER TT'!#REF!,"&gt;=1"))</f>
        <v>#REF!</v>
      </c>
      <c r="P70" s="51" t="e">
        <f>(COUNTIFS('[1]MASTER TT'!$D$13:$D$70056,$A$3:$A$7588,'[1]MASTER TT'!$B$13:$B$70056,"WEDNESDAY",'[1]MASTER TT'!$C$13:$C$70056,"1400-1*",'[1]MASTER TT'!#REF!,"&gt;=1"))</f>
        <v>#REF!</v>
      </c>
      <c r="Q70" s="51" t="e">
        <f>(COUNTIFS('[1]MASTER TT'!$D$13:$D$70056,$A$3:$A$7588,'[1]MASTER TT'!$B$13:$B$70056,"WEDNESDAY",'[1]MASTER TT'!$C$13:$C$70056,"17*",'[1]MASTER TT'!#REF!,"&gt;=1"))</f>
        <v>#REF!</v>
      </c>
      <c r="R70" s="51" t="e">
        <f>(COUNTIFS('[1]MASTER TT'!$D$13:$D$70056,$A$3:$A$7588,'[1]MASTER TT'!$B$13:$B$70056,"THURSDAY",'[1]MASTER TT'!$C$13:$C$70056,"0800-1*",'[1]MASTER TT'!#REF!,"&gt;=1"))</f>
        <v>#REF!</v>
      </c>
      <c r="S70" s="51" t="e">
        <f>COUNTIFS('[1]MASTER TT'!$D$13:$D$70056,$A$3:$A$7588,'[1]MASTER TT'!$B$13:$B$70056,"THURSDAY",'[1]MASTER TT'!$C$13:$C$70056,"1100-1*",'[1]MASTER TT'!#REF!,"&gt;=1")</f>
        <v>#REF!</v>
      </c>
      <c r="T70" s="51" t="e">
        <f>(COUNTIFS('[1]MASTER TT'!$D$13:$D$70056,$A$3:$A$7588,'[1]MASTER TT'!$B$13:$B$70056,"THURSDAY",'[1]MASTER TT'!$C$13:$C$70056,"1400-1*",'[1]MASTER TT'!#REF!,"&gt;=1"))</f>
        <v>#REF!</v>
      </c>
      <c r="U70" s="52" t="e">
        <f>(COUNTIFS('[1]MASTER TT'!$D$13:$D$70056,$A$3:$A$7588,'[1]MASTER TT'!$B$13:$B$70056,"THURSDAY",'[1]MASTER TT'!$C$13:$C$70056,"17*",'[1]MASTER TT'!#REF!,"&gt;=1"))</f>
        <v>#REF!</v>
      </c>
      <c r="V70" s="51" t="e">
        <f>(COUNTIFS('[1]MASTER TT'!$D$13:$D$70056,$A$3:$A$7588,'[1]MASTER TT'!$B$13:$B$70056,"FRIDAY",'[1]MASTER TT'!$C$13:$C$70056,"0800-1*",'[1]MASTER TT'!#REF!,"&gt;=1"))</f>
        <v>#REF!</v>
      </c>
      <c r="W70" s="51" t="e">
        <f>(COUNTIFS('[1]MASTER TT'!$D$13:$D$70056,$A$3:$A$7588,'[1]MASTER TT'!$B$13:$B$70056,"FRIDAY",'[1]MASTER TT'!$C$13:$C$70056,"1100-1*",'[1]MASTER TT'!#REF!,"&gt;=1"))</f>
        <v>#REF!</v>
      </c>
      <c r="X70" s="51" t="e">
        <f>(COUNTIFS('[1]MASTER TT'!$D$13:$D$70056,$A$3:$A$7588,'[1]MASTER TT'!$B$13:$B$70056,"FRIDAY",'[1]MASTER TT'!$C$13:$C$70056,"1400-1*",'[1]MASTER TT'!#REF!,"&gt;=1"))</f>
        <v>#REF!</v>
      </c>
      <c r="Y70" s="51" t="e">
        <f>(COUNTIFS('[1]MASTER TT'!$D$13:$D$70056,$A$3:$A$7588,'[1]MASTER TT'!$B$13:$B$70056,"FRIDAY",'[1]MASTER TT'!$C$13:$C$70056,"17*",'[1]MASTER TT'!#REF!,"&gt;=1"))</f>
        <v>#REF!</v>
      </c>
      <c r="Z70" s="51" t="e">
        <f>(COUNTIFS('[1]MASTER TT'!$D$14:$D$70056,$A$3:$A$7588,'[1]MASTER TT'!$B$14:$B$70056,"SATURDAY",'[1]MASTER TT'!$C$14:$C$70056,"0800-1*",'[1]MASTER TT'!#REF!,"&gt;=1"))</f>
        <v>#REF!</v>
      </c>
      <c r="AA70" s="52" t="e">
        <f>(COUNTIFS('[1]MASTER TT'!$D$14:$D$70056,$A$3:$A$7588,'[1]MASTER TT'!$B$14:$B$70056,"SATURDAY",'[1]MASTER TT'!$C$14:$C$70056,"1100-1*",'[1]MASTER TT'!#REF!,"&gt;=1"))</f>
        <v>#REF!</v>
      </c>
      <c r="AB70" s="52" t="e">
        <f>(COUNTIFS('[1]MASTER TT'!$D$14:$D$70056,$A$3:$A$7588,'[1]MASTER TT'!$B$14:$B$70056,"SATURDAY",'[1]MASTER TT'!$C$14:$C$70056,"1500-1800",'[1]MASTER TT'!#REF!,"&gt;=1"))</f>
        <v>#REF!</v>
      </c>
      <c r="AC70" s="52">
        <v>0</v>
      </c>
      <c r="AD70" s="52" t="e">
        <f>(COUNTIFS('[1]MASTER TT'!$D$14:$D$70056,$A$3:$A$7588,'[1]MASTER TT'!$B$14:$B$70056,"SUNDAY",'[1]MASTER TT'!$C$14:$C$70056,"0800-1100 HRS",'[1]MASTER TT'!#REF!,"&gt;=1"))</f>
        <v>#REF!</v>
      </c>
      <c r="AE70" s="52" t="e">
        <f>(COUNTIFS('[1]MASTER TT'!$D$14:$D$70056,$A$3:$A$7588,'[1]MASTER TT'!$B$14:$B$70056,"SUNDAY",'[1]MASTER TT'!$C$14:$C$70056,"1100-1400 HRS",'[1]MASTER TT'!#REF!,"&gt;=1)"))</f>
        <v>#REF!</v>
      </c>
      <c r="AF70" s="8" t="e">
        <f>(COUNTIFS('[1]MASTER TT'!$D$14:$D$70056,$A$3:$A$7588,'[1]MASTER TT'!$B$14:$B$70056,"SUNDAY",'[1]MASTER TT'!$C$14:$C$70056,"1100-1400 HRS",'[1]MASTER TT'!#REF!,"&gt;=1"))</f>
        <v>#REF!</v>
      </c>
      <c r="AG70" s="39"/>
      <c r="AI70" s="54" t="e">
        <f t="shared" si="6"/>
        <v>#REF!</v>
      </c>
      <c r="AJ70" s="39"/>
      <c r="AK70" s="39"/>
      <c r="AL70" s="39"/>
    </row>
    <row r="71" spans="1:56" ht="14.25" customHeight="1">
      <c r="A71" s="87" t="s">
        <v>1412</v>
      </c>
      <c r="B71" s="87">
        <v>18</v>
      </c>
      <c r="C71" s="88">
        <v>12</v>
      </c>
      <c r="D71" s="87">
        <v>9</v>
      </c>
      <c r="E71" s="87" t="s">
        <v>1580</v>
      </c>
      <c r="F71" s="50" t="e">
        <f>COUNTIFS('[1]MASTER TT'!$D$13:$D$69997,$A$3:$A$7588,'[1]MASTER TT'!$B$13:$B$69997,"MONDAY",'[1]MASTER TT'!$C$13:$C$69997,"0800-1*",'[1]MASTER TT'!#REF!,"&gt;=1")</f>
        <v>#REF!</v>
      </c>
      <c r="G71" s="51" t="e">
        <f>COUNTIFS('[1]MASTER TT'!$D$13:$D$69997,$A$3:$A$7588,'[1]MASTER TT'!$B$13:$B$69997,"MONDAY",'[1]MASTER TT'!$C$13:$C$69997,"1100-1*",'[1]MASTER TT'!#REF!,"&gt;=1")</f>
        <v>#REF!</v>
      </c>
      <c r="H71" s="51" t="e">
        <f>(COUNTIFS('[1]MASTER TT'!$D$13:$D$69997,$A$3:$A$7588,'[1]MASTER TT'!$B$13:$B$69997,"MONDAY",'[1]MASTER TT'!$C$13:$C$69997,"1400-1*",'[1]MASTER TT'!#REF!,"&gt;=1"))</f>
        <v>#REF!</v>
      </c>
      <c r="I71" s="52" t="e">
        <f>COUNTIFS('[1]MASTER TT'!$D$13:$D$69997,$A$3:$A$7588,'[1]MASTER TT'!$B$13:$B$69997,"MONDAY",'[1]MASTER TT'!$C$13:$C$69997,"17*",'[1]MASTER TT'!#REF!,"&gt;=1")</f>
        <v>#REF!</v>
      </c>
      <c r="J71" s="51" t="e">
        <f>COUNTIFS('[1]MASTER TT'!$D$13:$D$69997,$A$3:$A$7588,'[1]MASTER TT'!$B$13:$B$69997,"TUESDAY",'[1]MASTER TT'!$C$13:$C$69997,"0800-1*",'[1]MASTER TT'!#REF!,"&gt;=1")</f>
        <v>#REF!</v>
      </c>
      <c r="K71" s="52" t="e">
        <f>COUNTIFS('[1]MASTER TT'!$D$13:$D$69997,$A$3:$A$7588,'[1]MASTER TT'!$B$13:$B$69997,"TUESDAY",'[1]MASTER TT'!$C$13:$C$69997,"1100-1*",'[1]MASTER TT'!#REF!,"&gt;=1")</f>
        <v>#REF!</v>
      </c>
      <c r="L71" s="51" t="e">
        <f>COUNTIFS('[1]MASTER TT'!$D$13:$D$69997,$A$3:$A$7588,'[1]MASTER TT'!$B$13:$B$69997,"TUESDAY",'[1]MASTER TT'!$C$13:$C$69997,"1400-1*",'[1]MASTER TT'!#REF!,"&gt;=1")</f>
        <v>#REF!</v>
      </c>
      <c r="M71" s="51" t="e">
        <f>COUNTIFS('[1]MASTER TT'!$D$13:$D$70053,$A$3:$A$7588,'[1]MASTER TT'!$B$13:$B$70053,"TUESDAY",'[1]MASTER TT'!$C$13:$C$70053,"17*",'[1]MASTER TT'!#REF!,"&gt;=1")</f>
        <v>#REF!</v>
      </c>
      <c r="N71" s="51" t="e">
        <f>COUNTIFS('[1]MASTER TT'!$D$13:$D$70056,$A$3:$A$588,'[1]MASTER TT'!$B$13:$B$70056,"WEDNESDAY",'[1]MASTER TT'!$C$13:$C$70056,"0800-1*",'[1]MASTER TT'!#REF!,"&gt;=1")</f>
        <v>#REF!</v>
      </c>
      <c r="O71" s="51" t="e">
        <f>(COUNTIFS('[1]MASTER TT'!$D$13:$D$70056,$A$3:$A$7588,'[1]MASTER TT'!$B$13:$B$70056,"WEDNESDAY",'[1]MASTER TT'!$C$13:$C$70056,"1100-1*",'[1]MASTER TT'!#REF!,"&gt;=1"))</f>
        <v>#REF!</v>
      </c>
      <c r="P71" s="51" t="e">
        <f>(COUNTIFS('[1]MASTER TT'!$D$13:$D$70056,$A$3:$A$7588,'[1]MASTER TT'!$B$13:$B$70056,"WEDNESDAY",'[1]MASTER TT'!$C$13:$C$70056,"1400-1*",'[1]MASTER TT'!#REF!,"&gt;=1"))</f>
        <v>#REF!</v>
      </c>
      <c r="Q71" s="51" t="e">
        <f>(COUNTIFS('[1]MASTER TT'!$D$13:$D$70056,$A$3:$A$7588,'[1]MASTER TT'!$B$13:$B$70056,"WEDNESDAY",'[1]MASTER TT'!$C$13:$C$70056,"17*",'[1]MASTER TT'!#REF!,"&gt;=1"))</f>
        <v>#REF!</v>
      </c>
      <c r="R71" s="51" t="e">
        <f>(COUNTIFS('[1]MASTER TT'!$D$13:$D$70056,$A$3:$A$7588,'[1]MASTER TT'!$B$13:$B$70056,"THURSDAY",'[1]MASTER TT'!$C$13:$C$70056,"0800-1*",'[1]MASTER TT'!#REF!,"&gt;=1"))</f>
        <v>#REF!</v>
      </c>
      <c r="S71" s="51" t="e">
        <f>COUNTIFS('[1]MASTER TT'!$D$13:$D$70056,$A$3:$A$7588,'[1]MASTER TT'!$B$13:$B$70056,"THURSDAY",'[1]MASTER TT'!$C$13:$C$70056,"1100-1*",'[1]MASTER TT'!#REF!,"&gt;=1")</f>
        <v>#REF!</v>
      </c>
      <c r="T71" s="51" t="e">
        <f>(COUNTIFS('[1]MASTER TT'!$D$13:$D$70056,$A$3:$A$7588,'[1]MASTER TT'!$B$13:$B$70056,"THURSDAY",'[1]MASTER TT'!$C$13:$C$70056,"1400-1*",'[1]MASTER TT'!#REF!,"&gt;=1"))</f>
        <v>#REF!</v>
      </c>
      <c r="U71" s="52" t="e">
        <f>(COUNTIFS('[1]MASTER TT'!$D$13:$D$70056,$A$3:$A$7588,'[1]MASTER TT'!$B$13:$B$70056,"THURSDAY",'[1]MASTER TT'!$C$13:$C$70056,"17*",'[1]MASTER TT'!#REF!,"&gt;=1"))</f>
        <v>#REF!</v>
      </c>
      <c r="V71" s="51" t="e">
        <f>(COUNTIFS('[1]MASTER TT'!$D$13:$D$70056,$A$3:$A$7588,'[1]MASTER TT'!$B$13:$B$70056,"FRIDAY",'[1]MASTER TT'!$C$13:$C$70056,"0800-1*",'[1]MASTER TT'!#REF!,"&gt;=1"))</f>
        <v>#REF!</v>
      </c>
      <c r="W71" s="51" t="e">
        <f>(COUNTIFS('[1]MASTER TT'!$D$13:$D$70056,$A$3:$A$7588,'[1]MASTER TT'!$B$13:$B$70056,"FRIDAY",'[1]MASTER TT'!$C$13:$C$70056,"1100-1*",'[1]MASTER TT'!#REF!,"&gt;=1"))</f>
        <v>#REF!</v>
      </c>
      <c r="X71" s="51" t="e">
        <f>(COUNTIFS('[1]MASTER TT'!$D$13:$D$70056,$A$3:$A$7588,'[1]MASTER TT'!$B$13:$B$70056,"FRIDAY",'[1]MASTER TT'!$C$13:$C$70056,"1400-1*",'[1]MASTER TT'!#REF!,"&gt;=1"))</f>
        <v>#REF!</v>
      </c>
      <c r="Y71" s="51" t="e">
        <f>(COUNTIFS('[1]MASTER TT'!$D$13:$D$70056,$A$3:$A$7588,'[1]MASTER TT'!$B$13:$B$70056,"FRIDAY",'[1]MASTER TT'!$C$13:$C$70056,"17*",'[1]MASTER TT'!#REF!,"&gt;=1"))</f>
        <v>#REF!</v>
      </c>
      <c r="Z71" s="51" t="e">
        <f>(COUNTIFS('[1]MASTER TT'!$D$14:$D$70056,$A$3:$A$7588,'[1]MASTER TT'!$B$14:$B$70056,"SATURDAY",'[1]MASTER TT'!$C$14:$C$70056,"0800-1*",'[1]MASTER TT'!#REF!,"&gt;=1"))</f>
        <v>#REF!</v>
      </c>
      <c r="AA71" s="52" t="e">
        <f>(COUNTIFS('[1]MASTER TT'!$D$14:$D$70056,$A$3:$A$7588,'[1]MASTER TT'!$B$14:$B$70056,"SATURDAY",'[1]MASTER TT'!$C$14:$C$70056,"1100-1*",'[1]MASTER TT'!#REF!,"&gt;=1"))</f>
        <v>#REF!</v>
      </c>
      <c r="AB71" s="52" t="e">
        <f>(COUNTIFS('[1]MASTER TT'!$D$14:$D$70056,$A$3:$A$7588,'[1]MASTER TT'!$B$14:$B$70056,"SATURDAY",'[1]MASTER TT'!$C$14:$C$70056,"1500-1800",'[1]MASTER TT'!#REF!,"&gt;=1"))</f>
        <v>#REF!</v>
      </c>
      <c r="AC71" s="52">
        <v>0</v>
      </c>
      <c r="AD71" s="52" t="e">
        <f>(COUNTIFS('[1]MASTER TT'!$D$14:$D$70056,$A$3:$A$7588,'[1]MASTER TT'!$B$14:$B$70056,"SUNDAY",'[1]MASTER TT'!$C$14:$C$70056,"0800-1100 HRS",'[1]MASTER TT'!#REF!,"&gt;=1"))</f>
        <v>#REF!</v>
      </c>
      <c r="AE71" s="52" t="e">
        <f>(COUNTIFS('[1]MASTER TT'!$D$14:$D$70056,$A$3:$A$7588,'[1]MASTER TT'!$B$14:$B$70056,"SUNDAY",'[1]MASTER TT'!$C$14:$C$70056,"1100-1400 HRS",'[1]MASTER TT'!#REF!,"&gt;=1)"))</f>
        <v>#REF!</v>
      </c>
      <c r="AF71" s="8" t="e">
        <f>(COUNTIFS('[1]MASTER TT'!$D$14:$D$70056,$A$3:$A$7588,'[1]MASTER TT'!$B$14:$B$70056,"SUNDAY",'[1]MASTER TT'!$C$14:$C$70056,"1100-1400 HRS",'[1]MASTER TT'!#REF!,"&gt;=1"))</f>
        <v>#REF!</v>
      </c>
      <c r="AG71" s="39"/>
      <c r="AI71" s="54" t="e">
        <f t="shared" si="6"/>
        <v>#REF!</v>
      </c>
      <c r="AJ71" s="39"/>
      <c r="AK71" s="39"/>
      <c r="AL71" s="39"/>
    </row>
    <row r="72" spans="1:56" ht="14.25" customHeight="1">
      <c r="A72" s="87" t="s">
        <v>1238</v>
      </c>
      <c r="B72" s="87">
        <v>26</v>
      </c>
      <c r="C72" s="88">
        <v>32</v>
      </c>
      <c r="D72" s="87">
        <v>24</v>
      </c>
      <c r="E72" s="87" t="s">
        <v>1580</v>
      </c>
      <c r="F72" s="50" t="e">
        <f>COUNTIFS('[1]MASTER TT'!$D$13:$D$69997,$A$3:$A$7588,'[1]MASTER TT'!$B$13:$B$69997,"MONDAY",'[1]MASTER TT'!$C$13:$C$69997,"0800-1*",'[1]MASTER TT'!#REF!,"&gt;=1")</f>
        <v>#REF!</v>
      </c>
      <c r="G72" s="51" t="e">
        <f>COUNTIFS('[1]MASTER TT'!$D$13:$D$69997,$A$3:$A$7588,'[1]MASTER TT'!$B$13:$B$69997,"MONDAY",'[1]MASTER TT'!$C$13:$C$69997,"1100-1*",'[1]MASTER TT'!#REF!,"&gt;=1")</f>
        <v>#REF!</v>
      </c>
      <c r="H72" s="51" t="e">
        <f>(COUNTIFS('[1]MASTER TT'!$D$13:$D$69997,$A$3:$A$7588,'[1]MASTER TT'!$B$13:$B$69997,"MONDAY",'[1]MASTER TT'!$C$13:$C$69997,"1400-1*",'[1]MASTER TT'!#REF!,"&gt;=1"))</f>
        <v>#REF!</v>
      </c>
      <c r="I72" s="52" t="e">
        <f>COUNTIFS('[1]MASTER TT'!$D$13:$D$69997,$A$3:$A$7588,'[1]MASTER TT'!$B$13:$B$69997,"MONDAY",'[1]MASTER TT'!$C$13:$C$69997,"17*",'[1]MASTER TT'!#REF!,"&gt;=1")</f>
        <v>#REF!</v>
      </c>
      <c r="J72" s="51" t="e">
        <f>COUNTIFS('[1]MASTER TT'!$D$13:$D$69997,$A$3:$A$7588,'[1]MASTER TT'!$B$13:$B$69997,"TUESDAY",'[1]MASTER TT'!$C$13:$C$69997,"0800-1*",'[1]MASTER TT'!#REF!,"&gt;=1")</f>
        <v>#REF!</v>
      </c>
      <c r="K72" s="52" t="e">
        <f>COUNTIFS('[1]MASTER TT'!$D$13:$D$69997,$A$3:$A$7588,'[1]MASTER TT'!$B$13:$B$69997,"TUESDAY",'[1]MASTER TT'!$C$13:$C$69997,"1100-1*",'[1]MASTER TT'!#REF!,"&gt;=1")</f>
        <v>#REF!</v>
      </c>
      <c r="L72" s="51" t="e">
        <f>COUNTIFS('[1]MASTER TT'!$D$13:$D$69997,$A$3:$A$7588,'[1]MASTER TT'!$B$13:$B$69997,"TUESDAY",'[1]MASTER TT'!$C$13:$C$69997,"1400-1*",'[1]MASTER TT'!#REF!,"&gt;=1")</f>
        <v>#REF!</v>
      </c>
      <c r="M72" s="51" t="e">
        <f>COUNTIFS('[1]MASTER TT'!$D$13:$D$70053,$A$3:$A$7588,'[1]MASTER TT'!$B$13:$B$70053,"TUESDAY",'[1]MASTER TT'!$C$13:$C$70053,"17*",'[1]MASTER TT'!#REF!,"&gt;=1")</f>
        <v>#REF!</v>
      </c>
      <c r="N72" s="51" t="e">
        <f>COUNTIFS('[1]MASTER TT'!$D$13:$D$70056,$A$3:$A$588,'[1]MASTER TT'!$B$13:$B$70056,"WEDNESDAY",'[1]MASTER TT'!$C$13:$C$70056,"0800-1*",'[1]MASTER TT'!#REF!,"&gt;=1")</f>
        <v>#REF!</v>
      </c>
      <c r="O72" s="51" t="e">
        <f>(COUNTIFS('[1]MASTER TT'!$D$13:$D$70056,$A$3:$A$7588,'[1]MASTER TT'!$B$13:$B$70056,"WEDNESDAY",'[1]MASTER TT'!$C$13:$C$70056,"1100-1*",'[1]MASTER TT'!#REF!,"&gt;=1"))</f>
        <v>#REF!</v>
      </c>
      <c r="P72" s="51" t="e">
        <f>(COUNTIFS('[1]MASTER TT'!$D$13:$D$70056,$A$3:$A$7588,'[1]MASTER TT'!$B$13:$B$70056,"WEDNESDAY",'[1]MASTER TT'!$C$13:$C$70056,"1400-1*",'[1]MASTER TT'!#REF!,"&gt;=1"))</f>
        <v>#REF!</v>
      </c>
      <c r="Q72" s="51" t="e">
        <f>(COUNTIFS('[1]MASTER TT'!$D$13:$D$70056,$A$3:$A$7588,'[1]MASTER TT'!$B$13:$B$70056,"WEDNESDAY",'[1]MASTER TT'!$C$13:$C$70056,"17*",'[1]MASTER TT'!#REF!,"&gt;=1"))</f>
        <v>#REF!</v>
      </c>
      <c r="R72" s="51" t="e">
        <f>(COUNTIFS('[1]MASTER TT'!$D$13:$D$70056,$A$3:$A$7588,'[1]MASTER TT'!$B$13:$B$70056,"THURSDAY",'[1]MASTER TT'!$C$13:$C$70056,"0800-1*",'[1]MASTER TT'!#REF!,"&gt;=1"))</f>
        <v>#REF!</v>
      </c>
      <c r="S72" s="51" t="e">
        <f>COUNTIFS('[1]MASTER TT'!$D$13:$D$70056,$A$3:$A$7588,'[1]MASTER TT'!$B$13:$B$70056,"THURSDAY",'[1]MASTER TT'!$C$13:$C$70056,"1100-1*",'[1]MASTER TT'!#REF!,"&gt;=1")</f>
        <v>#REF!</v>
      </c>
      <c r="T72" s="51" t="e">
        <f>(COUNTIFS('[1]MASTER TT'!$D$13:$D$70056,$A$3:$A$7588,'[1]MASTER TT'!$B$13:$B$70056,"THURSDAY",'[1]MASTER TT'!$C$13:$C$70056,"1400-1*",'[1]MASTER TT'!#REF!,"&gt;=1"))</f>
        <v>#REF!</v>
      </c>
      <c r="U72" s="52" t="e">
        <f>(COUNTIFS('[1]MASTER TT'!$D$13:$D$70056,$A$3:$A$7588,'[1]MASTER TT'!$B$13:$B$70056,"THURSDAY",'[1]MASTER TT'!$C$13:$C$70056,"17*",'[1]MASTER TT'!#REF!,"&gt;=1"))</f>
        <v>#REF!</v>
      </c>
      <c r="V72" s="51" t="e">
        <f>(COUNTIFS('[1]MASTER TT'!$D$13:$D$70056,$A$3:$A$7588,'[1]MASTER TT'!$B$13:$B$70056,"FRIDAY",'[1]MASTER TT'!$C$13:$C$70056,"0800-1*",'[1]MASTER TT'!#REF!,"&gt;=1"))</f>
        <v>#REF!</v>
      </c>
      <c r="W72" s="51" t="e">
        <f>(COUNTIFS('[1]MASTER TT'!$D$13:$D$70056,$A$3:$A$7588,'[1]MASTER TT'!$B$13:$B$70056,"FRIDAY",'[1]MASTER TT'!$C$13:$C$70056,"1100-1*",'[1]MASTER TT'!#REF!,"&gt;=1"))</f>
        <v>#REF!</v>
      </c>
      <c r="X72" s="51" t="e">
        <f>(COUNTIFS('[1]MASTER TT'!$D$13:$D$70056,$A$3:$A$7588,'[1]MASTER TT'!$B$13:$B$70056,"FRIDAY",'[1]MASTER TT'!$C$13:$C$70056,"1400-1*",'[1]MASTER TT'!#REF!,"&gt;=1"))</f>
        <v>#REF!</v>
      </c>
      <c r="Y72" s="51" t="e">
        <f>(COUNTIFS('[1]MASTER TT'!$D$13:$D$70056,$A$3:$A$7588,'[1]MASTER TT'!$B$13:$B$70056,"FRIDAY",'[1]MASTER TT'!$C$13:$C$70056,"17*",'[1]MASTER TT'!#REF!,"&gt;=1"))</f>
        <v>#REF!</v>
      </c>
      <c r="Z72" s="51" t="e">
        <f>(COUNTIFS('[1]MASTER TT'!$D$14:$D$70056,$A$3:$A$7588,'[1]MASTER TT'!$B$14:$B$70056,"SATURDAY",'[1]MASTER TT'!$C$14:$C$70056,"0800-1*",'[1]MASTER TT'!#REF!,"&gt;=1"))</f>
        <v>#REF!</v>
      </c>
      <c r="AA72" s="52" t="e">
        <f>(COUNTIFS('[1]MASTER TT'!$D$14:$D$70056,$A$3:$A$7588,'[1]MASTER TT'!$B$14:$B$70056,"SATURDAY",'[1]MASTER TT'!$C$14:$C$70056,"1100-1*",'[1]MASTER TT'!#REF!,"&gt;=1"))</f>
        <v>#REF!</v>
      </c>
      <c r="AB72" s="52" t="e">
        <f>(COUNTIFS('[1]MASTER TT'!$D$14:$D$70056,$A$3:$A$7588,'[1]MASTER TT'!$B$14:$B$70056,"SATURDAY",'[1]MASTER TT'!$C$14:$C$70056,"1500-1800",'[1]MASTER TT'!#REF!,"&gt;=1"))</f>
        <v>#REF!</v>
      </c>
      <c r="AC72" s="52">
        <v>0</v>
      </c>
      <c r="AD72" s="52" t="e">
        <f>(COUNTIFS('[1]MASTER TT'!$D$14:$D$70056,$A$3:$A$7588,'[1]MASTER TT'!$B$14:$B$70056,"SUNDAY",'[1]MASTER TT'!$C$14:$C$70056,"0800-1100 HRS",'[1]MASTER TT'!#REF!,"&gt;=1"))</f>
        <v>#REF!</v>
      </c>
      <c r="AE72" s="52" t="e">
        <f>(COUNTIFS('[1]MASTER TT'!$D$14:$D$70056,$A$3:$A$7588,'[1]MASTER TT'!$B$14:$B$70056,"SUNDAY",'[1]MASTER TT'!$C$14:$C$70056,"1100-1400 HRS",'[1]MASTER TT'!#REF!,"&gt;=1)"))</f>
        <v>#REF!</v>
      </c>
      <c r="AF72" s="8" t="e">
        <f>(COUNTIFS('[1]MASTER TT'!$D$14:$D$70056,$A$3:$A$7588,'[1]MASTER TT'!$B$14:$B$70056,"SUNDAY",'[1]MASTER TT'!$C$14:$C$70056,"1100-1400 HRS",'[1]MASTER TT'!#REF!,"&gt;=1"))</f>
        <v>#REF!</v>
      </c>
      <c r="AG72" s="39"/>
      <c r="AI72" s="54" t="e">
        <f t="shared" si="6"/>
        <v>#REF!</v>
      </c>
      <c r="AJ72" s="39"/>
      <c r="AK72" s="39"/>
      <c r="AL72" s="39"/>
    </row>
    <row r="73" spans="1:56" ht="14.25" customHeight="1">
      <c r="A73" s="87" t="s">
        <v>1333</v>
      </c>
      <c r="B73" s="87">
        <v>22</v>
      </c>
      <c r="C73" s="88"/>
      <c r="D73" s="87"/>
      <c r="E73" s="87" t="s">
        <v>1580</v>
      </c>
      <c r="F73" s="50" t="e">
        <f>COUNTIFS('[1]MASTER TT'!$D$13:$D$69997,$A$3:$A$7588,'[1]MASTER TT'!$B$13:$B$69997,"MONDAY",'[1]MASTER TT'!$C$13:$C$69997,"0800-1*",'[1]MASTER TT'!#REF!,"&gt;=1")</f>
        <v>#REF!</v>
      </c>
      <c r="G73" s="51" t="e">
        <f>COUNTIFS('[1]MASTER TT'!$D$13:$D$69997,$A$3:$A$7588,'[1]MASTER TT'!$B$13:$B$69997,"MONDAY",'[1]MASTER TT'!$C$13:$C$69997,"1100-1*",'[1]MASTER TT'!#REF!,"&gt;=1")</f>
        <v>#REF!</v>
      </c>
      <c r="H73" s="51" t="e">
        <f>(COUNTIFS('[1]MASTER TT'!$D$13:$D$69997,$A$3:$A$7588,'[1]MASTER TT'!$B$13:$B$69997,"MONDAY",'[1]MASTER TT'!$C$13:$C$69997,"1400-1*",'[1]MASTER TT'!#REF!,"&gt;=1"))</f>
        <v>#REF!</v>
      </c>
      <c r="I73" s="52" t="e">
        <f>COUNTIFS('[1]MASTER TT'!$D$13:$D$69997,$A$3:$A$7588,'[1]MASTER TT'!$B$13:$B$69997,"MONDAY",'[1]MASTER TT'!$C$13:$C$69997,"17*",'[1]MASTER TT'!#REF!,"&gt;=1")</f>
        <v>#REF!</v>
      </c>
      <c r="J73" s="51" t="e">
        <f>COUNTIFS('[1]MASTER TT'!$D$13:$D$69997,$A$3:$A$7588,'[1]MASTER TT'!$B$13:$B$69997,"TUESDAY",'[1]MASTER TT'!$C$13:$C$69997,"0800-1*",'[1]MASTER TT'!#REF!,"&gt;=1")</f>
        <v>#REF!</v>
      </c>
      <c r="K73" s="52" t="e">
        <f>COUNTIFS('[1]MASTER TT'!$D$13:$D$69997,$A$3:$A$7588,'[1]MASTER TT'!$B$13:$B$69997,"TUESDAY",'[1]MASTER TT'!$C$13:$C$69997,"1100-1*",'[1]MASTER TT'!#REF!,"&gt;=1")</f>
        <v>#REF!</v>
      </c>
      <c r="L73" s="51" t="e">
        <f>COUNTIFS('[1]MASTER TT'!$D$13:$D$69997,$A$3:$A$7588,'[1]MASTER TT'!$B$13:$B$69997,"TUESDAY",'[1]MASTER TT'!$C$13:$C$69997,"1400-1*",'[1]MASTER TT'!#REF!,"&gt;=1")</f>
        <v>#REF!</v>
      </c>
      <c r="M73" s="51" t="e">
        <f>COUNTIFS('[1]MASTER TT'!$D$13:$D$70053,$A$3:$A$7588,'[1]MASTER TT'!$B$13:$B$70053,"TUESDAY",'[1]MASTER TT'!$C$13:$C$70053,"17*",'[1]MASTER TT'!#REF!,"&gt;=1")</f>
        <v>#REF!</v>
      </c>
      <c r="N73" s="51" t="e">
        <f>COUNTIFS('[1]MASTER TT'!$D$13:$D$70056,$A$3:$A$588,'[1]MASTER TT'!$B$13:$B$70056,"WEDNESDAY",'[1]MASTER TT'!$C$13:$C$70056,"0800-1*",'[1]MASTER TT'!#REF!,"&gt;=1")</f>
        <v>#REF!</v>
      </c>
      <c r="O73" s="51" t="e">
        <f>(COUNTIFS('[1]MASTER TT'!$D$13:$D$70056,$A$3:$A$7588,'[1]MASTER TT'!$B$13:$B$70056,"WEDNESDAY",'[1]MASTER TT'!$C$13:$C$70056,"1100-1*",'[1]MASTER TT'!#REF!,"&gt;=1"))</f>
        <v>#REF!</v>
      </c>
      <c r="P73" s="51" t="e">
        <f>(COUNTIFS('[1]MASTER TT'!$D$13:$D$70056,$A$3:$A$7588,'[1]MASTER TT'!$B$13:$B$70056,"WEDNESDAY",'[1]MASTER TT'!$C$13:$C$70056,"1400-1*",'[1]MASTER TT'!#REF!,"&gt;=1"))</f>
        <v>#REF!</v>
      </c>
      <c r="Q73" s="51" t="e">
        <f>(COUNTIFS('[1]MASTER TT'!$D$13:$D$70056,$A$3:$A$7588,'[1]MASTER TT'!$B$13:$B$70056,"WEDNESDAY",'[1]MASTER TT'!$C$13:$C$70056,"17*",'[1]MASTER TT'!#REF!,"&gt;=1"))</f>
        <v>#REF!</v>
      </c>
      <c r="R73" s="51" t="e">
        <f>(COUNTIFS('[1]MASTER TT'!$D$13:$D$70056,$A$3:$A$7588,'[1]MASTER TT'!$B$13:$B$70056,"THURSDAY",'[1]MASTER TT'!$C$13:$C$70056,"0800-1*",'[1]MASTER TT'!#REF!,"&gt;=1"))</f>
        <v>#REF!</v>
      </c>
      <c r="S73" s="51" t="e">
        <f>COUNTIFS('[1]MASTER TT'!$D$13:$D$70056,$A$3:$A$7588,'[1]MASTER TT'!$B$13:$B$70056,"THURSDAY",'[1]MASTER TT'!$C$13:$C$70056,"1100-1*",'[1]MASTER TT'!#REF!,"&gt;=1")</f>
        <v>#REF!</v>
      </c>
      <c r="T73" s="51" t="e">
        <f>(COUNTIFS('[1]MASTER TT'!$D$13:$D$70056,$A$3:$A$7588,'[1]MASTER TT'!$B$13:$B$70056,"THURSDAY",'[1]MASTER TT'!$C$13:$C$70056,"1400-1*",'[1]MASTER TT'!#REF!,"&gt;=1"))</f>
        <v>#REF!</v>
      </c>
      <c r="U73" s="52" t="e">
        <f>(COUNTIFS('[1]MASTER TT'!$D$13:$D$70056,$A$3:$A$7588,'[1]MASTER TT'!$B$13:$B$70056,"THURSDAY",'[1]MASTER TT'!$C$13:$C$70056,"17*",'[1]MASTER TT'!#REF!,"&gt;=1"))</f>
        <v>#REF!</v>
      </c>
      <c r="V73" s="51" t="e">
        <f>(COUNTIFS('[1]MASTER TT'!$D$13:$D$70056,$A$3:$A$7588,'[1]MASTER TT'!$B$13:$B$70056,"FRIDAY",'[1]MASTER TT'!$C$13:$C$70056,"0800-1*",'[1]MASTER TT'!#REF!,"&gt;=1"))</f>
        <v>#REF!</v>
      </c>
      <c r="W73" s="51" t="e">
        <f>(COUNTIFS('[1]MASTER TT'!$D$13:$D$70056,$A$3:$A$7588,'[1]MASTER TT'!$B$13:$B$70056,"FRIDAY",'[1]MASTER TT'!$C$13:$C$70056,"1100-1*",'[1]MASTER TT'!#REF!,"&gt;=1"))</f>
        <v>#REF!</v>
      </c>
      <c r="X73" s="51" t="e">
        <f>(COUNTIFS('[1]MASTER TT'!$D$13:$D$70056,$A$3:$A$7588,'[1]MASTER TT'!$B$13:$B$70056,"FRIDAY",'[1]MASTER TT'!$C$13:$C$70056,"1400-1*",'[1]MASTER TT'!#REF!,"&gt;=1"))</f>
        <v>#REF!</v>
      </c>
      <c r="Y73" s="51" t="e">
        <f>(COUNTIFS('[1]MASTER TT'!$D$13:$D$70056,$A$3:$A$7588,'[1]MASTER TT'!$B$13:$B$70056,"FRIDAY",'[1]MASTER TT'!$C$13:$C$70056,"17*",'[1]MASTER TT'!#REF!,"&gt;=1"))</f>
        <v>#REF!</v>
      </c>
      <c r="Z73" s="51" t="e">
        <f>(COUNTIFS('[1]MASTER TT'!$D$14:$D$70056,$A$3:$A$7588,'[1]MASTER TT'!$B$14:$B$70056,"SATURDAY",'[1]MASTER TT'!$C$14:$C$70056,"0800-1*",'[1]MASTER TT'!#REF!,"&gt;=1"))</f>
        <v>#REF!</v>
      </c>
      <c r="AA73" s="52" t="e">
        <f>(COUNTIFS('[1]MASTER TT'!$D$14:$D$70056,$A$3:$A$7588,'[1]MASTER TT'!$B$14:$B$70056,"SATURDAY",'[1]MASTER TT'!$C$14:$C$70056,"1100-1*",'[1]MASTER TT'!#REF!,"&gt;=1"))</f>
        <v>#REF!</v>
      </c>
      <c r="AB73" s="52" t="e">
        <f>(COUNTIFS('[1]MASTER TT'!$D$14:$D$70056,$A$3:$A$7588,'[1]MASTER TT'!$B$14:$B$70056,"SATURDAY",'[1]MASTER TT'!$C$14:$C$70056,"1500-1800",'[1]MASTER TT'!#REF!,"&gt;=1"))</f>
        <v>#REF!</v>
      </c>
      <c r="AC73" s="52">
        <v>0</v>
      </c>
      <c r="AD73" s="52" t="e">
        <f>(COUNTIFS('[1]MASTER TT'!$D$14:$D$70056,$A$3:$A$7588,'[1]MASTER TT'!$B$14:$B$70056,"SUNDAY",'[1]MASTER TT'!$C$14:$C$70056,"0800-1100 HRS",'[1]MASTER TT'!#REF!,"&gt;=1"))</f>
        <v>#REF!</v>
      </c>
      <c r="AE73" s="52" t="e">
        <f>(COUNTIFS('[1]MASTER TT'!$D$14:$D$70056,$A$3:$A$7588,'[1]MASTER TT'!$B$14:$B$70056,"SUNDAY",'[1]MASTER TT'!$C$14:$C$70056,"1100-1400 HRS",'[1]MASTER TT'!#REF!,"&gt;=1)"))</f>
        <v>#REF!</v>
      </c>
      <c r="AF73" s="8" t="e">
        <f>(COUNTIFS('[1]MASTER TT'!$D$14:$D$70056,$A$3:$A$7588,'[1]MASTER TT'!$B$14:$B$70056,"SUNDAY",'[1]MASTER TT'!$C$14:$C$70056,"1100-1400 HRS",'[1]MASTER TT'!#REF!,"&gt;=1"))</f>
        <v>#REF!</v>
      </c>
      <c r="AG73" s="39"/>
      <c r="AI73" s="54" t="e">
        <f t="shared" si="6"/>
        <v>#REF!</v>
      </c>
      <c r="AJ73" s="39"/>
      <c r="AK73" s="39"/>
      <c r="AL73" s="39"/>
    </row>
    <row r="74" spans="1:56" ht="14.25" customHeight="1">
      <c r="A74" s="87" t="s">
        <v>1248</v>
      </c>
      <c r="B74" s="87">
        <v>13</v>
      </c>
      <c r="C74" s="88">
        <v>12</v>
      </c>
      <c r="D74" s="87">
        <v>9</v>
      </c>
      <c r="E74" s="87" t="s">
        <v>1580</v>
      </c>
      <c r="F74" s="50" t="e">
        <f>COUNTIFS('[1]MASTER TT'!$D$13:$D$69997,$A$3:$A$7588,'[1]MASTER TT'!$B$13:$B$69997,"MONDAY",'[1]MASTER TT'!$C$13:$C$69997,"0800-1*",'[1]MASTER TT'!#REF!,"&gt;=1")</f>
        <v>#REF!</v>
      </c>
      <c r="G74" s="51" t="e">
        <f>COUNTIFS('[1]MASTER TT'!$D$13:$D$69997,$A$3:$A$7588,'[1]MASTER TT'!$B$13:$B$69997,"MONDAY",'[1]MASTER TT'!$C$13:$C$69997,"1100-1*",'[1]MASTER TT'!#REF!,"&gt;=1")</f>
        <v>#REF!</v>
      </c>
      <c r="H74" s="51" t="e">
        <f>(COUNTIFS('[1]MASTER TT'!$D$13:$D$69997,$A$3:$A$7588,'[1]MASTER TT'!$B$13:$B$69997,"MONDAY",'[1]MASTER TT'!$C$13:$C$69997,"1400-1*",'[1]MASTER TT'!#REF!,"&gt;=1"))</f>
        <v>#REF!</v>
      </c>
      <c r="I74" s="52" t="e">
        <f>COUNTIFS('[1]MASTER TT'!$D$13:$D$69997,$A$3:$A$7588,'[1]MASTER TT'!$B$13:$B$69997,"MONDAY",'[1]MASTER TT'!$C$13:$C$69997,"17*",'[1]MASTER TT'!#REF!,"&gt;=1")</f>
        <v>#REF!</v>
      </c>
      <c r="J74" s="51" t="e">
        <f>COUNTIFS('[1]MASTER TT'!$D$13:$D$69997,$A$3:$A$7588,'[1]MASTER TT'!$B$13:$B$69997,"TUESDAY",'[1]MASTER TT'!$C$13:$C$69997,"0800-1*",'[1]MASTER TT'!#REF!,"&gt;=1")</f>
        <v>#REF!</v>
      </c>
      <c r="K74" s="52" t="e">
        <f>COUNTIFS('[1]MASTER TT'!$D$13:$D$69997,$A$3:$A$7588,'[1]MASTER TT'!$B$13:$B$69997,"TUESDAY",'[1]MASTER TT'!$C$13:$C$69997,"1100-1*",'[1]MASTER TT'!#REF!,"&gt;=1")</f>
        <v>#REF!</v>
      </c>
      <c r="L74" s="51" t="e">
        <f>COUNTIFS('[1]MASTER TT'!$D$13:$D$69997,$A$3:$A$7588,'[1]MASTER TT'!$B$13:$B$69997,"TUESDAY",'[1]MASTER TT'!$C$13:$C$69997,"1400-1*",'[1]MASTER TT'!#REF!,"&gt;=1")</f>
        <v>#REF!</v>
      </c>
      <c r="M74" s="51" t="e">
        <f>COUNTIFS('[1]MASTER TT'!$D$13:$D$70053,$A$3:$A$7588,'[1]MASTER TT'!$B$13:$B$70053,"TUESDAY",'[1]MASTER TT'!$C$13:$C$70053,"17*",'[1]MASTER TT'!#REF!,"&gt;=1")</f>
        <v>#REF!</v>
      </c>
      <c r="N74" s="51" t="e">
        <f>COUNTIFS('[1]MASTER TT'!$D$13:$D$70056,$A$3:$A$588,'[1]MASTER TT'!$B$13:$B$70056,"WEDNESDAY",'[1]MASTER TT'!$C$13:$C$70056,"0800-1*",'[1]MASTER TT'!#REF!,"&gt;=1")</f>
        <v>#REF!</v>
      </c>
      <c r="O74" s="51" t="e">
        <f>(COUNTIFS('[1]MASTER TT'!$D$13:$D$70056,$A$3:$A$7588,'[1]MASTER TT'!$B$13:$B$70056,"WEDNESDAY",'[1]MASTER TT'!$C$13:$C$70056,"1100-1*",'[1]MASTER TT'!#REF!,"&gt;=1"))</f>
        <v>#REF!</v>
      </c>
      <c r="P74" s="51" t="e">
        <f>(COUNTIFS('[1]MASTER TT'!$D$13:$D$70056,$A$3:$A$7588,'[1]MASTER TT'!$B$13:$B$70056,"WEDNESDAY",'[1]MASTER TT'!$C$13:$C$70056,"1400-1*",'[1]MASTER TT'!#REF!,"&gt;=1"))</f>
        <v>#REF!</v>
      </c>
      <c r="Q74" s="51" t="e">
        <f>(COUNTIFS('[1]MASTER TT'!$D$13:$D$70056,$A$3:$A$7588,'[1]MASTER TT'!$B$13:$B$70056,"WEDNESDAY",'[1]MASTER TT'!$C$13:$C$70056,"17*",'[1]MASTER TT'!#REF!,"&gt;=1"))</f>
        <v>#REF!</v>
      </c>
      <c r="R74" s="51" t="e">
        <f>(COUNTIFS('[1]MASTER TT'!$D$13:$D$70056,$A$3:$A$7588,'[1]MASTER TT'!$B$13:$B$70056,"THURSDAY",'[1]MASTER TT'!$C$13:$C$70056,"0800-1*",'[1]MASTER TT'!#REF!,"&gt;=1"))</f>
        <v>#REF!</v>
      </c>
      <c r="S74" s="51" t="e">
        <f>COUNTIFS('[1]MASTER TT'!$D$13:$D$70056,$A$3:$A$7588,'[1]MASTER TT'!$B$13:$B$70056,"THURSDAY",'[1]MASTER TT'!$C$13:$C$70056,"1100-1*",'[1]MASTER TT'!#REF!,"&gt;=1")</f>
        <v>#REF!</v>
      </c>
      <c r="T74" s="51" t="e">
        <f>(COUNTIFS('[1]MASTER TT'!$D$13:$D$70056,$A$3:$A$7588,'[1]MASTER TT'!$B$13:$B$70056,"THURSDAY",'[1]MASTER TT'!$C$13:$C$70056,"1400-1*",'[1]MASTER TT'!#REF!,"&gt;=1"))</f>
        <v>#REF!</v>
      </c>
      <c r="U74" s="52" t="e">
        <f>(COUNTIFS('[1]MASTER TT'!$D$13:$D$70056,$A$3:$A$7588,'[1]MASTER TT'!$B$13:$B$70056,"THURSDAY",'[1]MASTER TT'!$C$13:$C$70056,"17*",'[1]MASTER TT'!#REF!,"&gt;=1"))</f>
        <v>#REF!</v>
      </c>
      <c r="V74" s="51" t="e">
        <f>(COUNTIFS('[1]MASTER TT'!$D$13:$D$70056,$A$3:$A$7588,'[1]MASTER TT'!$B$13:$B$70056,"FRIDAY",'[1]MASTER TT'!$C$13:$C$70056,"0800-1*",'[1]MASTER TT'!#REF!,"&gt;=1"))</f>
        <v>#REF!</v>
      </c>
      <c r="W74" s="51" t="e">
        <f>(COUNTIFS('[1]MASTER TT'!$D$13:$D$70056,$A$3:$A$7588,'[1]MASTER TT'!$B$13:$B$70056,"FRIDAY",'[1]MASTER TT'!$C$13:$C$70056,"1100-1*",'[1]MASTER TT'!#REF!,"&gt;=1"))</f>
        <v>#REF!</v>
      </c>
      <c r="X74" s="51" t="e">
        <f>(COUNTIFS('[1]MASTER TT'!$D$13:$D$70056,$A$3:$A$7588,'[1]MASTER TT'!$B$13:$B$70056,"FRIDAY",'[1]MASTER TT'!$C$13:$C$70056,"1400-1*",'[1]MASTER TT'!#REF!,"&gt;=1"))</f>
        <v>#REF!</v>
      </c>
      <c r="Y74" s="51" t="e">
        <f>(COUNTIFS('[1]MASTER TT'!$D$13:$D$70056,$A$3:$A$7588,'[1]MASTER TT'!$B$13:$B$70056,"FRIDAY",'[1]MASTER TT'!$C$13:$C$70056,"17*",'[1]MASTER TT'!#REF!,"&gt;=1"))</f>
        <v>#REF!</v>
      </c>
      <c r="Z74" s="51" t="e">
        <f>(COUNTIFS('[1]MASTER TT'!$D$14:$D$70056,$A$3:$A$7588,'[1]MASTER TT'!$B$14:$B$70056,"SATURDAY",'[1]MASTER TT'!$C$14:$C$70056,"0800-1*",'[1]MASTER TT'!#REF!,"&gt;=1"))</f>
        <v>#REF!</v>
      </c>
      <c r="AA74" s="52" t="e">
        <f>(COUNTIFS('[1]MASTER TT'!$D$14:$D$70056,$A$3:$A$7588,'[1]MASTER TT'!$B$14:$B$70056,"SATURDAY",'[1]MASTER TT'!$C$14:$C$70056,"1100-1*",'[1]MASTER TT'!#REF!,"&gt;=1"))</f>
        <v>#REF!</v>
      </c>
      <c r="AB74" s="52" t="e">
        <f>(COUNTIFS('[1]MASTER TT'!$D$14:$D$70056,$A$3:$A$7588,'[1]MASTER TT'!$B$14:$B$70056,"SATURDAY",'[1]MASTER TT'!$C$14:$C$70056,"1500-1800",'[1]MASTER TT'!#REF!,"&gt;=1"))</f>
        <v>#REF!</v>
      </c>
      <c r="AC74" s="52">
        <v>0</v>
      </c>
      <c r="AD74" s="52" t="e">
        <f>(COUNTIFS('[1]MASTER TT'!$D$14:$D$70056,$A$3:$A$7588,'[1]MASTER TT'!$B$14:$B$70056,"SUNDAY",'[1]MASTER TT'!$C$14:$C$70056,"0800-1100 HRS",'[1]MASTER TT'!#REF!,"&gt;=1"))</f>
        <v>#REF!</v>
      </c>
      <c r="AE74" s="52" t="e">
        <f>(COUNTIFS('[1]MASTER TT'!$D$14:$D$70056,$A$3:$A$7588,'[1]MASTER TT'!$B$14:$B$70056,"SUNDAY",'[1]MASTER TT'!$C$14:$C$70056,"1100-1400 HRS",'[1]MASTER TT'!#REF!,"&gt;=1)"))</f>
        <v>#REF!</v>
      </c>
      <c r="AF74" s="8" t="e">
        <f>(COUNTIFS('[1]MASTER TT'!$D$14:$D$70056,$A$3:$A$7588,'[1]MASTER TT'!$B$14:$B$70056,"SUNDAY",'[1]MASTER TT'!$C$14:$C$70056,"1100-1400 HRS",'[1]MASTER TT'!#REF!,"&gt;=1"))</f>
        <v>#REF!</v>
      </c>
      <c r="AG74" s="39"/>
      <c r="AI74" s="54" t="e">
        <f t="shared" si="6"/>
        <v>#REF!</v>
      </c>
      <c r="AJ74" s="39"/>
      <c r="AK74" s="39"/>
      <c r="AL74" s="39"/>
    </row>
    <row r="75" spans="1:56" ht="14.25" customHeight="1">
      <c r="A75" s="87" t="s">
        <v>1226</v>
      </c>
      <c r="B75" s="87">
        <v>44</v>
      </c>
      <c r="C75" s="88">
        <v>27</v>
      </c>
      <c r="D75" s="87">
        <v>20</v>
      </c>
      <c r="E75" s="87" t="s">
        <v>1582</v>
      </c>
      <c r="F75" s="50" t="e">
        <f>COUNTIFS('[1]MASTER TT'!$D$13:$D$69997,$A$3:$A$7588,'[1]MASTER TT'!$B$13:$B$69997,"MONDAY",'[1]MASTER TT'!$C$13:$C$69997,"0800-1*",'[1]MASTER TT'!#REF!,"&gt;=1")</f>
        <v>#REF!</v>
      </c>
      <c r="G75" s="51" t="e">
        <f>COUNTIFS('[1]MASTER TT'!$D$13:$D$69997,$A$3:$A$7588,'[1]MASTER TT'!$B$13:$B$69997,"MONDAY",'[1]MASTER TT'!$C$13:$C$69997,"1100-1*",'[1]MASTER TT'!#REF!,"&gt;=1")</f>
        <v>#REF!</v>
      </c>
      <c r="H75" s="51" t="e">
        <f>(COUNTIFS('[1]MASTER TT'!$D$13:$D$69997,$A$3:$A$7588,'[1]MASTER TT'!$B$13:$B$69997,"MONDAY",'[1]MASTER TT'!$C$13:$C$69997,"1400-1*",'[1]MASTER TT'!#REF!,"&gt;=1"))</f>
        <v>#REF!</v>
      </c>
      <c r="I75" s="52" t="e">
        <f>COUNTIFS('[1]MASTER TT'!$D$13:$D$69997,$A$3:$A$7588,'[1]MASTER TT'!$B$13:$B$69997,"MONDAY",'[1]MASTER TT'!$C$13:$C$69997,"17*",'[1]MASTER TT'!#REF!,"&gt;=1")</f>
        <v>#REF!</v>
      </c>
      <c r="J75" s="51" t="e">
        <f>COUNTIFS('[1]MASTER TT'!$D$13:$D$69997,$A$3:$A$7588,'[1]MASTER TT'!$B$13:$B$69997,"TUESDAY",'[1]MASTER TT'!$C$13:$C$69997,"0800-1*",'[1]MASTER TT'!#REF!,"&gt;=1")</f>
        <v>#REF!</v>
      </c>
      <c r="K75" s="52" t="e">
        <f>COUNTIFS('[1]MASTER TT'!$D$13:$D$69997,$A$3:$A$7588,'[1]MASTER TT'!$B$13:$B$69997,"TUESDAY",'[1]MASTER TT'!$C$13:$C$69997,"1100-1*",'[1]MASTER TT'!#REF!,"&gt;=1")</f>
        <v>#REF!</v>
      </c>
      <c r="L75" s="51" t="e">
        <f>COUNTIFS('[1]MASTER TT'!$D$13:$D$69997,$A$3:$A$7588,'[1]MASTER TT'!$B$13:$B$69997,"TUESDAY",'[1]MASTER TT'!$C$13:$C$69997,"1400-1*",'[1]MASTER TT'!#REF!,"&gt;=1")</f>
        <v>#REF!</v>
      </c>
      <c r="M75" s="51" t="e">
        <f>COUNTIFS('[1]MASTER TT'!$D$13:$D$70053,$A$3:$A$7588,'[1]MASTER TT'!$B$13:$B$70053,"TUESDAY",'[1]MASTER TT'!$C$13:$C$70053,"17*",'[1]MASTER TT'!#REF!,"&gt;=1")</f>
        <v>#REF!</v>
      </c>
      <c r="N75" s="51" t="e">
        <f>COUNTIFS('[1]MASTER TT'!$D$13:$D$70056,$A$3:$A$588,'[1]MASTER TT'!$B$13:$B$70056,"WEDNESDAY",'[1]MASTER TT'!$C$13:$C$70056,"0800-1*",'[1]MASTER TT'!#REF!,"&gt;=1")</f>
        <v>#REF!</v>
      </c>
      <c r="O75" s="51" t="e">
        <f>(COUNTIFS('[1]MASTER TT'!$D$13:$D$70056,$A$3:$A$7588,'[1]MASTER TT'!$B$13:$B$70056,"WEDNESDAY",'[1]MASTER TT'!$C$13:$C$70056,"1100-1*",'[1]MASTER TT'!#REF!,"&gt;=1"))</f>
        <v>#REF!</v>
      </c>
      <c r="P75" s="51" t="e">
        <f>(COUNTIFS('[1]MASTER TT'!$D$13:$D$70056,$A$3:$A$7588,'[1]MASTER TT'!$B$13:$B$70056,"WEDNESDAY",'[1]MASTER TT'!$C$13:$C$70056,"1400-1*",'[1]MASTER TT'!#REF!,"&gt;=1"))</f>
        <v>#REF!</v>
      </c>
      <c r="Q75" s="51" t="e">
        <f>(COUNTIFS('[1]MASTER TT'!$D$13:$D$70056,$A$3:$A$7588,'[1]MASTER TT'!$B$13:$B$70056,"WEDNESDAY",'[1]MASTER TT'!$C$13:$C$70056,"17*",'[1]MASTER TT'!#REF!,"&gt;=1"))</f>
        <v>#REF!</v>
      </c>
      <c r="R75" s="51" t="e">
        <f>(COUNTIFS('[1]MASTER TT'!$D$13:$D$70056,$A$3:$A$7588,'[1]MASTER TT'!$B$13:$B$70056,"THURSDAY",'[1]MASTER TT'!$C$13:$C$70056,"0800-1*",'[1]MASTER TT'!#REF!,"&gt;=1"))</f>
        <v>#REF!</v>
      </c>
      <c r="S75" s="51" t="e">
        <f>COUNTIFS('[1]MASTER TT'!$D$13:$D$70056,$A$3:$A$7588,'[1]MASTER TT'!$B$13:$B$70056,"THURSDAY",'[1]MASTER TT'!$C$13:$C$70056,"1100-1*",'[1]MASTER TT'!#REF!,"&gt;=1")</f>
        <v>#REF!</v>
      </c>
      <c r="T75" s="51" t="e">
        <f>(COUNTIFS('[1]MASTER TT'!$D$13:$D$70056,$A$3:$A$7588,'[1]MASTER TT'!$B$13:$B$70056,"THURSDAY",'[1]MASTER TT'!$C$13:$C$70056,"1400-1*",'[1]MASTER TT'!#REF!,"&gt;=1"))</f>
        <v>#REF!</v>
      </c>
      <c r="U75" s="52" t="e">
        <f>(COUNTIFS('[1]MASTER TT'!$D$13:$D$70056,$A$3:$A$7588,'[1]MASTER TT'!$B$13:$B$70056,"THURSDAY",'[1]MASTER TT'!$C$13:$C$70056,"17*",'[1]MASTER TT'!#REF!,"&gt;=1"))</f>
        <v>#REF!</v>
      </c>
      <c r="V75" s="51" t="e">
        <f>(COUNTIFS('[1]MASTER TT'!$D$13:$D$70056,$A$3:$A$7588,'[1]MASTER TT'!$B$13:$B$70056,"FRIDAY",'[1]MASTER TT'!$C$13:$C$70056,"0800-1*",'[1]MASTER TT'!#REF!,"&gt;=1"))</f>
        <v>#REF!</v>
      </c>
      <c r="W75" s="51" t="e">
        <f>(COUNTIFS('[1]MASTER TT'!$D$13:$D$70056,$A$3:$A$7588,'[1]MASTER TT'!$B$13:$B$70056,"FRIDAY",'[1]MASTER TT'!$C$13:$C$70056,"1100-1*",'[1]MASTER TT'!#REF!,"&gt;=1"))</f>
        <v>#REF!</v>
      </c>
      <c r="X75" s="51" t="e">
        <f>(COUNTIFS('[1]MASTER TT'!$D$13:$D$70056,$A$3:$A$7588,'[1]MASTER TT'!$B$13:$B$70056,"FRIDAY",'[1]MASTER TT'!$C$13:$C$70056,"1400-1*",'[1]MASTER TT'!#REF!,"&gt;=1"))</f>
        <v>#REF!</v>
      </c>
      <c r="Y75" s="51" t="e">
        <f>(COUNTIFS('[1]MASTER TT'!$D$13:$D$70056,$A$3:$A$7588,'[1]MASTER TT'!$B$13:$B$70056,"FRIDAY",'[1]MASTER TT'!$C$13:$C$70056,"17*",'[1]MASTER TT'!#REF!,"&gt;=1"))</f>
        <v>#REF!</v>
      </c>
      <c r="Z75" s="51" t="e">
        <f>(COUNTIFS('[1]MASTER TT'!$D$14:$D$70056,$A$3:$A$7588,'[1]MASTER TT'!$B$14:$B$70056,"SATURDAY",'[1]MASTER TT'!$C$14:$C$70056,"0800-1*",'[1]MASTER TT'!#REF!,"&gt;=1"))</f>
        <v>#REF!</v>
      </c>
      <c r="AA75" s="52" t="e">
        <f>(COUNTIFS('[1]MASTER TT'!$D$14:$D$70056,$A$3:$A$7588,'[1]MASTER TT'!$B$14:$B$70056,"SATURDAY",'[1]MASTER TT'!$C$14:$C$70056,"1100-1*",'[1]MASTER TT'!#REF!,"&gt;=1"))</f>
        <v>#REF!</v>
      </c>
      <c r="AB75" s="52" t="e">
        <f>(COUNTIFS('[1]MASTER TT'!$D$14:$D$70056,$A$3:$A$7588,'[1]MASTER TT'!$B$14:$B$70056,"SATURDAY",'[1]MASTER TT'!$C$14:$C$70056,"1500-1800",'[1]MASTER TT'!#REF!,"&gt;=1"))</f>
        <v>#REF!</v>
      </c>
      <c r="AC75" s="52">
        <v>0</v>
      </c>
      <c r="AD75" s="52" t="e">
        <f>(COUNTIFS('[1]MASTER TT'!$D$14:$D$70056,$A$3:$A$7588,'[1]MASTER TT'!$B$14:$B$70056,"SUNDAY",'[1]MASTER TT'!$C$14:$C$70056,"0800-1100 HRS",'[1]MASTER TT'!#REF!,"&gt;=1"))</f>
        <v>#REF!</v>
      </c>
      <c r="AE75" s="52" t="e">
        <f>(COUNTIFS('[1]MASTER TT'!$D$14:$D$70056,$A$3:$A$7588,'[1]MASTER TT'!$B$14:$B$70056,"SUNDAY",'[1]MASTER TT'!$C$14:$C$70056,"1100-1400 HRS",'[1]MASTER TT'!#REF!,"&gt;=1)"))</f>
        <v>#REF!</v>
      </c>
      <c r="AF75" s="8" t="e">
        <f>(COUNTIFS('[1]MASTER TT'!$D$14:$D$70056,$A$3:$A$7588,'[1]MASTER TT'!$B$14:$B$70056,"SUNDAY",'[1]MASTER TT'!$C$14:$C$70056,"1100-1400 HRS",'[1]MASTER TT'!#REF!,"&gt;=1"))</f>
        <v>#REF!</v>
      </c>
      <c r="AG75" s="39"/>
      <c r="AH75" s="53"/>
      <c r="AI75" s="54" t="e">
        <f t="shared" si="6"/>
        <v>#REF!</v>
      </c>
      <c r="AJ75" s="39"/>
      <c r="AK75" s="39"/>
      <c r="AL75" s="39"/>
      <c r="AM75" s="53"/>
      <c r="AN75" s="53"/>
      <c r="AO75" s="53"/>
      <c r="AP75" s="53"/>
      <c r="AQ75" s="53"/>
      <c r="AR75" s="53"/>
      <c r="AS75" s="53"/>
      <c r="AT75" s="53"/>
      <c r="AU75" s="53"/>
      <c r="AV75" s="53"/>
      <c r="AW75" s="53"/>
      <c r="AX75" s="53"/>
      <c r="AY75" s="53"/>
      <c r="AZ75" s="53"/>
      <c r="BA75" s="53"/>
      <c r="BB75" s="53"/>
      <c r="BC75" s="53"/>
      <c r="BD75" s="53"/>
    </row>
    <row r="76" spans="1:56" ht="14.25" customHeight="1">
      <c r="A76" s="87" t="s">
        <v>1470</v>
      </c>
      <c r="B76" s="87"/>
      <c r="C76" s="88"/>
      <c r="D76" s="87"/>
      <c r="E76" s="87"/>
      <c r="F76" s="50" t="e">
        <f>COUNTIFS('[1]MASTER TT'!$D$13:$D$69997,$A$3:$A$7588,'[1]MASTER TT'!$B$13:$B$69997,"MONDAY",'[1]MASTER TT'!$C$13:$C$69997,"0800-1*",'[1]MASTER TT'!#REF!,"&gt;=1")</f>
        <v>#REF!</v>
      </c>
      <c r="G76" s="51" t="e">
        <f>COUNTIFS('[1]MASTER TT'!$D$13:$D$69997,$A$3:$A$7588,'[1]MASTER TT'!$B$13:$B$69997,"MONDAY",'[1]MASTER TT'!$C$13:$C$69997,"1100-1*",'[1]MASTER TT'!#REF!,"&gt;=1")</f>
        <v>#REF!</v>
      </c>
      <c r="H76" s="51" t="e">
        <f>(COUNTIFS('[1]MASTER TT'!$D$13:$D$69997,$A$3:$A$7588,'[1]MASTER TT'!$B$13:$B$69997,"MONDAY",'[1]MASTER TT'!$C$13:$C$69997,"1400-1*",'[1]MASTER TT'!#REF!,"&gt;=1"))</f>
        <v>#REF!</v>
      </c>
      <c r="I76" s="52" t="e">
        <f>COUNTIFS('[1]MASTER TT'!$D$13:$D$69997,$A$3:$A$7588,'[1]MASTER TT'!$B$13:$B$69997,"MONDAY",'[1]MASTER TT'!$C$13:$C$69997,"17*",'[1]MASTER TT'!#REF!,"&gt;=1")</f>
        <v>#REF!</v>
      </c>
      <c r="J76" s="51" t="e">
        <f>COUNTIFS('[1]MASTER TT'!$D$13:$D$69997,$A$3:$A$7588,'[1]MASTER TT'!$B$13:$B$69997,"TUESDAY",'[1]MASTER TT'!$C$13:$C$69997,"0800-1*",'[1]MASTER TT'!#REF!,"&gt;=1")</f>
        <v>#REF!</v>
      </c>
      <c r="K76" s="52" t="e">
        <f>COUNTIFS('[1]MASTER TT'!$D$13:$D$69997,$A$3:$A$7588,'[1]MASTER TT'!$B$13:$B$69997,"TUESDAY",'[1]MASTER TT'!$C$13:$C$69997,"1100-1*",'[1]MASTER TT'!#REF!,"&gt;=1")</f>
        <v>#REF!</v>
      </c>
      <c r="L76" s="51" t="e">
        <f>COUNTIFS('[1]MASTER TT'!$D$13:$D$69997,$A$3:$A$7588,'[1]MASTER TT'!$B$13:$B$69997,"TUESDAY",'[1]MASTER TT'!$C$13:$C$69997,"1400-1*",'[1]MASTER TT'!#REF!,"&gt;=1")</f>
        <v>#REF!</v>
      </c>
      <c r="M76" s="51" t="e">
        <f>COUNTIFS('[1]MASTER TT'!$D$13:$D$70053,$A$3:$A$7588,'[1]MASTER TT'!$B$13:$B$70053,"TUESDAY",'[1]MASTER TT'!$C$13:$C$70053,"17*",'[1]MASTER TT'!#REF!,"&gt;=1")</f>
        <v>#REF!</v>
      </c>
      <c r="N76" s="51" t="e">
        <f>COUNTIFS('[1]MASTER TT'!$D$13:$D$70056,$A$3:$A$588,'[1]MASTER TT'!$B$13:$B$70056,"WEDNESDAY",'[1]MASTER TT'!$C$13:$C$70056,"0800-1*",'[1]MASTER TT'!#REF!,"&gt;=1")</f>
        <v>#REF!</v>
      </c>
      <c r="O76" s="51" t="e">
        <f>(COUNTIFS('[1]MASTER TT'!$D$13:$D$70056,$A$3:$A$7588,'[1]MASTER TT'!$B$13:$B$70056,"WEDNESDAY",'[1]MASTER TT'!$C$13:$C$70056,"1100-1*",'[1]MASTER TT'!#REF!,"&gt;=1"))</f>
        <v>#REF!</v>
      </c>
      <c r="P76" s="51" t="e">
        <f>(COUNTIFS('[1]MASTER TT'!$D$13:$D$70056,$A$3:$A$7588,'[1]MASTER TT'!$B$13:$B$70056,"WEDNESDAY",'[1]MASTER TT'!$C$13:$C$70056,"1400-1*",'[1]MASTER TT'!#REF!,"&gt;=1"))</f>
        <v>#REF!</v>
      </c>
      <c r="Q76" s="51" t="e">
        <f>(COUNTIFS('[1]MASTER TT'!$D$13:$D$70056,$A$3:$A$7588,'[1]MASTER TT'!$B$13:$B$70056,"WEDNESDAY",'[1]MASTER TT'!$C$13:$C$70056,"17*",'[1]MASTER TT'!#REF!,"&gt;=1"))</f>
        <v>#REF!</v>
      </c>
      <c r="R76" s="51" t="e">
        <f>(COUNTIFS('[1]MASTER TT'!$D$13:$D$70056,$A$3:$A$7588,'[1]MASTER TT'!$B$13:$B$70056,"THURSDAY",'[1]MASTER TT'!$C$13:$C$70056,"0800-1*",'[1]MASTER TT'!#REF!,"&gt;=1"))</f>
        <v>#REF!</v>
      </c>
      <c r="S76" s="51" t="e">
        <f>COUNTIFS('[1]MASTER TT'!$D$13:$D$70056,$A$3:$A$7588,'[1]MASTER TT'!$B$13:$B$70056,"THURSDAY",'[1]MASTER TT'!$C$13:$C$70056,"1100-1*",'[1]MASTER TT'!#REF!,"&gt;=1")</f>
        <v>#REF!</v>
      </c>
      <c r="T76" s="51" t="e">
        <f>(COUNTIFS('[1]MASTER TT'!$D$13:$D$70056,$A$3:$A$7588,'[1]MASTER TT'!$B$13:$B$70056,"THURSDAY",'[1]MASTER TT'!$C$13:$C$70056,"1400-1*",'[1]MASTER TT'!#REF!,"&gt;=1"))</f>
        <v>#REF!</v>
      </c>
      <c r="U76" s="52" t="e">
        <f>(COUNTIFS('[1]MASTER TT'!$D$13:$D$70056,$A$3:$A$7588,'[1]MASTER TT'!$B$13:$B$70056,"THURSDAY",'[1]MASTER TT'!$C$13:$C$70056,"17*",'[1]MASTER TT'!#REF!,"&gt;=1"))</f>
        <v>#REF!</v>
      </c>
      <c r="V76" s="51" t="e">
        <f>(COUNTIFS('[1]MASTER TT'!$D$13:$D$70056,$A$3:$A$7588,'[1]MASTER TT'!$B$13:$B$70056,"FRIDAY",'[1]MASTER TT'!$C$13:$C$70056,"0800-1*",'[1]MASTER TT'!#REF!,"&gt;=1"))</f>
        <v>#REF!</v>
      </c>
      <c r="W76" s="51" t="e">
        <f>(COUNTIFS('[1]MASTER TT'!$D$13:$D$70056,$A$3:$A$7588,'[1]MASTER TT'!$B$13:$B$70056,"FRIDAY",'[1]MASTER TT'!$C$13:$C$70056,"1100-1*",'[1]MASTER TT'!#REF!,"&gt;=1"))</f>
        <v>#REF!</v>
      </c>
      <c r="X76" s="51" t="e">
        <f>(COUNTIFS('[1]MASTER TT'!$D$13:$D$70056,$A$3:$A$7588,'[1]MASTER TT'!$B$13:$B$70056,"FRIDAY",'[1]MASTER TT'!$C$13:$C$70056,"1400-1*",'[1]MASTER TT'!#REF!,"&gt;=1"))</f>
        <v>#REF!</v>
      </c>
      <c r="Y76" s="51" t="e">
        <f>(COUNTIFS('[1]MASTER TT'!$D$13:$D$70056,$A$3:$A$7588,'[1]MASTER TT'!$B$13:$B$70056,"FRIDAY",'[1]MASTER TT'!$C$13:$C$70056,"17*",'[1]MASTER TT'!#REF!,"&gt;=1"))</f>
        <v>#REF!</v>
      </c>
      <c r="Z76" s="51" t="e">
        <f>(COUNTIFS('[1]MASTER TT'!$D$14:$D$70056,$A$3:$A$7588,'[1]MASTER TT'!$B$14:$B$70056,"SATURDAY",'[1]MASTER TT'!$C$14:$C$70056,"0800-1*",'[1]MASTER TT'!#REF!,"&gt;=1"))</f>
        <v>#REF!</v>
      </c>
      <c r="AA76" s="52" t="e">
        <f>(COUNTIFS('[1]MASTER TT'!$D$14:$D$70056,$A$3:$A$7588,'[1]MASTER TT'!$B$14:$B$70056,"SATURDAY",'[1]MASTER TT'!$C$14:$C$70056,"1100-1*",'[1]MASTER TT'!#REF!,"&gt;=1"))</f>
        <v>#REF!</v>
      </c>
      <c r="AB76" s="52" t="e">
        <f>(COUNTIFS('[1]MASTER TT'!$D$14:$D$70056,$A$3:$A$7588,'[1]MASTER TT'!$B$14:$B$70056,"SATURDAY",'[1]MASTER TT'!$C$14:$C$70056,"1500-1800",'[1]MASTER TT'!#REF!,"&gt;=1"))</f>
        <v>#REF!</v>
      </c>
      <c r="AC76" s="52">
        <v>0</v>
      </c>
      <c r="AD76" s="52" t="e">
        <f>(COUNTIFS('[1]MASTER TT'!$D$14:$D$70056,$A$3:$A$7588,'[1]MASTER TT'!$B$14:$B$70056,"SUNDAY",'[1]MASTER TT'!$C$14:$C$70056,"0800-1100 HRS",'[1]MASTER TT'!#REF!,"&gt;=1"))</f>
        <v>#REF!</v>
      </c>
      <c r="AE76" s="52" t="e">
        <f>(COUNTIFS('[1]MASTER TT'!$D$14:$D$70056,$A$3:$A$7588,'[1]MASTER TT'!$B$14:$B$70056,"SUNDAY",'[1]MASTER TT'!$C$14:$C$70056,"1100-1400 HRS",'[1]MASTER TT'!#REF!,"&gt;=1)"))</f>
        <v>#REF!</v>
      </c>
      <c r="AF76" s="8" t="e">
        <f>(COUNTIFS('[1]MASTER TT'!$D$14:$D$70056,$A$3:$A$7588,'[1]MASTER TT'!$B$14:$B$70056,"SUNDAY",'[1]MASTER TT'!$C$14:$C$70056,"1100-1400 HRS",'[1]MASTER TT'!#REF!,"&gt;=1"))</f>
        <v>#REF!</v>
      </c>
      <c r="AG76" s="39"/>
      <c r="AI76" s="54" t="e">
        <f t="shared" si="6"/>
        <v>#REF!</v>
      </c>
      <c r="AJ76" s="39"/>
      <c r="AK76" s="39"/>
      <c r="AL76" s="39"/>
    </row>
    <row r="77" spans="1:56" ht="14.25" customHeight="1">
      <c r="A77" s="87" t="s">
        <v>1209</v>
      </c>
      <c r="B77" s="87">
        <v>17</v>
      </c>
      <c r="C77" s="88">
        <v>11</v>
      </c>
      <c r="D77" s="87">
        <v>8</v>
      </c>
      <c r="E77" s="87" t="s">
        <v>1580</v>
      </c>
      <c r="F77" s="50" t="e">
        <f>COUNTIFS('[1]MASTER TT'!$D$13:$D$69997,$A$3:$A$7588,'[1]MASTER TT'!$B$13:$B$69997,"MONDAY",'[1]MASTER TT'!$C$13:$C$69997,"0800-1*",'[1]MASTER TT'!#REF!,"&gt;=1")</f>
        <v>#REF!</v>
      </c>
      <c r="G77" s="51" t="e">
        <f>COUNTIFS('[1]MASTER TT'!$D$13:$D$69997,$A$3:$A$7588,'[1]MASTER TT'!$B$13:$B$69997,"MONDAY",'[1]MASTER TT'!$C$13:$C$69997,"1100-1*",'[1]MASTER TT'!#REF!,"&gt;=1")</f>
        <v>#REF!</v>
      </c>
      <c r="H77" s="51" t="e">
        <f>(COUNTIFS('[1]MASTER TT'!$D$13:$D$69997,$A$3:$A$7588,'[1]MASTER TT'!$B$13:$B$69997,"MONDAY",'[1]MASTER TT'!$C$13:$C$69997,"1400-1*",'[1]MASTER TT'!#REF!,"&gt;=1"))</f>
        <v>#REF!</v>
      </c>
      <c r="I77" s="52" t="e">
        <f>COUNTIFS('[1]MASTER TT'!$D$13:$D$69997,$A$3:$A$7588,'[1]MASTER TT'!$B$13:$B$69997,"MONDAY",'[1]MASTER TT'!$C$13:$C$69997,"17*",'[1]MASTER TT'!#REF!,"&gt;=1")</f>
        <v>#REF!</v>
      </c>
      <c r="J77" s="51" t="e">
        <f>COUNTIFS('[1]MASTER TT'!$D$13:$D$69997,$A$3:$A$7588,'[1]MASTER TT'!$B$13:$B$69997,"TUESDAY",'[1]MASTER TT'!$C$13:$C$69997,"0800-1*",'[1]MASTER TT'!#REF!,"&gt;=1")</f>
        <v>#REF!</v>
      </c>
      <c r="K77" s="52" t="e">
        <f>COUNTIFS('[1]MASTER TT'!$D$13:$D$69997,$A$3:$A$7588,'[1]MASTER TT'!$B$13:$B$69997,"TUESDAY",'[1]MASTER TT'!$C$13:$C$69997,"1100-1*",'[1]MASTER TT'!#REF!,"&gt;=1")</f>
        <v>#REF!</v>
      </c>
      <c r="L77" s="51" t="e">
        <f>COUNTIFS('[1]MASTER TT'!$D$13:$D$69997,$A$3:$A$7588,'[1]MASTER TT'!$B$13:$B$69997,"TUESDAY",'[1]MASTER TT'!$C$13:$C$69997,"1400-1*",'[1]MASTER TT'!#REF!,"&gt;=1")</f>
        <v>#REF!</v>
      </c>
      <c r="M77" s="51" t="e">
        <f>COUNTIFS('[1]MASTER TT'!$D$13:$D$70053,$A$3:$A$7588,'[1]MASTER TT'!$B$13:$B$70053,"TUESDAY",'[1]MASTER TT'!$C$13:$C$70053,"17*",'[1]MASTER TT'!#REF!,"&gt;=1")</f>
        <v>#REF!</v>
      </c>
      <c r="N77" s="51" t="e">
        <f>COUNTIFS('[1]MASTER TT'!$D$13:$D$70056,$A$3:$A$588,'[1]MASTER TT'!$B$13:$B$70056,"WEDNESDAY",'[1]MASTER TT'!$C$13:$C$70056,"0800-1*",'[1]MASTER TT'!#REF!,"&gt;=1")</f>
        <v>#REF!</v>
      </c>
      <c r="O77" s="51" t="e">
        <f>(COUNTIFS('[1]MASTER TT'!$D$13:$D$70056,$A$3:$A$7588,'[1]MASTER TT'!$B$13:$B$70056,"WEDNESDAY",'[1]MASTER TT'!$C$13:$C$70056,"1100-1*",'[1]MASTER TT'!#REF!,"&gt;=1"))</f>
        <v>#REF!</v>
      </c>
      <c r="P77" s="51" t="e">
        <f>(COUNTIFS('[1]MASTER TT'!$D$13:$D$70056,$A$3:$A$7588,'[1]MASTER TT'!$B$13:$B$70056,"WEDNESDAY",'[1]MASTER TT'!$C$13:$C$70056,"1400-1*",'[1]MASTER TT'!#REF!,"&gt;=1"))</f>
        <v>#REF!</v>
      </c>
      <c r="Q77" s="51" t="e">
        <f>(COUNTIFS('[1]MASTER TT'!$D$13:$D$70056,$A$3:$A$7588,'[1]MASTER TT'!$B$13:$B$70056,"WEDNESDAY",'[1]MASTER TT'!$C$13:$C$70056,"17*",'[1]MASTER TT'!#REF!,"&gt;=1"))</f>
        <v>#REF!</v>
      </c>
      <c r="R77" s="51" t="e">
        <f>(COUNTIFS('[1]MASTER TT'!$D$13:$D$70056,$A$3:$A$7588,'[1]MASTER TT'!$B$13:$B$70056,"THURSDAY",'[1]MASTER TT'!$C$13:$C$70056,"0800-1*",'[1]MASTER TT'!#REF!,"&gt;=1"))</f>
        <v>#REF!</v>
      </c>
      <c r="S77" s="51" t="e">
        <f>COUNTIFS('[1]MASTER TT'!$D$13:$D$70056,$A$3:$A$7588,'[1]MASTER TT'!$B$13:$B$70056,"THURSDAY",'[1]MASTER TT'!$C$13:$C$70056,"1100-1*",'[1]MASTER TT'!#REF!,"&gt;=1")</f>
        <v>#REF!</v>
      </c>
      <c r="T77" s="51" t="e">
        <f>(COUNTIFS('[1]MASTER TT'!$D$13:$D$70056,$A$3:$A$7588,'[1]MASTER TT'!$B$13:$B$70056,"THURSDAY",'[1]MASTER TT'!$C$13:$C$70056,"1400-1*",'[1]MASTER TT'!#REF!,"&gt;=1"))</f>
        <v>#REF!</v>
      </c>
      <c r="U77" s="52" t="e">
        <f>(COUNTIFS('[1]MASTER TT'!$D$13:$D$70056,$A$3:$A$7588,'[1]MASTER TT'!$B$13:$B$70056,"THURSDAY",'[1]MASTER TT'!$C$13:$C$70056,"17*",'[1]MASTER TT'!#REF!,"&gt;=1"))</f>
        <v>#REF!</v>
      </c>
      <c r="V77" s="51" t="e">
        <f>(COUNTIFS('[1]MASTER TT'!$D$13:$D$70056,$A$3:$A$7588,'[1]MASTER TT'!$B$13:$B$70056,"FRIDAY",'[1]MASTER TT'!$C$13:$C$70056,"0800-1*",'[1]MASTER TT'!#REF!,"&gt;=1"))</f>
        <v>#REF!</v>
      </c>
      <c r="W77" s="51" t="e">
        <f>(COUNTIFS('[1]MASTER TT'!$D$13:$D$70056,$A$3:$A$7588,'[1]MASTER TT'!$B$13:$B$70056,"FRIDAY",'[1]MASTER TT'!$C$13:$C$70056,"1100-1*",'[1]MASTER TT'!#REF!,"&gt;=1"))</f>
        <v>#REF!</v>
      </c>
      <c r="X77" s="51" t="e">
        <f>(COUNTIFS('[1]MASTER TT'!$D$13:$D$70056,$A$3:$A$7588,'[1]MASTER TT'!$B$13:$B$70056,"FRIDAY",'[1]MASTER TT'!$C$13:$C$70056,"1400-1*",'[1]MASTER TT'!#REF!,"&gt;=1"))</f>
        <v>#REF!</v>
      </c>
      <c r="Y77" s="51" t="e">
        <f>(COUNTIFS('[1]MASTER TT'!$D$13:$D$70056,$A$3:$A$7588,'[1]MASTER TT'!$B$13:$B$70056,"FRIDAY",'[1]MASTER TT'!$C$13:$C$70056,"17*",'[1]MASTER TT'!#REF!,"&gt;=1"))</f>
        <v>#REF!</v>
      </c>
      <c r="Z77" s="51" t="e">
        <f>(COUNTIFS('[1]MASTER TT'!$D$14:$D$70056,$A$3:$A$7588,'[1]MASTER TT'!$B$14:$B$70056,"SATURDAY",'[1]MASTER TT'!$C$14:$C$70056,"0800-1*",'[1]MASTER TT'!#REF!,"&gt;=1"))</f>
        <v>#REF!</v>
      </c>
      <c r="AA77" s="52" t="e">
        <f>(COUNTIFS('[1]MASTER TT'!$D$14:$D$70056,$A$3:$A$7588,'[1]MASTER TT'!$B$14:$B$70056,"SATURDAY",'[1]MASTER TT'!$C$14:$C$70056,"1100-1*",'[1]MASTER TT'!#REF!,"&gt;=1"))</f>
        <v>#REF!</v>
      </c>
      <c r="AB77" s="52" t="e">
        <f>(COUNTIFS('[1]MASTER TT'!$D$14:$D$70056,$A$3:$A$7588,'[1]MASTER TT'!$B$14:$B$70056,"SATURDAY",'[1]MASTER TT'!$C$14:$C$70056,"1500-1800",'[1]MASTER TT'!#REF!,"&gt;=1"))</f>
        <v>#REF!</v>
      </c>
      <c r="AC77" s="52">
        <v>0</v>
      </c>
      <c r="AD77" s="52" t="e">
        <f>(COUNTIFS('[1]MASTER TT'!$D$14:$D$70056,$A$3:$A$7588,'[1]MASTER TT'!$B$14:$B$70056,"SUNDAY",'[1]MASTER TT'!$C$14:$C$70056,"0800-1100 HRS",'[1]MASTER TT'!#REF!,"&gt;=1"))</f>
        <v>#REF!</v>
      </c>
      <c r="AE77" s="52" t="e">
        <f>(COUNTIFS('[1]MASTER TT'!$D$14:$D$70056,$A$3:$A$7588,'[1]MASTER TT'!$B$14:$B$70056,"SUNDAY",'[1]MASTER TT'!$C$14:$C$70056,"1100-1400 HRS",'[1]MASTER TT'!#REF!,"&gt;=1)"))</f>
        <v>#REF!</v>
      </c>
      <c r="AF77" s="8" t="e">
        <f>(COUNTIFS('[1]MASTER TT'!$D$14:$D$70056,$A$3:$A$7588,'[1]MASTER TT'!$B$14:$B$70056,"SUNDAY",'[1]MASTER TT'!$C$14:$C$70056,"1100-1400 HRS",'[1]MASTER TT'!#REF!,"&gt;=1"))</f>
        <v>#REF!</v>
      </c>
      <c r="AG77" s="39"/>
      <c r="AI77" s="54" t="e">
        <f t="shared" si="6"/>
        <v>#REF!</v>
      </c>
      <c r="AJ77" s="39"/>
      <c r="AK77" s="39"/>
      <c r="AL77" s="39"/>
    </row>
    <row r="78" spans="1:56" ht="14.25" customHeight="1">
      <c r="A78" s="87" t="s">
        <v>1222</v>
      </c>
      <c r="B78" s="87">
        <v>9</v>
      </c>
      <c r="C78" s="88">
        <v>7</v>
      </c>
      <c r="D78" s="87">
        <v>5</v>
      </c>
      <c r="E78" s="87" t="s">
        <v>1580</v>
      </c>
      <c r="F78" s="50" t="e">
        <f>COUNTIFS('[1]MASTER TT'!$D$13:$D$69997,$A$3:$A$7588,'[1]MASTER TT'!$B$13:$B$69997,"MONDAY",'[1]MASTER TT'!$C$13:$C$69997,"0800-1*",'[1]MASTER TT'!#REF!,"&gt;=1")</f>
        <v>#REF!</v>
      </c>
      <c r="G78" s="51" t="e">
        <f>COUNTIFS('[1]MASTER TT'!$D$13:$D$69997,$A$3:$A$7588,'[1]MASTER TT'!$B$13:$B$69997,"MONDAY",'[1]MASTER TT'!$C$13:$C$69997,"1100-1*",'[1]MASTER TT'!#REF!,"&gt;=1")</f>
        <v>#REF!</v>
      </c>
      <c r="H78" s="51" t="e">
        <f>(COUNTIFS('[1]MASTER TT'!$D$13:$D$69997,$A$3:$A$7588,'[1]MASTER TT'!$B$13:$B$69997,"MONDAY",'[1]MASTER TT'!$C$13:$C$69997,"1400-1*",'[1]MASTER TT'!#REF!,"&gt;=1"))</f>
        <v>#REF!</v>
      </c>
      <c r="I78" s="52" t="e">
        <f>COUNTIFS('[1]MASTER TT'!$D$13:$D$69997,$A$3:$A$7588,'[1]MASTER TT'!$B$13:$B$69997,"MONDAY",'[1]MASTER TT'!$C$13:$C$69997,"17*",'[1]MASTER TT'!#REF!,"&gt;=1")</f>
        <v>#REF!</v>
      </c>
      <c r="J78" s="51" t="e">
        <f>COUNTIFS('[1]MASTER TT'!$D$13:$D$69997,$A$3:$A$7588,'[1]MASTER TT'!$B$13:$B$69997,"TUESDAY",'[1]MASTER TT'!$C$13:$C$69997,"0800-1*",'[1]MASTER TT'!#REF!,"&gt;=1")</f>
        <v>#REF!</v>
      </c>
      <c r="K78" s="52" t="e">
        <f>COUNTIFS('[1]MASTER TT'!$D$13:$D$69997,$A$3:$A$7588,'[1]MASTER TT'!$B$13:$B$69997,"TUESDAY",'[1]MASTER TT'!$C$13:$C$69997,"1100-1*",'[1]MASTER TT'!#REF!,"&gt;=1")</f>
        <v>#REF!</v>
      </c>
      <c r="L78" s="51" t="e">
        <f>COUNTIFS('[1]MASTER TT'!$D$13:$D$69997,$A$3:$A$7588,'[1]MASTER TT'!$B$13:$B$69997,"TUESDAY",'[1]MASTER TT'!$C$13:$C$69997,"1400-1*",'[1]MASTER TT'!#REF!,"&gt;=1")</f>
        <v>#REF!</v>
      </c>
      <c r="M78" s="51" t="e">
        <f>COUNTIFS('[1]MASTER TT'!$D$13:$D$70053,$A$3:$A$7588,'[1]MASTER TT'!$B$13:$B$70053,"TUESDAY",'[1]MASTER TT'!$C$13:$C$70053,"17*",'[1]MASTER TT'!#REF!,"&gt;=1")</f>
        <v>#REF!</v>
      </c>
      <c r="N78" s="51" t="e">
        <f>COUNTIFS('[1]MASTER TT'!$D$13:$D$70056,$A$3:$A$588,'[1]MASTER TT'!$B$13:$B$70056,"WEDNESDAY",'[1]MASTER TT'!$C$13:$C$70056,"0800-1*",'[1]MASTER TT'!#REF!,"&gt;=1")</f>
        <v>#REF!</v>
      </c>
      <c r="O78" s="51" t="e">
        <f>(COUNTIFS('[1]MASTER TT'!$D$13:$D$70056,$A$3:$A$7588,'[1]MASTER TT'!$B$13:$B$70056,"WEDNESDAY",'[1]MASTER TT'!$C$13:$C$70056,"1100-1*",'[1]MASTER TT'!#REF!,"&gt;=1"))</f>
        <v>#REF!</v>
      </c>
      <c r="P78" s="51" t="e">
        <f>(COUNTIFS('[1]MASTER TT'!$D$13:$D$70056,$A$3:$A$7588,'[1]MASTER TT'!$B$13:$B$70056,"WEDNESDAY",'[1]MASTER TT'!$C$13:$C$70056,"1400-1*",'[1]MASTER TT'!#REF!,"&gt;=1"))</f>
        <v>#REF!</v>
      </c>
      <c r="Q78" s="51" t="e">
        <f>(COUNTIFS('[1]MASTER TT'!$D$13:$D$70056,$A$3:$A$7588,'[1]MASTER TT'!$B$13:$B$70056,"WEDNESDAY",'[1]MASTER TT'!$C$13:$C$70056,"17*",'[1]MASTER TT'!#REF!,"&gt;=1"))</f>
        <v>#REF!</v>
      </c>
      <c r="R78" s="51" t="e">
        <f>(COUNTIFS('[1]MASTER TT'!$D$13:$D$70056,$A$3:$A$7588,'[1]MASTER TT'!$B$13:$B$70056,"THURSDAY",'[1]MASTER TT'!$C$13:$C$70056,"0800-1*",'[1]MASTER TT'!#REF!,"&gt;=1"))</f>
        <v>#REF!</v>
      </c>
      <c r="S78" s="51" t="e">
        <f>COUNTIFS('[1]MASTER TT'!$D$13:$D$70056,$A$3:$A$7588,'[1]MASTER TT'!$B$13:$B$70056,"THURSDAY",'[1]MASTER TT'!$C$13:$C$70056,"1100-1*",'[1]MASTER TT'!#REF!,"&gt;=1")</f>
        <v>#REF!</v>
      </c>
      <c r="T78" s="51" t="e">
        <f>(COUNTIFS('[1]MASTER TT'!$D$13:$D$70056,$A$3:$A$7588,'[1]MASTER TT'!$B$13:$B$70056,"THURSDAY",'[1]MASTER TT'!$C$13:$C$70056,"1400-1*",'[1]MASTER TT'!#REF!,"&gt;=1"))</f>
        <v>#REF!</v>
      </c>
      <c r="U78" s="52" t="e">
        <f>(COUNTIFS('[1]MASTER TT'!$D$13:$D$70056,$A$3:$A$7588,'[1]MASTER TT'!$B$13:$B$70056,"THURSDAY",'[1]MASTER TT'!$C$13:$C$70056,"17*",'[1]MASTER TT'!#REF!,"&gt;=1"))</f>
        <v>#REF!</v>
      </c>
      <c r="V78" s="51" t="e">
        <f>(COUNTIFS('[1]MASTER TT'!$D$13:$D$70056,$A$3:$A$7588,'[1]MASTER TT'!$B$13:$B$70056,"FRIDAY",'[1]MASTER TT'!$C$13:$C$70056,"0800-1*",'[1]MASTER TT'!#REF!,"&gt;=1"))</f>
        <v>#REF!</v>
      </c>
      <c r="W78" s="51" t="e">
        <f>(COUNTIFS('[1]MASTER TT'!$D$13:$D$70056,$A$3:$A$7588,'[1]MASTER TT'!$B$13:$B$70056,"FRIDAY",'[1]MASTER TT'!$C$13:$C$70056,"1100-1*",'[1]MASTER TT'!#REF!,"&gt;=1"))</f>
        <v>#REF!</v>
      </c>
      <c r="X78" s="51" t="e">
        <f>(COUNTIFS('[1]MASTER TT'!$D$13:$D$70056,$A$3:$A$7588,'[1]MASTER TT'!$B$13:$B$70056,"FRIDAY",'[1]MASTER TT'!$C$13:$C$70056,"1400-1*",'[1]MASTER TT'!#REF!,"&gt;=1"))</f>
        <v>#REF!</v>
      </c>
      <c r="Y78" s="51" t="e">
        <f>(COUNTIFS('[1]MASTER TT'!$D$13:$D$70056,$A$3:$A$7588,'[1]MASTER TT'!$B$13:$B$70056,"FRIDAY",'[1]MASTER TT'!$C$13:$C$70056,"17*",'[1]MASTER TT'!#REF!,"&gt;=1"))</f>
        <v>#REF!</v>
      </c>
      <c r="Z78" s="51" t="e">
        <f>(COUNTIFS('[1]MASTER TT'!$D$14:$D$70056,$A$3:$A$7588,'[1]MASTER TT'!$B$14:$B$70056,"SATURDAY",'[1]MASTER TT'!$C$14:$C$70056,"0800-1*",'[1]MASTER TT'!#REF!,"&gt;=1"))</f>
        <v>#REF!</v>
      </c>
      <c r="AA78" s="52" t="e">
        <f>(COUNTIFS('[1]MASTER TT'!$D$14:$D$70056,$A$3:$A$7588,'[1]MASTER TT'!$B$14:$B$70056,"SATURDAY",'[1]MASTER TT'!$C$14:$C$70056,"1100-1*",'[1]MASTER TT'!#REF!,"&gt;=1"))</f>
        <v>#REF!</v>
      </c>
      <c r="AB78" s="52" t="e">
        <f>(COUNTIFS('[1]MASTER TT'!$D$14:$D$70056,$A$3:$A$7588,'[1]MASTER TT'!$B$14:$B$70056,"SATURDAY",'[1]MASTER TT'!$C$14:$C$70056,"1500-1800",'[1]MASTER TT'!#REF!,"&gt;=1"))</f>
        <v>#REF!</v>
      </c>
      <c r="AC78" s="52">
        <v>0</v>
      </c>
      <c r="AD78" s="52" t="e">
        <f>(COUNTIFS('[1]MASTER TT'!$D$14:$D$70056,$A$3:$A$7588,'[1]MASTER TT'!$B$14:$B$70056,"SUNDAY",'[1]MASTER TT'!$C$14:$C$70056,"0800-1100 HRS",'[1]MASTER TT'!#REF!,"&gt;=1"))</f>
        <v>#REF!</v>
      </c>
      <c r="AE78" s="52" t="e">
        <f>(COUNTIFS('[1]MASTER TT'!$D$14:$D$70056,$A$3:$A$7588,'[1]MASTER TT'!$B$14:$B$70056,"SUNDAY",'[1]MASTER TT'!$C$14:$C$70056,"1100-1400 HRS",'[1]MASTER TT'!#REF!,"&gt;=1)"))</f>
        <v>#REF!</v>
      </c>
      <c r="AF78" s="8" t="e">
        <f>(COUNTIFS('[1]MASTER TT'!$D$14:$D$70056,$A$3:$A$7588,'[1]MASTER TT'!$B$14:$B$70056,"SUNDAY",'[1]MASTER TT'!$C$14:$C$70056,"1100-1400 HRS",'[1]MASTER TT'!#REF!,"&gt;=1"))</f>
        <v>#REF!</v>
      </c>
      <c r="AG78" s="39"/>
      <c r="AI78" s="54" t="e">
        <f t="shared" si="6"/>
        <v>#REF!</v>
      </c>
      <c r="AJ78" s="39"/>
      <c r="AK78" s="39"/>
      <c r="AL78" s="39"/>
    </row>
    <row r="79" spans="1:56" ht="14.25" customHeight="1">
      <c r="A79" s="87" t="s">
        <v>1363</v>
      </c>
      <c r="B79" s="87">
        <v>25</v>
      </c>
      <c r="C79" s="88">
        <v>15</v>
      </c>
      <c r="D79" s="87">
        <v>11</v>
      </c>
      <c r="E79" s="87" t="s">
        <v>1580</v>
      </c>
      <c r="F79" s="50" t="e">
        <f>COUNTIFS('[1]MASTER TT'!$D$13:$D$69997,$A$3:$A$7588,'[1]MASTER TT'!$B$13:$B$69997,"MONDAY",'[1]MASTER TT'!$C$13:$C$69997,"0800-1*",'[1]MASTER TT'!#REF!,"&gt;=1")</f>
        <v>#REF!</v>
      </c>
      <c r="G79" s="51" t="e">
        <f>COUNTIFS('[1]MASTER TT'!$D$13:$D$69997,$A$3:$A$7588,'[1]MASTER TT'!$B$13:$B$69997,"MONDAY",'[1]MASTER TT'!$C$13:$C$69997,"1100-1*",'[1]MASTER TT'!#REF!,"&gt;=1")</f>
        <v>#REF!</v>
      </c>
      <c r="H79" s="51" t="e">
        <f>(COUNTIFS('[1]MASTER TT'!$D$13:$D$69997,$A$3:$A$7588,'[1]MASTER TT'!$B$13:$B$69997,"MONDAY",'[1]MASTER TT'!$C$13:$C$69997,"1400-1*",'[1]MASTER TT'!#REF!,"&gt;=1"))</f>
        <v>#REF!</v>
      </c>
      <c r="I79" s="52" t="e">
        <f>COUNTIFS('[1]MASTER TT'!$D$13:$D$69997,$A$3:$A$7588,'[1]MASTER TT'!$B$13:$B$69997,"MONDAY",'[1]MASTER TT'!$C$13:$C$69997,"17*",'[1]MASTER TT'!#REF!,"&gt;=1")</f>
        <v>#REF!</v>
      </c>
      <c r="J79" s="51" t="e">
        <f>COUNTIFS('[1]MASTER TT'!$D$13:$D$69997,$A$3:$A$7588,'[1]MASTER TT'!$B$13:$B$69997,"TUESDAY",'[1]MASTER TT'!$C$13:$C$69997,"0800-1*",'[1]MASTER TT'!#REF!,"&gt;=1")</f>
        <v>#REF!</v>
      </c>
      <c r="K79" s="52" t="e">
        <f>COUNTIFS('[1]MASTER TT'!$D$13:$D$69997,$A$3:$A$7588,'[1]MASTER TT'!$B$13:$B$69997,"TUESDAY",'[1]MASTER TT'!$C$13:$C$69997,"1100-1*",'[1]MASTER TT'!#REF!,"&gt;=1")</f>
        <v>#REF!</v>
      </c>
      <c r="L79" s="51" t="e">
        <f>COUNTIFS('[1]MASTER TT'!$D$13:$D$69997,$A$3:$A$7588,'[1]MASTER TT'!$B$13:$B$69997,"TUESDAY",'[1]MASTER TT'!$C$13:$C$69997,"1400-1*",'[1]MASTER TT'!#REF!,"&gt;=1")</f>
        <v>#REF!</v>
      </c>
      <c r="M79" s="51" t="e">
        <f>COUNTIFS('[1]MASTER TT'!$D$13:$D$70053,$A$3:$A$7588,'[1]MASTER TT'!$B$13:$B$70053,"TUESDAY",'[1]MASTER TT'!$C$13:$C$70053,"17*",'[1]MASTER TT'!#REF!,"&gt;=1")</f>
        <v>#REF!</v>
      </c>
      <c r="N79" s="51" t="e">
        <f>COUNTIFS('[1]MASTER TT'!$D$13:$D$70056,$A$3:$A$588,'[1]MASTER TT'!$B$13:$B$70056,"WEDNESDAY",'[1]MASTER TT'!$C$13:$C$70056,"0800-1*",'[1]MASTER TT'!#REF!,"&gt;=1")</f>
        <v>#REF!</v>
      </c>
      <c r="O79" s="51" t="e">
        <f>(COUNTIFS('[1]MASTER TT'!$D$13:$D$70056,$A$3:$A$7588,'[1]MASTER TT'!$B$13:$B$70056,"WEDNESDAY",'[1]MASTER TT'!$C$13:$C$70056,"1100-1*",'[1]MASTER TT'!#REF!,"&gt;=1"))</f>
        <v>#REF!</v>
      </c>
      <c r="P79" s="51" t="e">
        <f>(COUNTIFS('[1]MASTER TT'!$D$13:$D$70056,$A$3:$A$7588,'[1]MASTER TT'!$B$13:$B$70056,"WEDNESDAY",'[1]MASTER TT'!$C$13:$C$70056,"1400-1*",'[1]MASTER TT'!#REF!,"&gt;=1"))</f>
        <v>#REF!</v>
      </c>
      <c r="Q79" s="51" t="e">
        <f>(COUNTIFS('[1]MASTER TT'!$D$13:$D$70056,$A$3:$A$7588,'[1]MASTER TT'!$B$13:$B$70056,"WEDNESDAY",'[1]MASTER TT'!$C$13:$C$70056,"17*",'[1]MASTER TT'!#REF!,"&gt;=1"))</f>
        <v>#REF!</v>
      </c>
      <c r="R79" s="51" t="e">
        <f>(COUNTIFS('[1]MASTER TT'!$D$13:$D$70056,$A$3:$A$7588,'[1]MASTER TT'!$B$13:$B$70056,"THURSDAY",'[1]MASTER TT'!$C$13:$C$70056,"0800-1*",'[1]MASTER TT'!#REF!,"&gt;=1"))</f>
        <v>#REF!</v>
      </c>
      <c r="S79" s="51" t="e">
        <f>COUNTIFS('[1]MASTER TT'!$D$13:$D$70056,$A$3:$A$7588,'[1]MASTER TT'!$B$13:$B$70056,"THURSDAY",'[1]MASTER TT'!$C$13:$C$70056,"1100-1*",'[1]MASTER TT'!#REF!,"&gt;=1")</f>
        <v>#REF!</v>
      </c>
      <c r="T79" s="51" t="e">
        <f>(COUNTIFS('[1]MASTER TT'!$D$13:$D$70056,$A$3:$A$7588,'[1]MASTER TT'!$B$13:$B$70056,"THURSDAY",'[1]MASTER TT'!$C$13:$C$70056,"1400-1*",'[1]MASTER TT'!#REF!,"&gt;=1"))</f>
        <v>#REF!</v>
      </c>
      <c r="U79" s="52" t="e">
        <f>(COUNTIFS('[1]MASTER TT'!$D$13:$D$70056,$A$3:$A$7588,'[1]MASTER TT'!$B$13:$B$70056,"THURSDAY",'[1]MASTER TT'!$C$13:$C$70056,"17*",'[1]MASTER TT'!#REF!,"&gt;=1"))</f>
        <v>#REF!</v>
      </c>
      <c r="V79" s="51" t="e">
        <f>(COUNTIFS('[1]MASTER TT'!$D$13:$D$70056,$A$3:$A$7588,'[1]MASTER TT'!$B$13:$B$70056,"FRIDAY",'[1]MASTER TT'!$C$13:$C$70056,"0800-1*",'[1]MASTER TT'!#REF!,"&gt;=1"))</f>
        <v>#REF!</v>
      </c>
      <c r="W79" s="51" t="e">
        <f>(COUNTIFS('[1]MASTER TT'!$D$13:$D$70056,$A$3:$A$7588,'[1]MASTER TT'!$B$13:$B$70056,"FRIDAY",'[1]MASTER TT'!$C$13:$C$70056,"1100-1*",'[1]MASTER TT'!#REF!,"&gt;=1"))</f>
        <v>#REF!</v>
      </c>
      <c r="X79" s="51" t="e">
        <f>(COUNTIFS('[1]MASTER TT'!$D$13:$D$70056,$A$3:$A$7588,'[1]MASTER TT'!$B$13:$B$70056,"FRIDAY",'[1]MASTER TT'!$C$13:$C$70056,"1400-1*",'[1]MASTER TT'!#REF!,"&gt;=1"))</f>
        <v>#REF!</v>
      </c>
      <c r="Y79" s="51" t="e">
        <f>(COUNTIFS('[1]MASTER TT'!$D$13:$D$70056,$A$3:$A$7588,'[1]MASTER TT'!$B$13:$B$70056,"FRIDAY",'[1]MASTER TT'!$C$13:$C$70056,"17*",'[1]MASTER TT'!#REF!,"&gt;=1"))</f>
        <v>#REF!</v>
      </c>
      <c r="Z79" s="51" t="e">
        <f>(COUNTIFS('[1]MASTER TT'!$D$14:$D$70056,$A$3:$A$7588,'[1]MASTER TT'!$B$14:$B$70056,"SATURDAY",'[1]MASTER TT'!$C$14:$C$70056,"0800-1*",'[1]MASTER TT'!#REF!,"&gt;=1"))</f>
        <v>#REF!</v>
      </c>
      <c r="AA79" s="52" t="e">
        <f>(COUNTIFS('[1]MASTER TT'!$D$14:$D$70056,$A$3:$A$7588,'[1]MASTER TT'!$B$14:$B$70056,"SATURDAY",'[1]MASTER TT'!$C$14:$C$70056,"1100-1*",'[1]MASTER TT'!#REF!,"&gt;=1"))</f>
        <v>#REF!</v>
      </c>
      <c r="AB79" s="52" t="e">
        <f>(COUNTIFS('[1]MASTER TT'!$D$14:$D$70056,$A$3:$A$7588,'[1]MASTER TT'!$B$14:$B$70056,"SATURDAY",'[1]MASTER TT'!$C$14:$C$70056,"1500-1800",'[1]MASTER TT'!#REF!,"&gt;=1"))</f>
        <v>#REF!</v>
      </c>
      <c r="AC79" s="52">
        <v>0</v>
      </c>
      <c r="AD79" s="52" t="e">
        <f>(COUNTIFS('[1]MASTER TT'!$D$14:$D$70056,$A$3:$A$7588,'[1]MASTER TT'!$B$14:$B$70056,"SUNDAY",'[1]MASTER TT'!$C$14:$C$70056,"0800-1100 HRS",'[1]MASTER TT'!#REF!,"&gt;=1"))</f>
        <v>#REF!</v>
      </c>
      <c r="AE79" s="52" t="e">
        <f>(COUNTIFS('[1]MASTER TT'!$D$14:$D$70056,$A$3:$A$7588,'[1]MASTER TT'!$B$14:$B$70056,"SUNDAY",'[1]MASTER TT'!$C$14:$C$70056,"1100-1400 HRS",'[1]MASTER TT'!#REF!,"&gt;=1)"))</f>
        <v>#REF!</v>
      </c>
      <c r="AF79" s="8" t="e">
        <f>(COUNTIFS('[1]MASTER TT'!$D$14:$D$70056,$A$3:$A$7588,'[1]MASTER TT'!$B$14:$B$70056,"SUNDAY",'[1]MASTER TT'!$C$14:$C$70056,"1100-1400 HRS",'[1]MASTER TT'!#REF!,"&gt;=1"))</f>
        <v>#REF!</v>
      </c>
      <c r="AG79" s="39"/>
      <c r="AI79" s="54" t="e">
        <f t="shared" si="6"/>
        <v>#REF!</v>
      </c>
      <c r="AJ79" s="39"/>
      <c r="AK79" s="39"/>
      <c r="AL79" s="39"/>
    </row>
    <row r="80" spans="1:56" ht="14.25" customHeight="1">
      <c r="A80" s="87" t="s">
        <v>1367</v>
      </c>
      <c r="B80" s="87">
        <v>18</v>
      </c>
      <c r="C80" s="88">
        <v>12</v>
      </c>
      <c r="D80" s="87">
        <v>9</v>
      </c>
      <c r="E80" s="87" t="s">
        <v>1580</v>
      </c>
      <c r="F80" s="50" t="e">
        <f>COUNTIFS('[1]MASTER TT'!$D$13:$D$69997,$A$3:$A$7588,'[1]MASTER TT'!$B$13:$B$69997,"MONDAY",'[1]MASTER TT'!$C$13:$C$69997,"0800-1*",'[1]MASTER TT'!#REF!,"&gt;=1")</f>
        <v>#REF!</v>
      </c>
      <c r="G80" s="51" t="e">
        <f>COUNTIFS('[1]MASTER TT'!$D$13:$D$69997,$A$3:$A$7588,'[1]MASTER TT'!$B$13:$B$69997,"MONDAY",'[1]MASTER TT'!$C$13:$C$69997,"1100-1*",'[1]MASTER TT'!#REF!,"&gt;=1")</f>
        <v>#REF!</v>
      </c>
      <c r="H80" s="51" t="e">
        <f>(COUNTIFS('[1]MASTER TT'!$D$13:$D$69997,$A$3:$A$7588,'[1]MASTER TT'!$B$13:$B$69997,"MONDAY",'[1]MASTER TT'!$C$13:$C$69997,"1400-1*",'[1]MASTER TT'!#REF!,"&gt;=1"))</f>
        <v>#REF!</v>
      </c>
      <c r="I80" s="52" t="e">
        <f>COUNTIFS('[1]MASTER TT'!$D$13:$D$69997,$A$3:$A$7588,'[1]MASTER TT'!$B$13:$B$69997,"MONDAY",'[1]MASTER TT'!$C$13:$C$69997,"17*",'[1]MASTER TT'!#REF!,"&gt;=1")</f>
        <v>#REF!</v>
      </c>
      <c r="J80" s="51" t="e">
        <f>COUNTIFS('[1]MASTER TT'!$D$13:$D$69997,$A$3:$A$7588,'[1]MASTER TT'!$B$13:$B$69997,"TUESDAY",'[1]MASTER TT'!$C$13:$C$69997,"0800-1*",'[1]MASTER TT'!#REF!,"&gt;=1")</f>
        <v>#REF!</v>
      </c>
      <c r="K80" s="52" t="e">
        <f>COUNTIFS('[1]MASTER TT'!$D$13:$D$69997,$A$3:$A$7588,'[1]MASTER TT'!$B$13:$B$69997,"TUESDAY",'[1]MASTER TT'!$C$13:$C$69997,"1100-1*",'[1]MASTER TT'!#REF!,"&gt;=1")</f>
        <v>#REF!</v>
      </c>
      <c r="L80" s="51" t="e">
        <f>COUNTIFS('[1]MASTER TT'!$D$13:$D$69997,$A$3:$A$7588,'[1]MASTER TT'!$B$13:$B$69997,"TUESDAY",'[1]MASTER TT'!$C$13:$C$69997,"1400-1*",'[1]MASTER TT'!#REF!,"&gt;=1")</f>
        <v>#REF!</v>
      </c>
      <c r="M80" s="51" t="e">
        <f>COUNTIFS('[1]MASTER TT'!$D$13:$D$70053,$A$3:$A$7588,'[1]MASTER TT'!$B$13:$B$70053,"TUESDAY",'[1]MASTER TT'!$C$13:$C$70053,"17*",'[1]MASTER TT'!#REF!,"&gt;=1")</f>
        <v>#REF!</v>
      </c>
      <c r="N80" s="51" t="e">
        <f>COUNTIFS('[1]MASTER TT'!$D$13:$D$70056,$A$3:$A$588,'[1]MASTER TT'!$B$13:$B$70056,"WEDNESDAY",'[1]MASTER TT'!$C$13:$C$70056,"0800-1*",'[1]MASTER TT'!#REF!,"&gt;=1")</f>
        <v>#REF!</v>
      </c>
      <c r="O80" s="51" t="e">
        <f>(COUNTIFS('[1]MASTER TT'!$D$13:$D$70056,$A$3:$A$7588,'[1]MASTER TT'!$B$13:$B$70056,"WEDNESDAY",'[1]MASTER TT'!$C$13:$C$70056,"1100-1*",'[1]MASTER TT'!#REF!,"&gt;=1"))</f>
        <v>#REF!</v>
      </c>
      <c r="P80" s="51" t="e">
        <f>(COUNTIFS('[1]MASTER TT'!$D$13:$D$70056,$A$3:$A$7588,'[1]MASTER TT'!$B$13:$B$70056,"WEDNESDAY",'[1]MASTER TT'!$C$13:$C$70056,"1400-1*",'[1]MASTER TT'!#REF!,"&gt;=1"))</f>
        <v>#REF!</v>
      </c>
      <c r="Q80" s="51" t="e">
        <f>(COUNTIFS('[1]MASTER TT'!$D$13:$D$70056,$A$3:$A$7588,'[1]MASTER TT'!$B$13:$B$70056,"WEDNESDAY",'[1]MASTER TT'!$C$13:$C$70056,"17*",'[1]MASTER TT'!#REF!,"&gt;=1"))</f>
        <v>#REF!</v>
      </c>
      <c r="R80" s="51" t="e">
        <f>(COUNTIFS('[1]MASTER TT'!$D$13:$D$70056,$A$3:$A$7588,'[1]MASTER TT'!$B$13:$B$70056,"THURSDAY",'[1]MASTER TT'!$C$13:$C$70056,"0800-1*",'[1]MASTER TT'!#REF!,"&gt;=1"))</f>
        <v>#REF!</v>
      </c>
      <c r="S80" s="51" t="e">
        <f>COUNTIFS('[1]MASTER TT'!$D$13:$D$70056,$A$3:$A$7588,'[1]MASTER TT'!$B$13:$B$70056,"THURSDAY",'[1]MASTER TT'!$C$13:$C$70056,"1100-1*",'[1]MASTER TT'!#REF!,"&gt;=1")</f>
        <v>#REF!</v>
      </c>
      <c r="T80" s="51" t="e">
        <f>(COUNTIFS('[1]MASTER TT'!$D$13:$D$70056,$A$3:$A$7588,'[1]MASTER TT'!$B$13:$B$70056,"THURSDAY",'[1]MASTER TT'!$C$13:$C$70056,"1400-1*",'[1]MASTER TT'!#REF!,"&gt;=1"))</f>
        <v>#REF!</v>
      </c>
      <c r="U80" s="52" t="e">
        <f>(COUNTIFS('[1]MASTER TT'!$D$13:$D$70056,$A$3:$A$7588,'[1]MASTER TT'!$B$13:$B$70056,"THURSDAY",'[1]MASTER TT'!$C$13:$C$70056,"17*",'[1]MASTER TT'!#REF!,"&gt;=1"))</f>
        <v>#REF!</v>
      </c>
      <c r="V80" s="51" t="e">
        <f>(COUNTIFS('[1]MASTER TT'!$D$13:$D$70056,$A$3:$A$7588,'[1]MASTER TT'!$B$13:$B$70056,"FRIDAY",'[1]MASTER TT'!$C$13:$C$70056,"0800-1*",'[1]MASTER TT'!#REF!,"&gt;=1"))</f>
        <v>#REF!</v>
      </c>
      <c r="W80" s="51" t="e">
        <f>(COUNTIFS('[1]MASTER TT'!$D$13:$D$70056,$A$3:$A$7588,'[1]MASTER TT'!$B$13:$B$70056,"FRIDAY",'[1]MASTER TT'!$C$13:$C$70056,"1100-1*",'[1]MASTER TT'!#REF!,"&gt;=1"))</f>
        <v>#REF!</v>
      </c>
      <c r="X80" s="51" t="e">
        <f>(COUNTIFS('[1]MASTER TT'!$D$13:$D$70056,$A$3:$A$7588,'[1]MASTER TT'!$B$13:$B$70056,"FRIDAY",'[1]MASTER TT'!$C$13:$C$70056,"1400-1*",'[1]MASTER TT'!#REF!,"&gt;=1"))</f>
        <v>#REF!</v>
      </c>
      <c r="Y80" s="51" t="e">
        <f>(COUNTIFS('[1]MASTER TT'!$D$13:$D$70056,$A$3:$A$7588,'[1]MASTER TT'!$B$13:$B$70056,"FRIDAY",'[1]MASTER TT'!$C$13:$C$70056,"17*",'[1]MASTER TT'!#REF!,"&gt;=1"))</f>
        <v>#REF!</v>
      </c>
      <c r="Z80" s="51" t="e">
        <f>(COUNTIFS('[1]MASTER TT'!$D$14:$D$70056,$A$3:$A$7588,'[1]MASTER TT'!$B$14:$B$70056,"SATURDAY",'[1]MASTER TT'!$C$14:$C$70056,"0800-1*",'[1]MASTER TT'!#REF!,"&gt;=1"))</f>
        <v>#REF!</v>
      </c>
      <c r="AA80" s="52" t="e">
        <f>(COUNTIFS('[1]MASTER TT'!$D$14:$D$70056,$A$3:$A$7588,'[1]MASTER TT'!$B$14:$B$70056,"SATURDAY",'[1]MASTER TT'!$C$14:$C$70056,"1100-1*",'[1]MASTER TT'!#REF!,"&gt;=1"))</f>
        <v>#REF!</v>
      </c>
      <c r="AB80" s="52" t="e">
        <f>(COUNTIFS('[1]MASTER TT'!$D$14:$D$70056,$A$3:$A$7588,'[1]MASTER TT'!$B$14:$B$70056,"SATURDAY",'[1]MASTER TT'!$C$14:$C$70056,"1500-1800",'[1]MASTER TT'!#REF!,"&gt;=1"))</f>
        <v>#REF!</v>
      </c>
      <c r="AC80" s="52">
        <v>0</v>
      </c>
      <c r="AD80" s="52" t="e">
        <f>(COUNTIFS('[1]MASTER TT'!$D$14:$D$70056,$A$3:$A$7588,'[1]MASTER TT'!$B$14:$B$70056,"SUNDAY",'[1]MASTER TT'!$C$14:$C$70056,"0800-1100 HRS",'[1]MASTER TT'!#REF!,"&gt;=1"))</f>
        <v>#REF!</v>
      </c>
      <c r="AE80" s="52" t="e">
        <f>(COUNTIFS('[1]MASTER TT'!$D$14:$D$70056,$A$3:$A$7588,'[1]MASTER TT'!$B$14:$B$70056,"SUNDAY",'[1]MASTER TT'!$C$14:$C$70056,"1100-1400 HRS",'[1]MASTER TT'!#REF!,"&gt;=1)"))</f>
        <v>#REF!</v>
      </c>
      <c r="AF80" s="8" t="e">
        <f>(COUNTIFS('[1]MASTER TT'!$D$14:$D$70056,$A$3:$A$7588,'[1]MASTER TT'!$B$14:$B$70056,"SUNDAY",'[1]MASTER TT'!$C$14:$C$70056,"1100-1400 HRS",'[1]MASTER TT'!#REF!,"&gt;=1"))</f>
        <v>#REF!</v>
      </c>
      <c r="AG80" s="39"/>
      <c r="AI80" s="54" t="e">
        <f t="shared" si="6"/>
        <v>#REF!</v>
      </c>
      <c r="AJ80" s="39"/>
      <c r="AK80" s="39"/>
      <c r="AL80" s="39"/>
    </row>
    <row r="81" spans="1:56" ht="14.25" customHeight="1">
      <c r="A81" s="87" t="s">
        <v>1180</v>
      </c>
      <c r="B81" s="87">
        <v>26</v>
      </c>
      <c r="C81" s="88">
        <v>20</v>
      </c>
      <c r="D81" s="87">
        <v>15</v>
      </c>
      <c r="E81" s="87" t="s">
        <v>1582</v>
      </c>
      <c r="F81" s="50" t="e">
        <f>COUNTIFS('[1]MASTER TT'!$D$13:$D$69997,$A$3:$A$7588,'[1]MASTER TT'!$B$13:$B$69997,"MONDAY",'[1]MASTER TT'!$C$13:$C$69997,"0800-1*",'[1]MASTER TT'!#REF!,"&gt;=1")</f>
        <v>#REF!</v>
      </c>
      <c r="G81" s="51" t="e">
        <f>COUNTIFS('[1]MASTER TT'!$D$13:$D$69997,$A$3:$A$7588,'[1]MASTER TT'!$B$13:$B$69997,"MONDAY",'[1]MASTER TT'!$C$13:$C$69997,"1100-1*",'[1]MASTER TT'!#REF!,"&gt;=1")</f>
        <v>#REF!</v>
      </c>
      <c r="H81" s="51" t="e">
        <f>(COUNTIFS('[1]MASTER TT'!$D$13:$D$69997,$A$3:$A$7588,'[1]MASTER TT'!$B$13:$B$69997,"MONDAY",'[1]MASTER TT'!$C$13:$C$69997,"1400-1*",'[1]MASTER TT'!#REF!,"&gt;=1"))</f>
        <v>#REF!</v>
      </c>
      <c r="I81" s="52" t="e">
        <f>COUNTIFS('[1]MASTER TT'!$D$13:$D$69997,$A$3:$A$7588,'[1]MASTER TT'!$B$13:$B$69997,"MONDAY",'[1]MASTER TT'!$C$13:$C$69997,"17*",'[1]MASTER TT'!#REF!,"&gt;=1")</f>
        <v>#REF!</v>
      </c>
      <c r="J81" s="51" t="e">
        <f>COUNTIFS('[1]MASTER TT'!$D$13:$D$69997,$A$3:$A$7588,'[1]MASTER TT'!$B$13:$B$69997,"TUESDAY",'[1]MASTER TT'!$C$13:$C$69997,"0800-1*",'[1]MASTER TT'!#REF!,"&gt;=1")</f>
        <v>#REF!</v>
      </c>
      <c r="K81" s="52" t="e">
        <f>COUNTIFS('[1]MASTER TT'!$D$13:$D$69997,$A$3:$A$7588,'[1]MASTER TT'!$B$13:$B$69997,"TUESDAY",'[1]MASTER TT'!$C$13:$C$69997,"1100-1*",'[1]MASTER TT'!#REF!,"&gt;=1")</f>
        <v>#REF!</v>
      </c>
      <c r="L81" s="51" t="e">
        <f>COUNTIFS('[1]MASTER TT'!$D$13:$D$69997,$A$3:$A$7588,'[1]MASTER TT'!$B$13:$B$69997,"TUESDAY",'[1]MASTER TT'!$C$13:$C$69997,"1400-1*",'[1]MASTER TT'!#REF!,"&gt;=1")</f>
        <v>#REF!</v>
      </c>
      <c r="M81" s="51" t="e">
        <f>COUNTIFS('[1]MASTER TT'!$D$13:$D$70053,$A$3:$A$7588,'[1]MASTER TT'!$B$13:$B$70053,"TUESDAY",'[1]MASTER TT'!$C$13:$C$70053,"17*",'[1]MASTER TT'!#REF!,"&gt;=1")</f>
        <v>#REF!</v>
      </c>
      <c r="N81" s="51" t="e">
        <f>COUNTIFS('[1]MASTER TT'!$D$13:$D$70056,$A$3:$A$588,'[1]MASTER TT'!$B$13:$B$70056,"WEDNESDAY",'[1]MASTER TT'!$C$13:$C$70056,"0800-1*",'[1]MASTER TT'!#REF!,"&gt;=1")</f>
        <v>#REF!</v>
      </c>
      <c r="O81" s="51" t="e">
        <f>(COUNTIFS('[1]MASTER TT'!$D$13:$D$70056,$A$3:$A$7588,'[1]MASTER TT'!$B$13:$B$70056,"WEDNESDAY",'[1]MASTER TT'!$C$13:$C$70056,"1100-1*",'[1]MASTER TT'!#REF!,"&gt;=1"))</f>
        <v>#REF!</v>
      </c>
      <c r="P81" s="51" t="e">
        <f>(COUNTIFS('[1]MASTER TT'!$D$13:$D$70056,$A$3:$A$7588,'[1]MASTER TT'!$B$13:$B$70056,"WEDNESDAY",'[1]MASTER TT'!$C$13:$C$70056,"1400-1*",'[1]MASTER TT'!#REF!,"&gt;=1"))</f>
        <v>#REF!</v>
      </c>
      <c r="Q81" s="51" t="e">
        <f>(COUNTIFS('[1]MASTER TT'!$D$13:$D$70056,$A$3:$A$7588,'[1]MASTER TT'!$B$13:$B$70056,"WEDNESDAY",'[1]MASTER TT'!$C$13:$C$70056,"17*",'[1]MASTER TT'!#REF!,"&gt;=1"))</f>
        <v>#REF!</v>
      </c>
      <c r="R81" s="51" t="e">
        <f>(COUNTIFS('[1]MASTER TT'!$D$13:$D$70056,$A$3:$A$7588,'[1]MASTER TT'!$B$13:$B$70056,"THURSDAY",'[1]MASTER TT'!$C$13:$C$70056,"0800-1*",'[1]MASTER TT'!#REF!,"&gt;=1"))</f>
        <v>#REF!</v>
      </c>
      <c r="S81" s="51" t="e">
        <f>COUNTIFS('[1]MASTER TT'!$D$13:$D$70056,$A$3:$A$7588,'[1]MASTER TT'!$B$13:$B$70056,"THURSDAY",'[1]MASTER TT'!$C$13:$C$70056,"1100-1*",'[1]MASTER TT'!#REF!,"&gt;=1")</f>
        <v>#REF!</v>
      </c>
      <c r="T81" s="51" t="e">
        <f>(COUNTIFS('[1]MASTER TT'!$D$13:$D$70056,$A$3:$A$7588,'[1]MASTER TT'!$B$13:$B$70056,"THURSDAY",'[1]MASTER TT'!$C$13:$C$70056,"1400-1*",'[1]MASTER TT'!#REF!,"&gt;=1"))</f>
        <v>#REF!</v>
      </c>
      <c r="U81" s="52" t="e">
        <f>(COUNTIFS('[1]MASTER TT'!$D$13:$D$70056,$A$3:$A$7588,'[1]MASTER TT'!$B$13:$B$70056,"THURSDAY",'[1]MASTER TT'!$C$13:$C$70056,"17*",'[1]MASTER TT'!#REF!,"&gt;=1"))</f>
        <v>#REF!</v>
      </c>
      <c r="V81" s="51" t="e">
        <f>(COUNTIFS('[1]MASTER TT'!$D$13:$D$70056,$A$3:$A$7588,'[1]MASTER TT'!$B$13:$B$70056,"FRIDAY",'[1]MASTER TT'!$C$13:$C$70056,"0800-1*",'[1]MASTER TT'!#REF!,"&gt;=1"))</f>
        <v>#REF!</v>
      </c>
      <c r="W81" s="51" t="e">
        <f>(COUNTIFS('[1]MASTER TT'!$D$13:$D$70056,$A$3:$A$7588,'[1]MASTER TT'!$B$13:$B$70056,"FRIDAY",'[1]MASTER TT'!$C$13:$C$70056,"1100-1*",'[1]MASTER TT'!#REF!,"&gt;=1"))</f>
        <v>#REF!</v>
      </c>
      <c r="X81" s="51" t="e">
        <f>(COUNTIFS('[1]MASTER TT'!$D$13:$D$70056,$A$3:$A$7588,'[1]MASTER TT'!$B$13:$B$70056,"FRIDAY",'[1]MASTER TT'!$C$13:$C$70056,"1400-1*",'[1]MASTER TT'!#REF!,"&gt;=1"))</f>
        <v>#REF!</v>
      </c>
      <c r="Y81" s="51" t="e">
        <f>(COUNTIFS('[1]MASTER TT'!$D$13:$D$70056,$A$3:$A$7588,'[1]MASTER TT'!$B$13:$B$70056,"FRIDAY",'[1]MASTER TT'!$C$13:$C$70056,"17*",'[1]MASTER TT'!#REF!,"&gt;=1"))</f>
        <v>#REF!</v>
      </c>
      <c r="Z81" s="51" t="e">
        <f>(COUNTIFS('[1]MASTER TT'!$D$14:$D$70056,$A$3:$A$7588,'[1]MASTER TT'!$B$14:$B$70056,"SATURDAY",'[1]MASTER TT'!$C$14:$C$70056,"0800-1*",'[1]MASTER TT'!#REF!,"&gt;=1"))</f>
        <v>#REF!</v>
      </c>
      <c r="AA81" s="52" t="e">
        <f>(COUNTIFS('[1]MASTER TT'!$D$14:$D$70056,$A$3:$A$7588,'[1]MASTER TT'!$B$14:$B$70056,"SATURDAY",'[1]MASTER TT'!$C$14:$C$70056,"1100-1*",'[1]MASTER TT'!#REF!,"&gt;=1"))</f>
        <v>#REF!</v>
      </c>
      <c r="AB81" s="52" t="e">
        <f>(COUNTIFS('[1]MASTER TT'!$D$14:$D$70056,$A$3:$A$7588,'[1]MASTER TT'!$B$14:$B$70056,"SATURDAY",'[1]MASTER TT'!$C$14:$C$70056,"1500-1800",'[1]MASTER TT'!#REF!,"&gt;=1"))</f>
        <v>#REF!</v>
      </c>
      <c r="AC81" s="52">
        <v>0</v>
      </c>
      <c r="AD81" s="52" t="e">
        <f>(COUNTIFS('[1]MASTER TT'!$D$14:$D$70056,$A$3:$A$7588,'[1]MASTER TT'!$B$14:$B$70056,"SUNDAY",'[1]MASTER TT'!$C$14:$C$70056,"0800-1100 HRS",'[1]MASTER TT'!#REF!,"&gt;=1"))</f>
        <v>#REF!</v>
      </c>
      <c r="AE81" s="52" t="e">
        <f>(COUNTIFS('[1]MASTER TT'!$D$14:$D$70056,$A$3:$A$7588,'[1]MASTER TT'!$B$14:$B$70056,"SUNDAY",'[1]MASTER TT'!$C$14:$C$70056,"1100-1400 HRS",'[1]MASTER TT'!#REF!,"&gt;=1)"))</f>
        <v>#REF!</v>
      </c>
      <c r="AF81" s="8" t="e">
        <f>(COUNTIFS('[1]MASTER TT'!$D$14:$D$70056,$A$3:$A$7588,'[1]MASTER TT'!$B$14:$B$70056,"SUNDAY",'[1]MASTER TT'!$C$14:$C$70056,"1100-1400 HRS",'[1]MASTER TT'!#REF!,"&gt;=1"))</f>
        <v>#REF!</v>
      </c>
      <c r="AG81" s="39"/>
      <c r="AH81" s="53"/>
      <c r="AI81" s="54" t="e">
        <f t="shared" si="6"/>
        <v>#REF!</v>
      </c>
      <c r="AJ81" s="39"/>
      <c r="AK81" s="39"/>
      <c r="AL81" s="39"/>
      <c r="AM81" s="53"/>
      <c r="AN81" s="53"/>
      <c r="AO81" s="53"/>
      <c r="AP81" s="53"/>
      <c r="AQ81" s="53"/>
      <c r="AR81" s="53"/>
      <c r="AS81" s="53"/>
      <c r="AT81" s="53"/>
      <c r="AU81" s="53"/>
      <c r="AV81" s="53"/>
      <c r="AW81" s="53"/>
      <c r="AX81" s="53"/>
      <c r="AY81" s="53"/>
      <c r="AZ81" s="53"/>
      <c r="BA81" s="53"/>
      <c r="BB81" s="53"/>
      <c r="BC81" s="53"/>
      <c r="BD81" s="53"/>
    </row>
    <row r="82" spans="1:56" ht="14.25" customHeight="1">
      <c r="A82" s="87" t="s">
        <v>1559</v>
      </c>
      <c r="B82" s="87">
        <v>22</v>
      </c>
      <c r="C82" s="88">
        <v>17</v>
      </c>
      <c r="D82" s="87">
        <v>13</v>
      </c>
      <c r="E82" s="87" t="s">
        <v>1582</v>
      </c>
      <c r="F82" s="50" t="e">
        <f>COUNTIFS('[1]MASTER TT'!$D$13:$D$69997,$A$3:$A$7588,'[1]MASTER TT'!$B$13:$B$69997,"MONDAY",'[1]MASTER TT'!$C$13:$C$69997,"0800-1*",'[1]MASTER TT'!#REF!,"&gt;=1")</f>
        <v>#REF!</v>
      </c>
      <c r="G82" s="51" t="e">
        <f>COUNTIFS('[1]MASTER TT'!$D$13:$D$69997,$A$3:$A$7588,'[1]MASTER TT'!$B$13:$B$69997,"MONDAY",'[1]MASTER TT'!$C$13:$C$69997,"1100-1*",'[1]MASTER TT'!#REF!,"&gt;=1")</f>
        <v>#REF!</v>
      </c>
      <c r="H82" s="51" t="e">
        <f>(COUNTIFS('[1]MASTER TT'!$D$13:$D$69997,$A$3:$A$7588,'[1]MASTER TT'!$B$13:$B$69997,"MONDAY",'[1]MASTER TT'!$C$13:$C$69997,"1400-1*",'[1]MASTER TT'!#REF!,"&gt;=1"))</f>
        <v>#REF!</v>
      </c>
      <c r="I82" s="52" t="e">
        <f>COUNTIFS('[1]MASTER TT'!$D$13:$D$69997,$A$3:$A$7588,'[1]MASTER TT'!$B$13:$B$69997,"MONDAY",'[1]MASTER TT'!$C$13:$C$69997,"17*",'[1]MASTER TT'!#REF!,"&gt;=1")</f>
        <v>#REF!</v>
      </c>
      <c r="J82" s="51" t="e">
        <f>COUNTIFS('[1]MASTER TT'!$D$13:$D$69997,$A$3:$A$7588,'[1]MASTER TT'!$B$13:$B$69997,"TUESDAY",'[1]MASTER TT'!$C$13:$C$69997,"0800-1*",'[1]MASTER TT'!#REF!,"&gt;=1")</f>
        <v>#REF!</v>
      </c>
      <c r="K82" s="52" t="e">
        <f>COUNTIFS('[1]MASTER TT'!$D$13:$D$69997,$A$3:$A$7588,'[1]MASTER TT'!$B$13:$B$69997,"TUESDAY",'[1]MASTER TT'!$C$13:$C$69997,"1100-1*",'[1]MASTER TT'!#REF!,"&gt;=1")</f>
        <v>#REF!</v>
      </c>
      <c r="L82" s="51" t="e">
        <f>COUNTIFS('[1]MASTER TT'!$D$13:$D$69997,$A$3:$A$7588,'[1]MASTER TT'!$B$13:$B$69997,"TUESDAY",'[1]MASTER TT'!$C$13:$C$69997,"1400-1*",'[1]MASTER TT'!#REF!,"&gt;=1")</f>
        <v>#REF!</v>
      </c>
      <c r="M82" s="51" t="e">
        <f>COUNTIFS('[1]MASTER TT'!$D$13:$D$70053,$A$3:$A$7588,'[1]MASTER TT'!$B$13:$B$70053,"TUESDAY",'[1]MASTER TT'!$C$13:$C$70053,"17*",'[1]MASTER TT'!#REF!,"&gt;=1")</f>
        <v>#REF!</v>
      </c>
      <c r="N82" s="51" t="e">
        <f>COUNTIFS('[1]MASTER TT'!$D$13:$D$70056,$A$3:$A$588,'[1]MASTER TT'!$B$13:$B$70056,"WEDNESDAY",'[1]MASTER TT'!$C$13:$C$70056,"0800-1*",'[1]MASTER TT'!#REF!,"&gt;=1")</f>
        <v>#REF!</v>
      </c>
      <c r="O82" s="51" t="e">
        <f>(COUNTIFS('[1]MASTER TT'!$D$13:$D$70056,$A$3:$A$7588,'[1]MASTER TT'!$B$13:$B$70056,"WEDNESDAY",'[1]MASTER TT'!$C$13:$C$70056,"1100-1*",'[1]MASTER TT'!#REF!,"&gt;=1"))</f>
        <v>#REF!</v>
      </c>
      <c r="P82" s="51" t="e">
        <f>(COUNTIFS('[1]MASTER TT'!$D$13:$D$70056,$A$3:$A$7588,'[1]MASTER TT'!$B$13:$B$70056,"WEDNESDAY",'[1]MASTER TT'!$C$13:$C$70056,"1400-1*",'[1]MASTER TT'!#REF!,"&gt;=1"))</f>
        <v>#REF!</v>
      </c>
      <c r="Q82" s="51" t="e">
        <f>(COUNTIFS('[1]MASTER TT'!$D$13:$D$70056,$A$3:$A$7588,'[1]MASTER TT'!$B$13:$B$70056,"WEDNESDAY",'[1]MASTER TT'!$C$13:$C$70056,"17*",'[1]MASTER TT'!#REF!,"&gt;=1"))</f>
        <v>#REF!</v>
      </c>
      <c r="R82" s="51" t="e">
        <f>(COUNTIFS('[1]MASTER TT'!$D$13:$D$70056,$A$3:$A$7588,'[1]MASTER TT'!$B$13:$B$70056,"THURSDAY",'[1]MASTER TT'!$C$13:$C$70056,"0800-1*",'[1]MASTER TT'!#REF!,"&gt;=1"))</f>
        <v>#REF!</v>
      </c>
      <c r="S82" s="51" t="e">
        <f>COUNTIFS('[1]MASTER TT'!$D$13:$D$70056,$A$3:$A$7588,'[1]MASTER TT'!$B$13:$B$70056,"THURSDAY",'[1]MASTER TT'!$C$13:$C$70056,"1100-1*",'[1]MASTER TT'!#REF!,"&gt;=1")</f>
        <v>#REF!</v>
      </c>
      <c r="T82" s="51" t="e">
        <f>(COUNTIFS('[1]MASTER TT'!$D$13:$D$70056,$A$3:$A$7588,'[1]MASTER TT'!$B$13:$B$70056,"THURSDAY",'[1]MASTER TT'!$C$13:$C$70056,"1400-1*",'[1]MASTER TT'!#REF!,"&gt;=1"))</f>
        <v>#REF!</v>
      </c>
      <c r="U82" s="52" t="e">
        <f>(COUNTIFS('[1]MASTER TT'!$D$13:$D$70056,$A$3:$A$7588,'[1]MASTER TT'!$B$13:$B$70056,"THURSDAY",'[1]MASTER TT'!$C$13:$C$70056,"17*",'[1]MASTER TT'!#REF!,"&gt;=1"))</f>
        <v>#REF!</v>
      </c>
      <c r="V82" s="51" t="e">
        <f>(COUNTIFS('[1]MASTER TT'!$D$13:$D$70056,$A$3:$A$7588,'[1]MASTER TT'!$B$13:$B$70056,"FRIDAY",'[1]MASTER TT'!$C$13:$C$70056,"0800-1*",'[1]MASTER TT'!#REF!,"&gt;=1"))</f>
        <v>#REF!</v>
      </c>
      <c r="W82" s="51" t="e">
        <f>(COUNTIFS('[1]MASTER TT'!$D$13:$D$70056,$A$3:$A$7588,'[1]MASTER TT'!$B$13:$B$70056,"FRIDAY",'[1]MASTER TT'!$C$13:$C$70056,"1100-1*",'[1]MASTER TT'!#REF!,"&gt;=1"))</f>
        <v>#REF!</v>
      </c>
      <c r="X82" s="51" t="e">
        <f>(COUNTIFS('[1]MASTER TT'!$D$13:$D$70056,$A$3:$A$7588,'[1]MASTER TT'!$B$13:$B$70056,"FRIDAY",'[1]MASTER TT'!$C$13:$C$70056,"1400-1*",'[1]MASTER TT'!#REF!,"&gt;=1"))</f>
        <v>#REF!</v>
      </c>
      <c r="Y82" s="51" t="e">
        <f>(COUNTIFS('[1]MASTER TT'!$D$13:$D$70056,$A$3:$A$7588,'[1]MASTER TT'!$B$13:$B$70056,"FRIDAY",'[1]MASTER TT'!$C$13:$C$70056,"17*",'[1]MASTER TT'!#REF!,"&gt;=1"))</f>
        <v>#REF!</v>
      </c>
      <c r="Z82" s="51" t="e">
        <f>(COUNTIFS('[1]MASTER TT'!$D$14:$D$70056,$A$3:$A$7588,'[1]MASTER TT'!$B$14:$B$70056,"SATURDAY",'[1]MASTER TT'!$C$14:$C$70056,"0800-1*",'[1]MASTER TT'!#REF!,"&gt;=1"))</f>
        <v>#REF!</v>
      </c>
      <c r="AA82" s="52" t="e">
        <f>(COUNTIFS('[1]MASTER TT'!$D$14:$D$70056,$A$3:$A$7588,'[1]MASTER TT'!$B$14:$B$70056,"SATURDAY",'[1]MASTER TT'!$C$14:$C$70056,"1100-1*",'[1]MASTER TT'!#REF!,"&gt;=1"))</f>
        <v>#REF!</v>
      </c>
      <c r="AB82" s="52" t="e">
        <f>(COUNTIFS('[1]MASTER TT'!$D$14:$D$70056,$A$3:$A$7588,'[1]MASTER TT'!$B$14:$B$70056,"SATURDAY",'[1]MASTER TT'!$C$14:$C$70056,"1500-1800",'[1]MASTER TT'!#REF!,"&gt;=1"))</f>
        <v>#REF!</v>
      </c>
      <c r="AC82" s="52">
        <v>0</v>
      </c>
      <c r="AD82" s="52" t="e">
        <f>(COUNTIFS('[1]MASTER TT'!$D$14:$D$70056,$A$3:$A$7588,'[1]MASTER TT'!$B$14:$B$70056,"SUNDAY",'[1]MASTER TT'!$C$14:$C$70056,"0800-1100 HRS",'[1]MASTER TT'!#REF!,"&gt;=1"))</f>
        <v>#REF!</v>
      </c>
      <c r="AE82" s="52" t="e">
        <f>(COUNTIFS('[1]MASTER TT'!$D$14:$D$70056,$A$3:$A$7588,'[1]MASTER TT'!$B$14:$B$70056,"SUNDAY",'[1]MASTER TT'!$C$14:$C$70056,"1100-1400 HRS",'[1]MASTER TT'!#REF!,"&gt;=1)"))</f>
        <v>#REF!</v>
      </c>
      <c r="AF82" s="8" t="e">
        <f>(COUNTIFS('[1]MASTER TT'!$D$14:$D$70056,$A$3:$A$7588,'[1]MASTER TT'!$B$14:$B$70056,"SUNDAY",'[1]MASTER TT'!$C$14:$C$70056,"1100-1400 HRS",'[1]MASTER TT'!#REF!,"&gt;=1"))</f>
        <v>#REF!</v>
      </c>
      <c r="AG82" s="39"/>
      <c r="AI82" s="54" t="e">
        <f t="shared" si="6"/>
        <v>#REF!</v>
      </c>
      <c r="AJ82" s="39"/>
      <c r="AK82" s="39"/>
      <c r="AL82" s="39"/>
    </row>
    <row r="83" spans="1:56" ht="14.25" customHeight="1">
      <c r="A83" s="87" t="s">
        <v>1202</v>
      </c>
      <c r="B83" s="87">
        <v>13</v>
      </c>
      <c r="C83" s="88">
        <v>5</v>
      </c>
      <c r="D83" s="87">
        <v>4</v>
      </c>
      <c r="E83" s="87" t="s">
        <v>1580</v>
      </c>
      <c r="F83" s="50" t="e">
        <f>COUNTIFS('[1]MASTER TT'!$D$13:$D$69997,$A$3:$A$7588,'[1]MASTER TT'!$B$13:$B$69997,"MONDAY",'[1]MASTER TT'!$C$13:$C$69997,"0800-1*",'[1]MASTER TT'!#REF!,"&gt;=1")</f>
        <v>#REF!</v>
      </c>
      <c r="G83" s="51" t="e">
        <f>COUNTIFS('[1]MASTER TT'!$D$13:$D$69997,$A$3:$A$7588,'[1]MASTER TT'!$B$13:$B$69997,"MONDAY",'[1]MASTER TT'!$C$13:$C$69997,"1100-1*",'[1]MASTER TT'!#REF!,"&gt;=1")</f>
        <v>#REF!</v>
      </c>
      <c r="H83" s="51" t="e">
        <f>(COUNTIFS('[1]MASTER TT'!$D$13:$D$69997,$A$3:$A$7588,'[1]MASTER TT'!$B$13:$B$69997,"MONDAY",'[1]MASTER TT'!$C$13:$C$69997,"1400-1*",'[1]MASTER TT'!#REF!,"&gt;=1"))</f>
        <v>#REF!</v>
      </c>
      <c r="I83" s="52" t="e">
        <f>COUNTIFS('[1]MASTER TT'!$D$13:$D$69997,$A$3:$A$7588,'[1]MASTER TT'!$B$13:$B$69997,"MONDAY",'[1]MASTER TT'!$C$13:$C$69997,"17*",'[1]MASTER TT'!#REF!,"&gt;=1")</f>
        <v>#REF!</v>
      </c>
      <c r="J83" s="51" t="e">
        <f>COUNTIFS('[1]MASTER TT'!$D$13:$D$69997,$A$3:$A$7588,'[1]MASTER TT'!$B$13:$B$69997,"TUESDAY",'[1]MASTER TT'!$C$13:$C$69997,"0800-1*",'[1]MASTER TT'!#REF!,"&gt;=1")</f>
        <v>#REF!</v>
      </c>
      <c r="K83" s="52" t="e">
        <f>COUNTIFS('[1]MASTER TT'!$D$13:$D$69997,$A$3:$A$7588,'[1]MASTER TT'!$B$13:$B$69997,"TUESDAY",'[1]MASTER TT'!$C$13:$C$69997,"1100-1*",'[1]MASTER TT'!#REF!,"&gt;=1")</f>
        <v>#REF!</v>
      </c>
      <c r="L83" s="51" t="e">
        <f>COUNTIFS('[1]MASTER TT'!$D$13:$D$69997,$A$3:$A$7588,'[1]MASTER TT'!$B$13:$B$69997,"TUESDAY",'[1]MASTER TT'!$C$13:$C$69997,"1400-1*",'[1]MASTER TT'!#REF!,"&gt;=1")</f>
        <v>#REF!</v>
      </c>
      <c r="M83" s="51" t="e">
        <f>COUNTIFS('[1]MASTER TT'!$D$13:$D$70053,$A$3:$A$7588,'[1]MASTER TT'!$B$13:$B$70053,"TUESDAY",'[1]MASTER TT'!$C$13:$C$70053,"17*",'[1]MASTER TT'!#REF!,"&gt;=1")</f>
        <v>#REF!</v>
      </c>
      <c r="N83" s="51" t="e">
        <f>COUNTIFS('[1]MASTER TT'!$D$13:$D$70056,$A$3:$A$588,'[1]MASTER TT'!$B$13:$B$70056,"WEDNESDAY",'[1]MASTER TT'!$C$13:$C$70056,"0800-1*",'[1]MASTER TT'!#REF!,"&gt;=1")</f>
        <v>#REF!</v>
      </c>
      <c r="O83" s="51" t="e">
        <f>(COUNTIFS('[1]MASTER TT'!$D$13:$D$70056,$A$3:$A$7588,'[1]MASTER TT'!$B$13:$B$70056,"WEDNESDAY",'[1]MASTER TT'!$C$13:$C$70056,"1100-1*",'[1]MASTER TT'!#REF!,"&gt;=1"))</f>
        <v>#REF!</v>
      </c>
      <c r="P83" s="51" t="e">
        <f>(COUNTIFS('[1]MASTER TT'!$D$13:$D$70056,$A$3:$A$7588,'[1]MASTER TT'!$B$13:$B$70056,"WEDNESDAY",'[1]MASTER TT'!$C$13:$C$70056,"1400-1*",'[1]MASTER TT'!#REF!,"&gt;=1"))</f>
        <v>#REF!</v>
      </c>
      <c r="Q83" s="51" t="e">
        <f>(COUNTIFS('[1]MASTER TT'!$D$13:$D$70056,$A$3:$A$7588,'[1]MASTER TT'!$B$13:$B$70056,"WEDNESDAY",'[1]MASTER TT'!$C$13:$C$70056,"17*",'[1]MASTER TT'!#REF!,"&gt;=1"))</f>
        <v>#REF!</v>
      </c>
      <c r="R83" s="51" t="e">
        <f>(COUNTIFS('[1]MASTER TT'!$D$13:$D$70056,$A$3:$A$7588,'[1]MASTER TT'!$B$13:$B$70056,"THURSDAY",'[1]MASTER TT'!$C$13:$C$70056,"0800-1*",'[1]MASTER TT'!#REF!,"&gt;=1"))</f>
        <v>#REF!</v>
      </c>
      <c r="S83" s="51" t="e">
        <f>COUNTIFS('[1]MASTER TT'!$D$13:$D$70056,$A$3:$A$7588,'[1]MASTER TT'!$B$13:$B$70056,"THURSDAY",'[1]MASTER TT'!$C$13:$C$70056,"1100-1*",'[1]MASTER TT'!#REF!,"&gt;=1")</f>
        <v>#REF!</v>
      </c>
      <c r="T83" s="51" t="e">
        <f>(COUNTIFS('[1]MASTER TT'!$D$13:$D$70056,$A$3:$A$7588,'[1]MASTER TT'!$B$13:$B$70056,"THURSDAY",'[1]MASTER TT'!$C$13:$C$70056,"1400-1*",'[1]MASTER TT'!#REF!,"&gt;=1"))</f>
        <v>#REF!</v>
      </c>
      <c r="U83" s="52" t="e">
        <f>(COUNTIFS('[1]MASTER TT'!$D$13:$D$70056,$A$3:$A$7588,'[1]MASTER TT'!$B$13:$B$70056,"THURSDAY",'[1]MASTER TT'!$C$13:$C$70056,"17*",'[1]MASTER TT'!#REF!,"&gt;=1"))</f>
        <v>#REF!</v>
      </c>
      <c r="V83" s="51" t="e">
        <f>(COUNTIFS('[1]MASTER TT'!$D$13:$D$70056,$A$3:$A$7588,'[1]MASTER TT'!$B$13:$B$70056,"FRIDAY",'[1]MASTER TT'!$C$13:$C$70056,"0800-1*",'[1]MASTER TT'!#REF!,"&gt;=1"))</f>
        <v>#REF!</v>
      </c>
      <c r="W83" s="51" t="e">
        <f>(COUNTIFS('[1]MASTER TT'!$D$13:$D$70056,$A$3:$A$7588,'[1]MASTER TT'!$B$13:$B$70056,"FRIDAY",'[1]MASTER TT'!$C$13:$C$70056,"1100-1*",'[1]MASTER TT'!#REF!,"&gt;=1"))</f>
        <v>#REF!</v>
      </c>
      <c r="X83" s="51" t="e">
        <f>(COUNTIFS('[1]MASTER TT'!$D$13:$D$70056,$A$3:$A$7588,'[1]MASTER TT'!$B$13:$B$70056,"FRIDAY",'[1]MASTER TT'!$C$13:$C$70056,"1400-1*",'[1]MASTER TT'!#REF!,"&gt;=1"))</f>
        <v>#REF!</v>
      </c>
      <c r="Y83" s="51" t="e">
        <f>(COUNTIFS('[1]MASTER TT'!$D$13:$D$70056,$A$3:$A$7588,'[1]MASTER TT'!$B$13:$B$70056,"FRIDAY",'[1]MASTER TT'!$C$13:$C$70056,"17*",'[1]MASTER TT'!#REF!,"&gt;=1"))</f>
        <v>#REF!</v>
      </c>
      <c r="Z83" s="51" t="e">
        <f>(COUNTIFS('[1]MASTER TT'!$D$14:$D$70056,$A$3:$A$7588,'[1]MASTER TT'!$B$14:$B$70056,"SATURDAY",'[1]MASTER TT'!$C$14:$C$70056,"0800-1*",'[1]MASTER TT'!#REF!,"&gt;=1"))</f>
        <v>#REF!</v>
      </c>
      <c r="AA83" s="52" t="e">
        <f>(COUNTIFS('[1]MASTER TT'!$D$14:$D$70056,$A$3:$A$7588,'[1]MASTER TT'!$B$14:$B$70056,"SATURDAY",'[1]MASTER TT'!$C$14:$C$70056,"1100-1*",'[1]MASTER TT'!#REF!,"&gt;=1"))</f>
        <v>#REF!</v>
      </c>
      <c r="AB83" s="52" t="e">
        <f>(COUNTIFS('[1]MASTER TT'!$D$14:$D$70056,$A$3:$A$7588,'[1]MASTER TT'!$B$14:$B$70056,"SATURDAY",'[1]MASTER TT'!$C$14:$C$70056,"1500-1800",'[1]MASTER TT'!#REF!,"&gt;=1"))</f>
        <v>#REF!</v>
      </c>
      <c r="AC83" s="52">
        <v>0</v>
      </c>
      <c r="AD83" s="52" t="e">
        <f>(COUNTIFS('[1]MASTER TT'!$D$14:$D$70056,$A$3:$A$7588,'[1]MASTER TT'!$B$14:$B$70056,"SUNDAY",'[1]MASTER TT'!$C$14:$C$70056,"0800-1100 HRS",'[1]MASTER TT'!#REF!,"&gt;=1"))</f>
        <v>#REF!</v>
      </c>
      <c r="AE83" s="52" t="e">
        <f>(COUNTIFS('[1]MASTER TT'!$D$14:$D$70056,$A$3:$A$7588,'[1]MASTER TT'!$B$14:$B$70056,"SUNDAY",'[1]MASTER TT'!$C$14:$C$70056,"1100-1400 HRS",'[1]MASTER TT'!#REF!,"&gt;=1)"))</f>
        <v>#REF!</v>
      </c>
      <c r="AF83" s="8" t="e">
        <f>(COUNTIFS('[1]MASTER TT'!$D$14:$D$70056,$A$3:$A$7588,'[1]MASTER TT'!$B$14:$B$70056,"SUNDAY",'[1]MASTER TT'!$C$14:$C$70056,"1100-1400 HRS",'[1]MASTER TT'!#REF!,"&gt;=1"))</f>
        <v>#REF!</v>
      </c>
      <c r="AG83" s="39"/>
      <c r="AI83" s="54" t="e">
        <f t="shared" si="6"/>
        <v>#REF!</v>
      </c>
      <c r="AJ83" s="39"/>
      <c r="AK83" s="39"/>
      <c r="AL83" s="39"/>
    </row>
    <row r="84" spans="1:56" ht="14.25" customHeight="1">
      <c r="A84" s="87" t="s">
        <v>1215</v>
      </c>
      <c r="B84" s="87">
        <v>50</v>
      </c>
      <c r="C84" s="88">
        <v>29</v>
      </c>
      <c r="D84" s="87">
        <v>22</v>
      </c>
      <c r="E84" s="87" t="s">
        <v>1582</v>
      </c>
      <c r="F84" s="50" t="e">
        <f>COUNTIFS('[1]MASTER TT'!$D$13:$D$69997,$A$3:$A$7588,'[1]MASTER TT'!$B$13:$B$69997,"MONDAY",'[1]MASTER TT'!$C$13:$C$69997,"0800-1*",'[1]MASTER TT'!#REF!,"&gt;=1")</f>
        <v>#REF!</v>
      </c>
      <c r="G84" s="51" t="e">
        <f>COUNTIFS('[1]MASTER TT'!$D$13:$D$69997,$A$3:$A$7588,'[1]MASTER TT'!$B$13:$B$69997,"MONDAY",'[1]MASTER TT'!$C$13:$C$69997,"1100-1*",'[1]MASTER TT'!#REF!,"&gt;=1")</f>
        <v>#REF!</v>
      </c>
      <c r="H84" s="51" t="e">
        <f>(COUNTIFS('[1]MASTER TT'!$D$13:$D$69997,$A$3:$A$7588,'[1]MASTER TT'!$B$13:$B$69997,"MONDAY",'[1]MASTER TT'!$C$13:$C$69997,"1400-1*",'[1]MASTER TT'!#REF!,"&gt;=1"))</f>
        <v>#REF!</v>
      </c>
      <c r="I84" s="52" t="e">
        <f>COUNTIFS('[1]MASTER TT'!$D$13:$D$69997,$A$3:$A$7588,'[1]MASTER TT'!$B$13:$B$69997,"MONDAY",'[1]MASTER TT'!$C$13:$C$69997,"17*",'[1]MASTER TT'!#REF!,"&gt;=1")</f>
        <v>#REF!</v>
      </c>
      <c r="J84" s="51" t="e">
        <f>COUNTIFS('[1]MASTER TT'!$D$13:$D$69997,$A$3:$A$7588,'[1]MASTER TT'!$B$13:$B$69997,"TUESDAY",'[1]MASTER TT'!$C$13:$C$69997,"0800-1*",'[1]MASTER TT'!#REF!,"&gt;=1")</f>
        <v>#REF!</v>
      </c>
      <c r="K84" s="52" t="e">
        <f>COUNTIFS('[1]MASTER TT'!$D$13:$D$69997,$A$3:$A$7588,'[1]MASTER TT'!$B$13:$B$69997,"TUESDAY",'[1]MASTER TT'!$C$13:$C$69997,"1100-1*",'[1]MASTER TT'!#REF!,"&gt;=1")</f>
        <v>#REF!</v>
      </c>
      <c r="L84" s="51" t="e">
        <f>COUNTIFS('[1]MASTER TT'!$D$13:$D$69997,$A$3:$A$7588,'[1]MASTER TT'!$B$13:$B$69997,"TUESDAY",'[1]MASTER TT'!$C$13:$C$69997,"1400-1*",'[1]MASTER TT'!#REF!,"&gt;=1")</f>
        <v>#REF!</v>
      </c>
      <c r="M84" s="51" t="e">
        <f>COUNTIFS('[1]MASTER TT'!$D$13:$D$70053,$A$3:$A$7588,'[1]MASTER TT'!$B$13:$B$70053,"TUESDAY",'[1]MASTER TT'!$C$13:$C$70053,"17*",'[1]MASTER TT'!#REF!,"&gt;=1")</f>
        <v>#REF!</v>
      </c>
      <c r="N84" s="51" t="e">
        <f>COUNTIFS('[1]MASTER TT'!$D$13:$D$70056,$A$3:$A$588,'[1]MASTER TT'!$B$13:$B$70056,"WEDNESDAY",'[1]MASTER TT'!$C$13:$C$70056,"0800-1*",'[1]MASTER TT'!#REF!,"&gt;=1")</f>
        <v>#REF!</v>
      </c>
      <c r="O84" s="51" t="e">
        <f>(COUNTIFS('[1]MASTER TT'!$D$13:$D$70056,$A$3:$A$7588,'[1]MASTER TT'!$B$13:$B$70056,"WEDNESDAY",'[1]MASTER TT'!$C$13:$C$70056,"1100-1*",'[1]MASTER TT'!#REF!,"&gt;=1"))</f>
        <v>#REF!</v>
      </c>
      <c r="P84" s="51" t="e">
        <f>(COUNTIFS('[1]MASTER TT'!$D$13:$D$70056,$A$3:$A$7588,'[1]MASTER TT'!$B$13:$B$70056,"WEDNESDAY",'[1]MASTER TT'!$C$13:$C$70056,"1400-1*",'[1]MASTER TT'!#REF!,"&gt;=1"))</f>
        <v>#REF!</v>
      </c>
      <c r="Q84" s="51" t="e">
        <f>(COUNTIFS('[1]MASTER TT'!$D$13:$D$70056,$A$3:$A$7588,'[1]MASTER TT'!$B$13:$B$70056,"WEDNESDAY",'[1]MASTER TT'!$C$13:$C$70056,"17*",'[1]MASTER TT'!#REF!,"&gt;=1"))</f>
        <v>#REF!</v>
      </c>
      <c r="R84" s="51" t="e">
        <f>(COUNTIFS('[1]MASTER TT'!$D$13:$D$70056,$A$3:$A$7588,'[1]MASTER TT'!$B$13:$B$70056,"THURSDAY",'[1]MASTER TT'!$C$13:$C$70056,"0800-1*",'[1]MASTER TT'!#REF!,"&gt;=1"))</f>
        <v>#REF!</v>
      </c>
      <c r="S84" s="51" t="e">
        <f>COUNTIFS('[1]MASTER TT'!$D$13:$D$70056,$A$3:$A$7588,'[1]MASTER TT'!$B$13:$B$70056,"THURSDAY",'[1]MASTER TT'!$C$13:$C$70056,"1100-1*",'[1]MASTER TT'!#REF!,"&gt;=1")</f>
        <v>#REF!</v>
      </c>
      <c r="T84" s="51" t="e">
        <f>(COUNTIFS('[1]MASTER TT'!$D$13:$D$70056,$A$3:$A$7588,'[1]MASTER TT'!$B$13:$B$70056,"THURSDAY",'[1]MASTER TT'!$C$13:$C$70056,"1400-1*",'[1]MASTER TT'!#REF!,"&gt;=1"))</f>
        <v>#REF!</v>
      </c>
      <c r="U84" s="52" t="e">
        <f>(COUNTIFS('[1]MASTER TT'!$D$13:$D$70056,$A$3:$A$7588,'[1]MASTER TT'!$B$13:$B$70056,"THURSDAY",'[1]MASTER TT'!$C$13:$C$70056,"17*",'[1]MASTER TT'!#REF!,"&gt;=1"))</f>
        <v>#REF!</v>
      </c>
      <c r="V84" s="51" t="e">
        <f>(COUNTIFS('[1]MASTER TT'!$D$13:$D$70056,$A$3:$A$7588,'[1]MASTER TT'!$B$13:$B$70056,"FRIDAY",'[1]MASTER TT'!$C$13:$C$70056,"0800-1*",'[1]MASTER TT'!#REF!,"&gt;=1"))</f>
        <v>#REF!</v>
      </c>
      <c r="W84" s="51" t="e">
        <f>(COUNTIFS('[1]MASTER TT'!$D$13:$D$70056,$A$3:$A$7588,'[1]MASTER TT'!$B$13:$B$70056,"FRIDAY",'[1]MASTER TT'!$C$13:$C$70056,"1100-1*",'[1]MASTER TT'!#REF!,"&gt;=1"))</f>
        <v>#REF!</v>
      </c>
      <c r="X84" s="51" t="e">
        <f>(COUNTIFS('[1]MASTER TT'!$D$13:$D$70056,$A$3:$A$7588,'[1]MASTER TT'!$B$13:$B$70056,"FRIDAY",'[1]MASTER TT'!$C$13:$C$70056,"1400-1*",'[1]MASTER TT'!#REF!,"&gt;=1"))</f>
        <v>#REF!</v>
      </c>
      <c r="Y84" s="51" t="e">
        <f>(COUNTIFS('[1]MASTER TT'!$D$13:$D$70056,$A$3:$A$7588,'[1]MASTER TT'!$B$13:$B$70056,"FRIDAY",'[1]MASTER TT'!$C$13:$C$70056,"17*",'[1]MASTER TT'!#REF!,"&gt;=1"))</f>
        <v>#REF!</v>
      </c>
      <c r="Z84" s="51" t="e">
        <f>(COUNTIFS('[1]MASTER TT'!$D$14:$D$70056,$A$3:$A$7588,'[1]MASTER TT'!$B$14:$B$70056,"SATURDAY",'[1]MASTER TT'!$C$14:$C$70056,"0800-1*",'[1]MASTER TT'!#REF!,"&gt;=1"))</f>
        <v>#REF!</v>
      </c>
      <c r="AA84" s="52" t="e">
        <f>(COUNTIFS('[1]MASTER TT'!$D$14:$D$70056,$A$3:$A$7588,'[1]MASTER TT'!$B$14:$B$70056,"SATURDAY",'[1]MASTER TT'!$C$14:$C$70056,"1100-1*",'[1]MASTER TT'!#REF!,"&gt;=1"))</f>
        <v>#REF!</v>
      </c>
      <c r="AB84" s="52" t="e">
        <f>(COUNTIFS('[1]MASTER TT'!$D$14:$D$70056,$A$3:$A$7588,'[1]MASTER TT'!$B$14:$B$70056,"SATURDAY",'[1]MASTER TT'!$C$14:$C$70056,"1500-1800",'[1]MASTER TT'!#REF!,"&gt;=1"))</f>
        <v>#REF!</v>
      </c>
      <c r="AC84" s="52">
        <v>0</v>
      </c>
      <c r="AD84" s="52" t="e">
        <f>(COUNTIFS('[1]MASTER TT'!$D$14:$D$70056,$A$3:$A$7588,'[1]MASTER TT'!$B$14:$B$70056,"SUNDAY",'[1]MASTER TT'!$C$14:$C$70056,"0800-1100 HRS",'[1]MASTER TT'!#REF!,"&gt;=1"))</f>
        <v>#REF!</v>
      </c>
      <c r="AE84" s="52" t="e">
        <f>(COUNTIFS('[1]MASTER TT'!$D$14:$D$70056,$A$3:$A$7588,'[1]MASTER TT'!$B$14:$B$70056,"SUNDAY",'[1]MASTER TT'!$C$14:$C$70056,"1100-1400 HRS",'[1]MASTER TT'!#REF!,"&gt;=1)"))</f>
        <v>#REF!</v>
      </c>
      <c r="AF84" s="8" t="e">
        <f>(COUNTIFS('[1]MASTER TT'!$D$14:$D$70056,$A$3:$A$7588,'[1]MASTER TT'!$B$14:$B$70056,"SUNDAY",'[1]MASTER TT'!$C$14:$C$70056,"1100-1400 HRS",'[1]MASTER TT'!#REF!,"&gt;=1"))</f>
        <v>#REF!</v>
      </c>
      <c r="AG84" s="39"/>
      <c r="AH84" s="53"/>
      <c r="AI84" s="54" t="e">
        <f t="shared" si="6"/>
        <v>#REF!</v>
      </c>
      <c r="AJ84" s="39"/>
      <c r="AK84" s="39"/>
      <c r="AL84" s="39"/>
      <c r="AM84" s="53"/>
      <c r="AN84" s="53"/>
      <c r="AO84" s="53"/>
      <c r="AP84" s="53"/>
      <c r="AQ84" s="53"/>
      <c r="AR84" s="53"/>
      <c r="AS84" s="53"/>
      <c r="AT84" s="53"/>
      <c r="AU84" s="53"/>
      <c r="AV84" s="53"/>
      <c r="AW84" s="53"/>
      <c r="AX84" s="53"/>
      <c r="AY84" s="53"/>
      <c r="AZ84" s="53"/>
      <c r="BA84" s="53"/>
      <c r="BB84" s="53"/>
      <c r="BC84" s="53"/>
      <c r="BD84" s="53"/>
    </row>
    <row r="85" spans="1:56" ht="14.25" customHeight="1">
      <c r="A85" s="87" t="s">
        <v>1583</v>
      </c>
      <c r="B85" s="87">
        <v>17</v>
      </c>
      <c r="C85" s="88">
        <v>8</v>
      </c>
      <c r="D85" s="87">
        <v>6</v>
      </c>
      <c r="E85" s="87" t="s">
        <v>1580</v>
      </c>
      <c r="F85" s="50" t="e">
        <f>COUNTIFS('[1]MASTER TT'!$D$13:$D$69997,$A$3:$A$7588,'[1]MASTER TT'!$B$13:$B$69997,"MONDAY",'[1]MASTER TT'!$C$13:$C$69997,"0800-1*",'[1]MASTER TT'!#REF!,"&gt;=1")</f>
        <v>#REF!</v>
      </c>
      <c r="G85" s="51" t="e">
        <f>COUNTIFS('[1]MASTER TT'!$D$13:$D$69997,$A$3:$A$7588,'[1]MASTER TT'!$B$13:$B$69997,"MONDAY",'[1]MASTER TT'!$C$13:$C$69997,"1100-1*",'[1]MASTER TT'!#REF!,"&gt;=1")</f>
        <v>#REF!</v>
      </c>
      <c r="H85" s="51" t="e">
        <f>(COUNTIFS('[1]MASTER TT'!$D$13:$D$69997,$A$3:$A$7588,'[1]MASTER TT'!$B$13:$B$69997,"MONDAY",'[1]MASTER TT'!$C$13:$C$69997,"1400-1*",'[1]MASTER TT'!#REF!,"&gt;=1"))</f>
        <v>#REF!</v>
      </c>
      <c r="I85" s="52" t="e">
        <f>COUNTIFS('[1]MASTER TT'!$D$13:$D$69997,$A$3:$A$7588,'[1]MASTER TT'!$B$13:$B$69997,"MONDAY",'[1]MASTER TT'!$C$13:$C$69997,"17*",'[1]MASTER TT'!#REF!,"&gt;=1")</f>
        <v>#REF!</v>
      </c>
      <c r="J85" s="51" t="e">
        <f>COUNTIFS('[1]MASTER TT'!$D$13:$D$69997,$A$3:$A$7588,'[1]MASTER TT'!$B$13:$B$69997,"TUESDAY",'[1]MASTER TT'!$C$13:$C$69997,"0800-1*",'[1]MASTER TT'!#REF!,"&gt;=1")</f>
        <v>#REF!</v>
      </c>
      <c r="K85" s="52" t="e">
        <f>COUNTIFS('[1]MASTER TT'!$D$13:$D$69997,$A$3:$A$7588,'[1]MASTER TT'!$B$13:$B$69997,"TUESDAY",'[1]MASTER TT'!$C$13:$C$69997,"1100-1*",'[1]MASTER TT'!#REF!,"&gt;=1")</f>
        <v>#REF!</v>
      </c>
      <c r="L85" s="51" t="e">
        <f>COUNTIFS('[1]MASTER TT'!$D$13:$D$69997,$A$3:$A$7588,'[1]MASTER TT'!$B$13:$B$69997,"TUESDAY",'[1]MASTER TT'!$C$13:$C$69997,"1400-1*",'[1]MASTER TT'!#REF!,"&gt;=1")</f>
        <v>#REF!</v>
      </c>
      <c r="M85" s="51" t="e">
        <f>COUNTIFS('[1]MASTER TT'!$D$13:$D$70053,$A$3:$A$7588,'[1]MASTER TT'!$B$13:$B$70053,"TUESDAY",'[1]MASTER TT'!$C$13:$C$70053,"17*",'[1]MASTER TT'!#REF!,"&gt;=1")</f>
        <v>#REF!</v>
      </c>
      <c r="N85" s="51" t="e">
        <f>COUNTIFS('[1]MASTER TT'!$D$13:$D$70056,$A$3:$A$588,'[1]MASTER TT'!$B$13:$B$70056,"WEDNESDAY",'[1]MASTER TT'!$C$13:$C$70056,"0800-1*",'[1]MASTER TT'!#REF!,"&gt;=1")</f>
        <v>#REF!</v>
      </c>
      <c r="O85" s="51" t="e">
        <f>(COUNTIFS('[1]MASTER TT'!$D$13:$D$70056,$A$3:$A$7588,'[1]MASTER TT'!$B$13:$B$70056,"WEDNESDAY",'[1]MASTER TT'!$C$13:$C$70056,"1100-1*",'[1]MASTER TT'!#REF!,"&gt;=1"))</f>
        <v>#REF!</v>
      </c>
      <c r="P85" s="51" t="e">
        <f>(COUNTIFS('[1]MASTER TT'!$D$13:$D$70056,$A$3:$A$7588,'[1]MASTER TT'!$B$13:$B$70056,"WEDNESDAY",'[1]MASTER TT'!$C$13:$C$70056,"1400-1*",'[1]MASTER TT'!#REF!,"&gt;=1"))</f>
        <v>#REF!</v>
      </c>
      <c r="Q85" s="51" t="e">
        <f>(COUNTIFS('[1]MASTER TT'!$D$13:$D$70056,$A$3:$A$7588,'[1]MASTER TT'!$B$13:$B$70056,"WEDNESDAY",'[1]MASTER TT'!$C$13:$C$70056,"17*",'[1]MASTER TT'!#REF!,"&gt;=1"))</f>
        <v>#REF!</v>
      </c>
      <c r="R85" s="51" t="e">
        <f>(COUNTIFS('[1]MASTER TT'!$D$13:$D$70056,$A$3:$A$7588,'[1]MASTER TT'!$B$13:$B$70056,"THURSDAY",'[1]MASTER TT'!$C$13:$C$70056,"0800-1*",'[1]MASTER TT'!#REF!,"&gt;=1"))</f>
        <v>#REF!</v>
      </c>
      <c r="S85" s="51" t="e">
        <f>COUNTIFS('[1]MASTER TT'!$D$13:$D$70056,$A$3:$A$7588,'[1]MASTER TT'!$B$13:$B$70056,"THURSDAY",'[1]MASTER TT'!$C$13:$C$70056,"1100-1*",'[1]MASTER TT'!#REF!,"&gt;=1")</f>
        <v>#REF!</v>
      </c>
      <c r="T85" s="51" t="e">
        <f>(COUNTIFS('[1]MASTER TT'!$D$13:$D$70056,$A$3:$A$7588,'[1]MASTER TT'!$B$13:$B$70056,"THURSDAY",'[1]MASTER TT'!$C$13:$C$70056,"1400-1*",'[1]MASTER TT'!#REF!,"&gt;=1"))</f>
        <v>#REF!</v>
      </c>
      <c r="U85" s="52" t="e">
        <f>(COUNTIFS('[1]MASTER TT'!$D$13:$D$70056,$A$3:$A$7588,'[1]MASTER TT'!$B$13:$B$70056,"THURSDAY",'[1]MASTER TT'!$C$13:$C$70056,"17*",'[1]MASTER TT'!#REF!,"&gt;=1"))</f>
        <v>#REF!</v>
      </c>
      <c r="V85" s="51" t="e">
        <f>(COUNTIFS('[1]MASTER TT'!$D$13:$D$70056,$A$3:$A$7588,'[1]MASTER TT'!$B$13:$B$70056,"FRIDAY",'[1]MASTER TT'!$C$13:$C$70056,"0800-1*",'[1]MASTER TT'!#REF!,"&gt;=1"))</f>
        <v>#REF!</v>
      </c>
      <c r="W85" s="51" t="e">
        <f>(COUNTIFS('[1]MASTER TT'!$D$13:$D$70056,$A$3:$A$7588,'[1]MASTER TT'!$B$13:$B$70056,"FRIDAY",'[1]MASTER TT'!$C$13:$C$70056,"1100-1*",'[1]MASTER TT'!#REF!,"&gt;=1"))</f>
        <v>#REF!</v>
      </c>
      <c r="X85" s="51" t="e">
        <f>(COUNTIFS('[1]MASTER TT'!$D$13:$D$70056,$A$3:$A$7588,'[1]MASTER TT'!$B$13:$B$70056,"FRIDAY",'[1]MASTER TT'!$C$13:$C$70056,"1400-1*",'[1]MASTER TT'!#REF!,"&gt;=1"))</f>
        <v>#REF!</v>
      </c>
      <c r="Y85" s="51" t="e">
        <f>(COUNTIFS('[1]MASTER TT'!$D$13:$D$70056,$A$3:$A$7588,'[1]MASTER TT'!$B$13:$B$70056,"FRIDAY",'[1]MASTER TT'!$C$13:$C$70056,"17*",'[1]MASTER TT'!#REF!,"&gt;=1"))</f>
        <v>#REF!</v>
      </c>
      <c r="Z85" s="51" t="e">
        <f>(COUNTIFS('[1]MASTER TT'!$D$14:$D$70056,$A$3:$A$7588,'[1]MASTER TT'!$B$14:$B$70056,"SATURDAY",'[1]MASTER TT'!$C$14:$C$70056,"0800-1*",'[1]MASTER TT'!#REF!,"&gt;=1"))</f>
        <v>#REF!</v>
      </c>
      <c r="AA85" s="52" t="e">
        <f>(COUNTIFS('[1]MASTER TT'!$D$14:$D$70056,$A$3:$A$7588,'[1]MASTER TT'!$B$14:$B$70056,"SATURDAY",'[1]MASTER TT'!$C$14:$C$70056,"1100-1*",'[1]MASTER TT'!#REF!,"&gt;=1"))</f>
        <v>#REF!</v>
      </c>
      <c r="AB85" s="52" t="e">
        <f>(COUNTIFS('[1]MASTER TT'!$D$14:$D$70056,$A$3:$A$7588,'[1]MASTER TT'!$B$14:$B$70056,"SATURDAY",'[1]MASTER TT'!$C$14:$C$70056,"1500-1800",'[1]MASTER TT'!#REF!,"&gt;=1"))</f>
        <v>#REF!</v>
      </c>
      <c r="AC85" s="52">
        <v>0</v>
      </c>
      <c r="AD85" s="52" t="e">
        <f>(COUNTIFS('[1]MASTER TT'!$D$14:$D$70056,$A$3:$A$7588,'[1]MASTER TT'!$B$14:$B$70056,"SUNDAY",'[1]MASTER TT'!$C$14:$C$70056,"0800-1100 HRS",'[1]MASTER TT'!#REF!,"&gt;=1"))</f>
        <v>#REF!</v>
      </c>
      <c r="AE85" s="52" t="e">
        <f>(COUNTIFS('[1]MASTER TT'!$D$14:$D$70056,$A$3:$A$7588,'[1]MASTER TT'!$B$14:$B$70056,"SUNDAY",'[1]MASTER TT'!$C$14:$C$70056,"1100-1400 HRS",'[1]MASTER TT'!#REF!,"&gt;=1)"))</f>
        <v>#REF!</v>
      </c>
      <c r="AF85" s="8" t="e">
        <f>(COUNTIFS('[1]MASTER TT'!$D$14:$D$70056,$A$3:$A$7588,'[1]MASTER TT'!$B$14:$B$70056,"SUNDAY",'[1]MASTER TT'!$C$14:$C$70056,"1100-1400 HRS",'[1]MASTER TT'!#REF!,"&gt;=1"))</f>
        <v>#REF!</v>
      </c>
      <c r="AG85" s="39"/>
      <c r="AI85" s="54" t="e">
        <f t="shared" si="6"/>
        <v>#REF!</v>
      </c>
      <c r="AJ85" s="39"/>
      <c r="AK85" s="39"/>
      <c r="AL85" s="39"/>
    </row>
    <row r="86" spans="1:56" ht="14.25" customHeight="1">
      <c r="A86" s="87" t="s">
        <v>1584</v>
      </c>
      <c r="B86" s="87">
        <v>9</v>
      </c>
      <c r="C86" s="88">
        <v>5</v>
      </c>
      <c r="D86" s="87">
        <v>4</v>
      </c>
      <c r="E86" s="87" t="s">
        <v>1580</v>
      </c>
      <c r="F86" s="50" t="e">
        <f>COUNTIFS('[1]MASTER TT'!$D$13:$D$69997,$A$3:$A$7588,'[1]MASTER TT'!$B$13:$B$69997,"MONDAY",'[1]MASTER TT'!$C$13:$C$69997,"0800-1*",'[1]MASTER TT'!#REF!,"&gt;=1")</f>
        <v>#REF!</v>
      </c>
      <c r="G86" s="51" t="e">
        <f>COUNTIFS('[1]MASTER TT'!$D$13:$D$69997,$A$3:$A$7588,'[1]MASTER TT'!$B$13:$B$69997,"MONDAY",'[1]MASTER TT'!$C$13:$C$69997,"1100-1*",'[1]MASTER TT'!#REF!,"&gt;=1")</f>
        <v>#REF!</v>
      </c>
      <c r="H86" s="51" t="e">
        <f>(COUNTIFS('[1]MASTER TT'!$D$13:$D$69997,$A$3:$A$7588,'[1]MASTER TT'!$B$13:$B$69997,"MONDAY",'[1]MASTER TT'!$C$13:$C$69997,"1400-1*",'[1]MASTER TT'!#REF!,"&gt;=1"))</f>
        <v>#REF!</v>
      </c>
      <c r="I86" s="52" t="e">
        <f>COUNTIFS('[1]MASTER TT'!$D$13:$D$69997,$A$3:$A$7588,'[1]MASTER TT'!$B$13:$B$69997,"MONDAY",'[1]MASTER TT'!$C$13:$C$69997,"17*",'[1]MASTER TT'!#REF!,"&gt;=1")</f>
        <v>#REF!</v>
      </c>
      <c r="J86" s="51" t="e">
        <f>COUNTIFS('[1]MASTER TT'!$D$13:$D$69997,$A$3:$A$7588,'[1]MASTER TT'!$B$13:$B$69997,"TUESDAY",'[1]MASTER TT'!$C$13:$C$69997,"0800-1*",'[1]MASTER TT'!#REF!,"&gt;=1")</f>
        <v>#REF!</v>
      </c>
      <c r="K86" s="52" t="e">
        <f>COUNTIFS('[1]MASTER TT'!$D$13:$D$69997,$A$3:$A$7588,'[1]MASTER TT'!$B$13:$B$69997,"TUESDAY",'[1]MASTER TT'!$C$13:$C$69997,"1100-1*",'[1]MASTER TT'!#REF!,"&gt;=1")</f>
        <v>#REF!</v>
      </c>
      <c r="L86" s="51" t="e">
        <f>COUNTIFS('[1]MASTER TT'!$D$13:$D$69997,$A$3:$A$7588,'[1]MASTER TT'!$B$13:$B$69997,"TUESDAY",'[1]MASTER TT'!$C$13:$C$69997,"1400-1*",'[1]MASTER TT'!#REF!,"&gt;=1")</f>
        <v>#REF!</v>
      </c>
      <c r="M86" s="51" t="e">
        <f>COUNTIFS('[1]MASTER TT'!$D$13:$D$70053,$A$3:$A$7588,'[1]MASTER TT'!$B$13:$B$70053,"TUESDAY",'[1]MASTER TT'!$C$13:$C$70053,"17*",'[1]MASTER TT'!#REF!,"&gt;=1")</f>
        <v>#REF!</v>
      </c>
      <c r="N86" s="51" t="e">
        <f>COUNTIFS('[1]MASTER TT'!$D$13:$D$70056,$A$3:$A$588,'[1]MASTER TT'!$B$13:$B$70056,"WEDNESDAY",'[1]MASTER TT'!$C$13:$C$70056,"0800-1*",'[1]MASTER TT'!#REF!,"&gt;=1")</f>
        <v>#REF!</v>
      </c>
      <c r="O86" s="51" t="e">
        <f>(COUNTIFS('[1]MASTER TT'!$D$13:$D$70056,$A$3:$A$7588,'[1]MASTER TT'!$B$13:$B$70056,"WEDNESDAY",'[1]MASTER TT'!$C$13:$C$70056,"1100-1*",'[1]MASTER TT'!#REF!,"&gt;=1"))</f>
        <v>#REF!</v>
      </c>
      <c r="P86" s="51" t="e">
        <f>(COUNTIFS('[1]MASTER TT'!$D$13:$D$70056,$A$3:$A$7588,'[1]MASTER TT'!$B$13:$B$70056,"WEDNESDAY",'[1]MASTER TT'!$C$13:$C$70056,"1400-1*",'[1]MASTER TT'!#REF!,"&gt;=1"))</f>
        <v>#REF!</v>
      </c>
      <c r="Q86" s="51" t="e">
        <f>(COUNTIFS('[1]MASTER TT'!$D$13:$D$70056,$A$3:$A$7588,'[1]MASTER TT'!$B$13:$B$70056,"WEDNESDAY",'[1]MASTER TT'!$C$13:$C$70056,"17*",'[1]MASTER TT'!#REF!,"&gt;=1"))</f>
        <v>#REF!</v>
      </c>
      <c r="R86" s="51" t="e">
        <f>(COUNTIFS('[1]MASTER TT'!$D$13:$D$70056,$A$3:$A$7588,'[1]MASTER TT'!$B$13:$B$70056,"THURSDAY",'[1]MASTER TT'!$C$13:$C$70056,"0800-1*",'[1]MASTER TT'!#REF!,"&gt;=1"))</f>
        <v>#REF!</v>
      </c>
      <c r="S86" s="51" t="e">
        <f>COUNTIFS('[1]MASTER TT'!$D$13:$D$70056,$A$3:$A$7588,'[1]MASTER TT'!$B$13:$B$70056,"THURSDAY",'[1]MASTER TT'!$C$13:$C$70056,"1100-1*",'[1]MASTER TT'!#REF!,"&gt;=1")</f>
        <v>#REF!</v>
      </c>
      <c r="T86" s="51" t="e">
        <f>(COUNTIFS('[1]MASTER TT'!$D$13:$D$70056,$A$3:$A$7588,'[1]MASTER TT'!$B$13:$B$70056,"THURSDAY",'[1]MASTER TT'!$C$13:$C$70056,"1400-1*",'[1]MASTER TT'!#REF!,"&gt;=1"))</f>
        <v>#REF!</v>
      </c>
      <c r="U86" s="52" t="e">
        <f>(COUNTIFS('[1]MASTER TT'!$D$13:$D$70056,$A$3:$A$7588,'[1]MASTER TT'!$B$13:$B$70056,"THURSDAY",'[1]MASTER TT'!$C$13:$C$70056,"17*",'[1]MASTER TT'!#REF!,"&gt;=1"))</f>
        <v>#REF!</v>
      </c>
      <c r="V86" s="51" t="e">
        <f>(COUNTIFS('[1]MASTER TT'!$D$13:$D$70056,$A$3:$A$7588,'[1]MASTER TT'!$B$13:$B$70056,"FRIDAY",'[1]MASTER TT'!$C$13:$C$70056,"0800-1*",'[1]MASTER TT'!#REF!,"&gt;=1"))</f>
        <v>#REF!</v>
      </c>
      <c r="W86" s="51" t="e">
        <f>(COUNTIFS('[1]MASTER TT'!$D$13:$D$70056,$A$3:$A$7588,'[1]MASTER TT'!$B$13:$B$70056,"FRIDAY",'[1]MASTER TT'!$C$13:$C$70056,"1100-1*",'[1]MASTER TT'!#REF!,"&gt;=1"))</f>
        <v>#REF!</v>
      </c>
      <c r="X86" s="51" t="e">
        <f>(COUNTIFS('[1]MASTER TT'!$D$13:$D$70056,$A$3:$A$7588,'[1]MASTER TT'!$B$13:$B$70056,"FRIDAY",'[1]MASTER TT'!$C$13:$C$70056,"1400-1*",'[1]MASTER TT'!#REF!,"&gt;=1"))</f>
        <v>#REF!</v>
      </c>
      <c r="Y86" s="51" t="e">
        <f>(COUNTIFS('[1]MASTER TT'!$D$13:$D$70056,$A$3:$A$7588,'[1]MASTER TT'!$B$13:$B$70056,"FRIDAY",'[1]MASTER TT'!$C$13:$C$70056,"17*",'[1]MASTER TT'!#REF!,"&gt;=1"))</f>
        <v>#REF!</v>
      </c>
      <c r="Z86" s="51" t="e">
        <f>(COUNTIFS('[1]MASTER TT'!$D$14:$D$70056,$A$3:$A$7588,'[1]MASTER TT'!$B$14:$B$70056,"SATURDAY",'[1]MASTER TT'!$C$14:$C$70056,"0800-1*",'[1]MASTER TT'!#REF!,"&gt;=1"))</f>
        <v>#REF!</v>
      </c>
      <c r="AA86" s="52" t="e">
        <f>(COUNTIFS('[1]MASTER TT'!$D$14:$D$70056,$A$3:$A$7588,'[1]MASTER TT'!$B$14:$B$70056,"SATURDAY",'[1]MASTER TT'!$C$14:$C$70056,"1100-1*",'[1]MASTER TT'!#REF!,"&gt;=1"))</f>
        <v>#REF!</v>
      </c>
      <c r="AB86" s="52" t="e">
        <f>(COUNTIFS('[1]MASTER TT'!$D$14:$D$70056,$A$3:$A$7588,'[1]MASTER TT'!$B$14:$B$70056,"SATURDAY",'[1]MASTER TT'!$C$14:$C$70056,"1500-1800",'[1]MASTER TT'!#REF!,"&gt;=1"))</f>
        <v>#REF!</v>
      </c>
      <c r="AC86" s="52">
        <v>0</v>
      </c>
      <c r="AD86" s="52" t="e">
        <f>(COUNTIFS('[1]MASTER TT'!$D$14:$D$70056,$A$3:$A$7588,'[1]MASTER TT'!$B$14:$B$70056,"SUNDAY",'[1]MASTER TT'!$C$14:$C$70056,"0800-1100 HRS",'[1]MASTER TT'!#REF!,"&gt;=1"))</f>
        <v>#REF!</v>
      </c>
      <c r="AE86" s="52" t="e">
        <f>(COUNTIFS('[1]MASTER TT'!$D$14:$D$70056,$A$3:$A$7588,'[1]MASTER TT'!$B$14:$B$70056,"SUNDAY",'[1]MASTER TT'!$C$14:$C$70056,"1100-1400 HRS",'[1]MASTER TT'!#REF!,"&gt;=1)"))</f>
        <v>#REF!</v>
      </c>
      <c r="AF86" s="8" t="e">
        <f>(COUNTIFS('[1]MASTER TT'!$D$14:$D$70056,$A$3:$A$7588,'[1]MASTER TT'!$B$14:$B$70056,"SUNDAY",'[1]MASTER TT'!$C$14:$C$70056,"1100-1400 HRS",'[1]MASTER TT'!#REF!,"&gt;=1"))</f>
        <v>#REF!</v>
      </c>
      <c r="AG86" s="39"/>
      <c r="AI86" s="54" t="e">
        <f t="shared" si="6"/>
        <v>#REF!</v>
      </c>
      <c r="AJ86" s="39"/>
      <c r="AK86" s="39"/>
      <c r="AL86" s="39"/>
    </row>
    <row r="87" spans="1:56" ht="14.25" customHeight="1">
      <c r="A87" s="30" t="s">
        <v>1269</v>
      </c>
      <c r="B87" s="30">
        <v>19</v>
      </c>
      <c r="C87" s="61">
        <v>12</v>
      </c>
      <c r="D87" s="30">
        <v>9</v>
      </c>
      <c r="E87" s="30" t="s">
        <v>1580</v>
      </c>
      <c r="F87" s="50" t="e">
        <f>(COUNTIFS('[1]MASTER TT'!$D$13:$D$69997,$A$3:$A$7588,'[1]MASTER TT'!$B$13:$B$69997,"MONDAY",'[1]MASTER TT'!$C$13:$C$69997,"0800-1*",'[1]MASTER TT'!#REF!,"&gt;=1"))</f>
        <v>#REF!</v>
      </c>
      <c r="G87" s="51" t="e">
        <f>(COUNTIFS('[1]MASTER TT'!$D$13:$D$69997,$A$3:$A$7588,'[1]MASTER TT'!$B$13:$B$69997,"MONDAY",'[1]MASTER TT'!$C$13:$C$69997,"1100-1*",'[1]MASTER TT'!#REF!,"&gt;=1"))</f>
        <v>#REF!</v>
      </c>
      <c r="H87" s="51" t="e">
        <f>(COUNTIFS('[1]MASTER TT'!$D$13:$D$69997,$A$3:$A$7588,'[1]MASTER TT'!$B$13:$B$69997,"MONDAY",'[1]MASTER TT'!$C$13:$C$69997,"1200-1*",'[1]MASTER TT'!#REF!,"&gt;=1"))</f>
        <v>#REF!</v>
      </c>
      <c r="I87" s="52" t="e">
        <f>(COUNTIFS('[1]MASTER TT'!$D$13:$D$69997,$A$3:$A$7588,'[1]MASTER TT'!$B$13:$B$69997,"MONDAY",'[1]MASTER TT'!$C$13:$C$69997,"1*-1*",'[1]MASTER TT'!#REF!,"&gt;=1"))</f>
        <v>#REF!</v>
      </c>
      <c r="J87" s="51" t="e">
        <f>(COUNTIFS('[1]MASTER TT'!$D$13:$D$69997,$A$3:$A$7588,'[1]MASTER TT'!$B$13:$B$69997,"TUESDAY",'[1]MASTER TT'!$C$13:$C$69997,"0800-1*",'[1]MASTER TT'!#REF!,"&gt;=1"))</f>
        <v>#REF!</v>
      </c>
      <c r="K87" s="52" t="e">
        <f>(COUNTIFS('[1]MASTER TT'!$D$13:$D$69997,$A$3:$A$7588,'[1]MASTER TT'!$B$13:$B$69997,"TUESDAY",'[1]MASTER TT'!$C$13:$C$69997,"1100-1*",'[1]MASTER TT'!#REF!,"&gt;=1"))</f>
        <v>#REF!</v>
      </c>
      <c r="L87" s="51" t="e">
        <f>(COUNTIFS('[1]MASTER TT'!$D$13:$D$69997,$A$3:$A$7588,'[1]MASTER TT'!$B$13:$B$69997,"TUESDAY",'[1]MASTER TT'!$C$13:$C$69997,"1200-1*",'[1]MASTER TT'!#REF!,"&gt;=1"))</f>
        <v>#REF!</v>
      </c>
      <c r="M87" s="51" t="e">
        <f>(COUNTIFS('[1]MASTER TT'!$D$13:$D$70053,$A$3:$A$7588,'[1]MASTER TT'!$B$13:$B$70053,"TUESDAY",'[1]MASTER TT'!$C$13:$C$70053,"1*-1*",'[1]MASTER TT'!#REF!,"&gt;=1"))</f>
        <v>#REF!</v>
      </c>
      <c r="N87" s="51" t="e">
        <f>(COUNTIFS('[1]MASTER TT'!$D$13:$D$70056,$A$3:$A$588,'[1]MASTER TT'!$B$13:$B$70056,"WEDNESDAY",'[1]MASTER TT'!$C$13:$C$70056,"0800-1*",'[1]MASTER TT'!#REF!,"&gt;=1"))</f>
        <v>#REF!</v>
      </c>
      <c r="O87" s="51" t="e">
        <f>(COUNTIFS('[1]MASTER TT'!$D$13:$D$70056,$A$3:$A$7588,'[1]MASTER TT'!$B$13:$B$70056,"WEDNESDAY",'[1]MASTER TT'!$C$13:$C$70056,"1100-1*",'[1]MASTER TT'!#REF!,"&gt;=1"))</f>
        <v>#REF!</v>
      </c>
      <c r="P87" s="51" t="e">
        <f>(COUNTIFS('[1]MASTER TT'!$D$13:$D$70056,$A$3:$A$7588,'[1]MASTER TT'!$B$13:$B$70056,"WEDNESDAY",'[1]MASTER TT'!$C$13:$C$70056,"1200-1*",'[1]MASTER TT'!#REF!,"&gt;=1"))</f>
        <v>#REF!</v>
      </c>
      <c r="Q87" s="51" t="e">
        <f>(COUNTIFS('[1]MASTER TT'!$D$13:$D$70056,$A$3:$A$7588,'[1]MASTER TT'!$B$13:$B$70056,"WEDNESDAY",'[1]MASTER TT'!$C$13:$C$70056,"1*-1*",'[1]MASTER TT'!#REF!,"&gt;=1"))</f>
        <v>#REF!</v>
      </c>
      <c r="R87" s="51" t="e">
        <f>(COUNTIFS('[1]MASTER TT'!$D$13:$D$70056,$A$3:$A$7588,'[1]MASTER TT'!$B$13:$B$70056,"THURSDAY",'[1]MASTER TT'!$C$13:$C$70056,"0800-1*",'[1]MASTER TT'!#REF!,"&gt;=1"))</f>
        <v>#REF!</v>
      </c>
      <c r="S87" s="51" t="e">
        <f>(COUNTIFS('[1]MASTER TT'!$D$13:$D$70056,$A$3:$A$7588,'[1]MASTER TT'!$B$13:$B$70056,"THURSDAY",'[1]MASTER TT'!$C$13:$C$70056,"1100-1*",'[1]MASTER TT'!#REF!,"&gt;=1"))</f>
        <v>#REF!</v>
      </c>
      <c r="T87" s="51" t="e">
        <f>(COUNTIFS('[1]MASTER TT'!$D$13:$D$70056,$A$3:$A$7588,'[1]MASTER TT'!$B$13:$B$70056,"THURSDAY",'[1]MASTER TT'!$C$13:$C$70056,"1200-1*",'[1]MASTER TT'!#REF!,"&gt;=1"))</f>
        <v>#REF!</v>
      </c>
      <c r="U87" s="52" t="e">
        <f>(COUNTIFS('[1]MASTER TT'!$D$13:$D$70056,$A$3:$A$7588,'[1]MASTER TT'!$B$13:$B$70056,"THURSDAY",'[1]MASTER TT'!$C$13:$C$70056,"1*-1*",'[1]MASTER TT'!#REF!,"&gt;=1"))</f>
        <v>#REF!</v>
      </c>
      <c r="V87" s="51" t="e">
        <f>(COUNTIFS('[1]MASTER TT'!$D$13:$D$70056,$A$3:$A$7588,'[1]MASTER TT'!$B$13:$B$70056,"FRIDAY",'[1]MASTER TT'!$C$13:$C$70056,"0800-1*",'[1]MASTER TT'!#REF!,"&gt;=1"))</f>
        <v>#REF!</v>
      </c>
      <c r="W87" s="51" t="e">
        <f>(COUNTIFS('[1]MASTER TT'!$D$13:$D$70056,$A$3:$A$7588,'[1]MASTER TT'!$B$13:$B$70056,"FRIDAY",'[1]MASTER TT'!$C$13:$C$70056,"1100-1*",'[1]MASTER TT'!#REF!,"&gt;=1"))</f>
        <v>#REF!</v>
      </c>
      <c r="X87" s="51" t="e">
        <f>(COUNTIFS('[1]MASTER TT'!$D$13:$D$70056,$A$3:$A$7588,'[1]MASTER TT'!$B$13:$B$70056,"FRIDAY",'[1]MASTER TT'!$C$13:$C$70056,"1200-1*",'[1]MASTER TT'!#REF!,"&gt;=1"))</f>
        <v>#REF!</v>
      </c>
      <c r="Y87" s="51" t="e">
        <f>(COUNTIFS('[1]MASTER TT'!$D$13:$D$70056,$A$3:$A$7588,'[1]MASTER TT'!$B$13:$B$70056,"FRIDAY",'[1]MASTER TT'!$C$13:$C$70056,"1*-1*",'[1]MASTER TT'!#REF!,"&gt;=1"))</f>
        <v>#REF!</v>
      </c>
      <c r="Z87" s="51" t="e">
        <f>(COUNTIFS('[1]MASTER TT'!$D$14:$D$70056,$A$3:$A$7588,'[1]MASTER TT'!$B$14:$B$70056,"SATURDAY",'[1]MASTER TT'!$C$14:$C$70056,"0800-1*",'[1]MASTER TT'!#REF!,"&gt;=1"))</f>
        <v>#REF!</v>
      </c>
      <c r="AA87" s="52" t="e">
        <f>(COUNTIFS('[1]MASTER TT'!$D$14:$D$70056,$A$3:$A$7588,'[1]MASTER TT'!$B$14:$B$70056,"SATURDAY",'[1]MASTER TT'!$C$14:$C$70056,"1100-1*",'[1]MASTER TT'!#REF!,"&gt;=1"))</f>
        <v>#REF!</v>
      </c>
      <c r="AB87" s="52" t="e">
        <f>(COUNTIFS('[1]MASTER TT'!$D$14:$D$70056,$A$3:$A$7588,'[1]MASTER TT'!$B$14:$B$70056,"SATURDAY",'[1]MASTER TT'!$C$14:$C$70056,"1500-1800",'[1]MASTER TT'!#REF!,"&gt;=1"))</f>
        <v>#REF!</v>
      </c>
      <c r="AC87" s="52">
        <v>0</v>
      </c>
      <c r="AD87" s="52" t="e">
        <f t="array" ref="AD87">COUNTIFS('[1]MASTER TT'!$D$14:$D$70056,$A$3:$A$7588,'[1]MASTER TT'!$B$14:$B$70056,"SUNDAY",'[1]MASTER TT'!$C$14:$C$70056,"0800-1100 HRS",'[1]MASTER TT'!#REF!,"&gt;=1")</f>
        <v>#REF!</v>
      </c>
      <c r="AE87" s="52" t="e">
        <f t="array" ref="AE87">COUNTIFS('[1]MASTER TT'!$D$14:$D$70056,$A$3:$A$7588,'[1]MASTER TT'!$B$14:$B$70056,"SUNDAY",'[1]MASTER TT'!$C$14:$C$70056,"1100-1400 HRS",'[1]MASTER TT'!#REF!,"&gt;=1)")</f>
        <v>#REF!</v>
      </c>
      <c r="AF87" s="8" t="e">
        <f t="array" ref="AF87">COUNTIFS('[1]MASTER TT'!$D$14:$D$70056,$A$3:$A$7588,'[1]MASTER TT'!$B$14:$B$70056,"SUNDAY",'[1]MASTER TT'!$C$14:$C$70056,"1100-1400 HRS",'[1]MASTER TT'!#REF!,"&gt;=1")</f>
        <v>#REF!</v>
      </c>
      <c r="AG87" s="39"/>
      <c r="AI87" s="54" t="e">
        <f t="shared" si="6"/>
        <v>#REF!</v>
      </c>
      <c r="AJ87" s="39"/>
      <c r="AK87" s="39"/>
      <c r="AL87" s="39"/>
    </row>
    <row r="88" spans="1:56" ht="14.25" customHeight="1">
      <c r="A88" s="30" t="s">
        <v>1425</v>
      </c>
      <c r="B88" s="30">
        <v>18</v>
      </c>
      <c r="C88" s="61">
        <v>12</v>
      </c>
      <c r="D88" s="30">
        <v>9</v>
      </c>
      <c r="E88" s="30" t="s">
        <v>1580</v>
      </c>
      <c r="F88" s="50" t="e">
        <f>(COUNTIFS('[1]MASTER TT'!$D$13:$D$69997,$A$3:$A$7588,'[1]MASTER TT'!$B$13:$B$69997,"MONDAY",'[1]MASTER TT'!$C$13:$C$69997,"0800-1*",'[1]MASTER TT'!#REF!,"&gt;=1"))</f>
        <v>#REF!</v>
      </c>
      <c r="G88" s="51" t="e">
        <f>(COUNTIFS('[1]MASTER TT'!$D$13:$D$69997,$A$3:$A$7588,'[1]MASTER TT'!$B$13:$B$69997,"MONDAY",'[1]MASTER TT'!$C$13:$C$69997,"1100-1*",'[1]MASTER TT'!#REF!,"&gt;=1"))</f>
        <v>#REF!</v>
      </c>
      <c r="H88" s="51" t="e">
        <f>(COUNTIFS('[1]MASTER TT'!$D$13:$D$69997,$A$3:$A$7588,'[1]MASTER TT'!$B$13:$B$69997,"MONDAY",'[1]MASTER TT'!$C$13:$C$69997,"1200-1*",'[1]MASTER TT'!#REF!,"&gt;=1"))</f>
        <v>#REF!</v>
      </c>
      <c r="I88" s="52" t="e">
        <f>(COUNTIFS('[1]MASTER TT'!$D$13:$D$69997,$A$3:$A$7588,'[1]MASTER TT'!$B$13:$B$69997,"MONDAY",'[1]MASTER TT'!$C$13:$C$69997,"1*-1*",'[1]MASTER TT'!#REF!,"&gt;=1"))</f>
        <v>#REF!</v>
      </c>
      <c r="J88" s="51" t="e">
        <f>(COUNTIFS('[1]MASTER TT'!$D$13:$D$69997,$A$3:$A$7588,'[1]MASTER TT'!$B$13:$B$69997,"TUESDAY",'[1]MASTER TT'!$C$13:$C$69997,"0800-1*",'[1]MASTER TT'!#REF!,"&gt;=1"))</f>
        <v>#REF!</v>
      </c>
      <c r="K88" s="52" t="e">
        <f>(COUNTIFS('[1]MASTER TT'!$D$13:$D$69997,$A$3:$A$7588,'[1]MASTER TT'!$B$13:$B$69997,"TUESDAY",'[1]MASTER TT'!$C$13:$C$69997,"1100-1*",'[1]MASTER TT'!#REF!,"&gt;=1"))</f>
        <v>#REF!</v>
      </c>
      <c r="L88" s="51" t="e">
        <f>(COUNTIFS('[1]MASTER TT'!$D$13:$D$69997,$A$3:$A$7588,'[1]MASTER TT'!$B$13:$B$69997,"TUESDAY",'[1]MASTER TT'!$C$13:$C$69997,"1200-1*",'[1]MASTER TT'!#REF!,"&gt;=1"))</f>
        <v>#REF!</v>
      </c>
      <c r="M88" s="51" t="e">
        <f>(COUNTIFS('[1]MASTER TT'!$D$13:$D$70053,$A$3:$A$7588,'[1]MASTER TT'!$B$13:$B$70053,"TUESDAY",'[1]MASTER TT'!$C$13:$C$70053,"1*-1*",'[1]MASTER TT'!#REF!,"&gt;=1"))</f>
        <v>#REF!</v>
      </c>
      <c r="N88" s="51" t="e">
        <f>(COUNTIFS('[1]MASTER TT'!$D$13:$D$70056,$A$3:$A$588,'[1]MASTER TT'!$B$13:$B$70056,"WEDNESDAY",'[1]MASTER TT'!$C$13:$C$70056,"0800-1*",'[1]MASTER TT'!#REF!,"&gt;=1"))</f>
        <v>#REF!</v>
      </c>
      <c r="O88" s="51" t="e">
        <f>(COUNTIFS('[1]MASTER TT'!$D$13:$D$70056,$A$3:$A$7588,'[1]MASTER TT'!$B$13:$B$70056,"WEDNESDAY",'[1]MASTER TT'!$C$13:$C$70056,"1100-1*",'[1]MASTER TT'!#REF!,"&gt;=1"))</f>
        <v>#REF!</v>
      </c>
      <c r="P88" s="51" t="e">
        <f>(COUNTIFS('[1]MASTER TT'!$D$13:$D$70056,$A$3:$A$7588,'[1]MASTER TT'!$B$13:$B$70056,"WEDNESDAY",'[1]MASTER TT'!$C$13:$C$70056,"1200-1*",'[1]MASTER TT'!#REF!,"&gt;=1"))</f>
        <v>#REF!</v>
      </c>
      <c r="Q88" s="51" t="e">
        <f>(COUNTIFS('[1]MASTER TT'!$D$13:$D$70056,$A$3:$A$7588,'[1]MASTER TT'!$B$13:$B$70056,"WEDNESDAY",'[1]MASTER TT'!$C$13:$C$70056,"1*-1*",'[1]MASTER TT'!#REF!,"&gt;=1"))</f>
        <v>#REF!</v>
      </c>
      <c r="R88" s="51" t="e">
        <f>(COUNTIFS('[1]MASTER TT'!$D$13:$D$70056,$A$3:$A$7588,'[1]MASTER TT'!$B$13:$B$70056,"THURSDAY",'[1]MASTER TT'!$C$13:$C$70056,"0800-1*",'[1]MASTER TT'!#REF!,"&gt;=1"))</f>
        <v>#REF!</v>
      </c>
      <c r="S88" s="51" t="e">
        <f>(COUNTIFS('[1]MASTER TT'!$D$13:$D$70056,$A$3:$A$7588,'[1]MASTER TT'!$B$13:$B$70056,"THURSDAY",'[1]MASTER TT'!$C$13:$C$70056,"1100-1*",'[1]MASTER TT'!#REF!,"&gt;=1"))</f>
        <v>#REF!</v>
      </c>
      <c r="T88" s="51" t="e">
        <f>(COUNTIFS('[1]MASTER TT'!$D$13:$D$70056,$A$3:$A$7588,'[1]MASTER TT'!$B$13:$B$70056,"THURSDAY",'[1]MASTER TT'!$C$13:$C$70056,"1200-1*",'[1]MASTER TT'!#REF!,"&gt;=1"))</f>
        <v>#REF!</v>
      </c>
      <c r="U88" s="52" t="e">
        <f>(COUNTIFS('[1]MASTER TT'!$D$13:$D$70056,$A$3:$A$7588,'[1]MASTER TT'!$B$13:$B$70056,"THURSDAY",'[1]MASTER TT'!$C$13:$C$70056,"1*-1*",'[1]MASTER TT'!#REF!,"&gt;=1"))</f>
        <v>#REF!</v>
      </c>
      <c r="V88" s="51" t="e">
        <f>(COUNTIFS('[1]MASTER TT'!$D$13:$D$70056,$A$3:$A$7588,'[1]MASTER TT'!$B$13:$B$70056,"FRIDAY",'[1]MASTER TT'!$C$13:$C$70056,"0800-1*",'[1]MASTER TT'!#REF!,"&gt;=1"))</f>
        <v>#REF!</v>
      </c>
      <c r="W88" s="51" t="e">
        <f>(COUNTIFS('[1]MASTER TT'!$D$13:$D$70056,$A$3:$A$7588,'[1]MASTER TT'!$B$13:$B$70056,"FRIDAY",'[1]MASTER TT'!$C$13:$C$70056,"1100-1*",'[1]MASTER TT'!#REF!,"&gt;=1"))</f>
        <v>#REF!</v>
      </c>
      <c r="X88" s="51" t="e">
        <f>(COUNTIFS('[1]MASTER TT'!$D$13:$D$70056,$A$3:$A$7588,'[1]MASTER TT'!$B$13:$B$70056,"FRIDAY",'[1]MASTER TT'!$C$13:$C$70056,"1200-1*",'[1]MASTER TT'!#REF!,"&gt;=1"))</f>
        <v>#REF!</v>
      </c>
      <c r="Y88" s="51" t="e">
        <f>(COUNTIFS('[1]MASTER TT'!$D$13:$D$70056,$A$3:$A$7588,'[1]MASTER TT'!$B$13:$B$70056,"FRIDAY",'[1]MASTER TT'!$C$13:$C$70056,"1*-1*",'[1]MASTER TT'!#REF!,"&gt;=1"))</f>
        <v>#REF!</v>
      </c>
      <c r="Z88" s="51" t="e">
        <f>(COUNTIFS('[1]MASTER TT'!$D$14:$D$70056,$A$3:$A$7588,'[1]MASTER TT'!$B$14:$B$70056,"SATURDAY",'[1]MASTER TT'!$C$14:$C$70056,"0800-1*",'[1]MASTER TT'!#REF!,"&gt;=1"))</f>
        <v>#REF!</v>
      </c>
      <c r="AA88" s="52" t="e">
        <f>(COUNTIFS('[1]MASTER TT'!$D$14:$D$70056,$A$3:$A$7588,'[1]MASTER TT'!$B$14:$B$70056,"SATURDAY",'[1]MASTER TT'!$C$14:$C$70056,"1100-1*",'[1]MASTER TT'!#REF!,"&gt;=1"))</f>
        <v>#REF!</v>
      </c>
      <c r="AB88" s="52" t="e">
        <f>(COUNTIFS('[1]MASTER TT'!$D$14:$D$70056,$A$3:$A$7588,'[1]MASTER TT'!$B$14:$B$70056,"SATURDAY",'[1]MASTER TT'!$C$14:$C$70056,"1500-1800",'[1]MASTER TT'!#REF!,"&gt;=1"))</f>
        <v>#REF!</v>
      </c>
      <c r="AC88" s="52">
        <v>0</v>
      </c>
      <c r="AD88" s="52" t="e">
        <f t="array" ref="AD88">COUNTIFS('[1]MASTER TT'!$D$14:$D$70056,$A$3:$A$7588,'[1]MASTER TT'!$B$14:$B$70056,"SUNDAY",'[1]MASTER TT'!$C$14:$C$70056,"0800-1100 HRS",'[1]MASTER TT'!#REF!,"&gt;=1")</f>
        <v>#REF!</v>
      </c>
      <c r="AE88" s="52" t="e">
        <f t="array" ref="AE88">COUNTIFS('[1]MASTER TT'!$D$14:$D$70056,$A$3:$A$7588,'[1]MASTER TT'!$B$14:$B$70056,"SUNDAY",'[1]MASTER TT'!$C$14:$C$70056,"1100-1400 HRS",'[1]MASTER TT'!#REF!,"&gt;=1)")</f>
        <v>#REF!</v>
      </c>
      <c r="AF88" s="8" t="e">
        <f t="array" ref="AF88">COUNTIFS('[1]MASTER TT'!$D$14:$D$70056,$A$3:$A$7588,'[1]MASTER TT'!$B$14:$B$70056,"SUNDAY",'[1]MASTER TT'!$C$14:$C$70056,"1100-1400 HRS",'[1]MASTER TT'!#REF!,"&gt;=1")</f>
        <v>#REF!</v>
      </c>
      <c r="AG88" s="39"/>
      <c r="AI88" s="54" t="e">
        <f t="shared" si="6"/>
        <v>#REF!</v>
      </c>
      <c r="AJ88" s="39"/>
      <c r="AK88" s="39"/>
      <c r="AL88" s="39"/>
    </row>
    <row r="89" spans="1:56" ht="14.25" customHeight="1">
      <c r="A89" s="30" t="s">
        <v>1242</v>
      </c>
      <c r="B89" s="30">
        <v>26</v>
      </c>
      <c r="C89" s="61">
        <v>24</v>
      </c>
      <c r="D89" s="30">
        <v>18</v>
      </c>
      <c r="E89" s="30" t="s">
        <v>1582</v>
      </c>
      <c r="F89" s="50" t="e">
        <f>(COUNTIFS('[1]MASTER TT'!$D$13:$D$69997,$A$3:$A$7588,'[1]MASTER TT'!$B$13:$B$69997,"MONDAY",'[1]MASTER TT'!$C$13:$C$69997,"0800-1*",'[1]MASTER TT'!#REF!,"&gt;=1"))</f>
        <v>#REF!</v>
      </c>
      <c r="G89" s="51" t="e">
        <f>(COUNTIFS('[1]MASTER TT'!$D$13:$D$69997,$A$3:$A$7588,'[1]MASTER TT'!$B$13:$B$69997,"MONDAY",'[1]MASTER TT'!$C$13:$C$69997,"1100-1*",'[1]MASTER TT'!#REF!,"&gt;=1"))</f>
        <v>#REF!</v>
      </c>
      <c r="H89" s="51" t="e">
        <f>(COUNTIFS('[1]MASTER TT'!$D$13:$D$69997,$A$3:$A$7588,'[1]MASTER TT'!$B$13:$B$69997,"MONDAY",'[1]MASTER TT'!$C$13:$C$69997,"1200-1*",'[1]MASTER TT'!#REF!,"&gt;=1"))</f>
        <v>#REF!</v>
      </c>
      <c r="I89" s="52" t="e">
        <f>(COUNTIFS('[1]MASTER TT'!$D$13:$D$69997,$A$3:$A$7588,'[1]MASTER TT'!$B$13:$B$69997,"MONDAY",'[1]MASTER TT'!$C$13:$C$69997,"1*-1*",'[1]MASTER TT'!#REF!,"&gt;=1"))</f>
        <v>#REF!</v>
      </c>
      <c r="J89" s="51" t="e">
        <f>(COUNTIFS('[1]MASTER TT'!$D$13:$D$69997,$A$3:$A$7588,'[1]MASTER TT'!$B$13:$B$69997,"TUESDAY",'[1]MASTER TT'!$C$13:$C$69997,"0800-1*",'[1]MASTER TT'!#REF!,"&gt;=1"))</f>
        <v>#REF!</v>
      </c>
      <c r="K89" s="52" t="e">
        <f>(COUNTIFS('[1]MASTER TT'!$D$13:$D$69997,$A$3:$A$7588,'[1]MASTER TT'!$B$13:$B$69997,"TUESDAY",'[1]MASTER TT'!$C$13:$C$69997,"1100-1*",'[1]MASTER TT'!#REF!,"&gt;=1"))</f>
        <v>#REF!</v>
      </c>
      <c r="L89" s="51" t="e">
        <f>(COUNTIFS('[1]MASTER TT'!$D$13:$D$69997,$A$3:$A$7588,'[1]MASTER TT'!$B$13:$B$69997,"TUESDAY",'[1]MASTER TT'!$C$13:$C$69997,"1200-1*",'[1]MASTER TT'!#REF!,"&gt;=1"))</f>
        <v>#REF!</v>
      </c>
      <c r="M89" s="51" t="e">
        <f>(COUNTIFS('[1]MASTER TT'!$D$13:$D$70053,$A$3:$A$7588,'[1]MASTER TT'!$B$13:$B$70053,"TUESDAY",'[1]MASTER TT'!$C$13:$C$70053,"1*-1*",'[1]MASTER TT'!#REF!,"&gt;=1"))</f>
        <v>#REF!</v>
      </c>
      <c r="N89" s="51" t="e">
        <f>(COUNTIFS('[1]MASTER TT'!$D$13:$D$70056,$A$3:$A$588,'[1]MASTER TT'!$B$13:$B$70056,"WEDNESDAY",'[1]MASTER TT'!$C$13:$C$70056,"0800-1*",'[1]MASTER TT'!#REF!,"&gt;=1"))</f>
        <v>#REF!</v>
      </c>
      <c r="O89" s="51" t="e">
        <f>(COUNTIFS('[1]MASTER TT'!$D$13:$D$70056,$A$3:$A$7588,'[1]MASTER TT'!$B$13:$B$70056,"WEDNESDAY",'[1]MASTER TT'!$C$13:$C$70056,"1100-1*",'[1]MASTER TT'!#REF!,"&gt;=1"))</f>
        <v>#REF!</v>
      </c>
      <c r="P89" s="51" t="e">
        <f>(COUNTIFS('[1]MASTER TT'!$D$13:$D$70056,$A$3:$A$7588,'[1]MASTER TT'!$B$13:$B$70056,"WEDNESDAY",'[1]MASTER TT'!$C$13:$C$70056,"1200-1*",'[1]MASTER TT'!#REF!,"&gt;=1"))</f>
        <v>#REF!</v>
      </c>
      <c r="Q89" s="51" t="e">
        <f>(COUNTIFS('[1]MASTER TT'!$D$13:$D$70056,$A$3:$A$7588,'[1]MASTER TT'!$B$13:$B$70056,"WEDNESDAY",'[1]MASTER TT'!$C$13:$C$70056,"1*-1*",'[1]MASTER TT'!#REF!,"&gt;=1"))</f>
        <v>#REF!</v>
      </c>
      <c r="R89" s="51" t="e">
        <f>(COUNTIFS('[1]MASTER TT'!$D$13:$D$70056,$A$3:$A$7588,'[1]MASTER TT'!$B$13:$B$70056,"THURSDAY",'[1]MASTER TT'!$C$13:$C$70056,"0800-1*",'[1]MASTER TT'!#REF!,"&gt;=1"))</f>
        <v>#REF!</v>
      </c>
      <c r="S89" s="51" t="e">
        <f>(COUNTIFS('[1]MASTER TT'!$D$13:$D$70056,$A$3:$A$7588,'[1]MASTER TT'!$B$13:$B$70056,"THURSDAY",'[1]MASTER TT'!$C$13:$C$70056,"1100-1*",'[1]MASTER TT'!#REF!,"&gt;=1"))</f>
        <v>#REF!</v>
      </c>
      <c r="T89" s="51" t="e">
        <f>(COUNTIFS('[1]MASTER TT'!$D$13:$D$70056,$A$3:$A$7588,'[1]MASTER TT'!$B$13:$B$70056,"THURSDAY",'[1]MASTER TT'!$C$13:$C$70056,"1200-1*",'[1]MASTER TT'!#REF!,"&gt;=1"))</f>
        <v>#REF!</v>
      </c>
      <c r="U89" s="52" t="e">
        <f>(COUNTIFS('[1]MASTER TT'!$D$13:$D$70056,$A$3:$A$7588,'[1]MASTER TT'!$B$13:$B$70056,"THURSDAY",'[1]MASTER TT'!$C$13:$C$70056,"1*-1*",'[1]MASTER TT'!#REF!,"&gt;=1"))</f>
        <v>#REF!</v>
      </c>
      <c r="V89" s="51" t="e">
        <f>(COUNTIFS('[1]MASTER TT'!$D$13:$D$70056,$A$3:$A$7588,'[1]MASTER TT'!$B$13:$B$70056,"FRIDAY",'[1]MASTER TT'!$C$13:$C$70056,"0800-1*",'[1]MASTER TT'!#REF!,"&gt;=1"))</f>
        <v>#REF!</v>
      </c>
      <c r="W89" s="51" t="e">
        <f>(COUNTIFS('[1]MASTER TT'!$D$13:$D$70056,$A$3:$A$7588,'[1]MASTER TT'!$B$13:$B$70056,"FRIDAY",'[1]MASTER TT'!$C$13:$C$70056,"1100-1*",'[1]MASTER TT'!#REF!,"&gt;=1"))</f>
        <v>#REF!</v>
      </c>
      <c r="X89" s="51" t="e">
        <f>(COUNTIFS('[1]MASTER TT'!$D$13:$D$70056,$A$3:$A$7588,'[1]MASTER TT'!$B$13:$B$70056,"FRIDAY",'[1]MASTER TT'!$C$13:$C$70056,"1200-1*",'[1]MASTER TT'!#REF!,"&gt;=1"))</f>
        <v>#REF!</v>
      </c>
      <c r="Y89" s="51" t="e">
        <f>(COUNTIFS('[1]MASTER TT'!$D$13:$D$70056,$A$3:$A$7588,'[1]MASTER TT'!$B$13:$B$70056,"FRIDAY",'[1]MASTER TT'!$C$13:$C$70056,"1*-1*",'[1]MASTER TT'!#REF!,"&gt;=1"))</f>
        <v>#REF!</v>
      </c>
      <c r="Z89" s="51" t="e">
        <f>(COUNTIFS('[1]MASTER TT'!$D$14:$D$70056,$A$3:$A$7588,'[1]MASTER TT'!$B$14:$B$70056,"SATURDAY",'[1]MASTER TT'!$C$14:$C$70056,"0800-1*",'[1]MASTER TT'!#REF!,"&gt;=1"))</f>
        <v>#REF!</v>
      </c>
      <c r="AA89" s="52" t="e">
        <f>(COUNTIFS('[1]MASTER TT'!$D$14:$D$70056,$A$3:$A$7588,'[1]MASTER TT'!$B$14:$B$70056,"SATURDAY",'[1]MASTER TT'!$C$14:$C$70056,"1100-1*",'[1]MASTER TT'!#REF!,"&gt;=1"))</f>
        <v>#REF!</v>
      </c>
      <c r="AB89" s="52" t="e">
        <f>(COUNTIFS('[1]MASTER TT'!$D$14:$D$70056,$A$3:$A$7588,'[1]MASTER TT'!$B$14:$B$70056,"SATURDAY",'[1]MASTER TT'!$C$14:$C$70056,"1500-1800",'[1]MASTER TT'!#REF!,"&gt;=1"))</f>
        <v>#REF!</v>
      </c>
      <c r="AC89" s="52">
        <v>0</v>
      </c>
      <c r="AD89" s="52" t="e">
        <f t="array" ref="AD89">COUNTIFS('[1]MASTER TT'!$D$14:$D$70056,$A$3:$A$7588,'[1]MASTER TT'!$B$14:$B$70056,"SUNDAY",'[1]MASTER TT'!$C$14:$C$70056,"0800-1100 HRS",'[1]MASTER TT'!#REF!,"&gt;=1")</f>
        <v>#REF!</v>
      </c>
      <c r="AE89" s="52" t="e">
        <f t="array" ref="AE89">COUNTIFS('[1]MASTER TT'!$D$14:$D$70056,$A$3:$A$7588,'[1]MASTER TT'!$B$14:$B$70056,"SUNDAY",'[1]MASTER TT'!$C$14:$C$70056,"1100-1400 HRS",'[1]MASTER TT'!#REF!,"&gt;=1)")</f>
        <v>#REF!</v>
      </c>
      <c r="AF89" s="8" t="e">
        <f t="array" ref="AF89">COUNTIFS('[1]MASTER TT'!$D$14:$D$70056,$A$3:$A$7588,'[1]MASTER TT'!$B$14:$B$70056,"SUNDAY",'[1]MASTER TT'!$C$14:$C$70056,"1100-1400 HRS",'[1]MASTER TT'!#REF!,"&gt;=1")</f>
        <v>#REF!</v>
      </c>
      <c r="AG89" s="39"/>
      <c r="AI89" s="54" t="e">
        <f t="shared" si="6"/>
        <v>#REF!</v>
      </c>
      <c r="AJ89" s="39"/>
      <c r="AK89" s="39"/>
      <c r="AL89" s="39"/>
    </row>
    <row r="90" spans="1:56" ht="14.25" customHeight="1">
      <c r="A90" s="30" t="s">
        <v>1585</v>
      </c>
      <c r="B90" s="30">
        <v>13</v>
      </c>
      <c r="C90" s="61">
        <v>12</v>
      </c>
      <c r="D90" s="30">
        <v>9</v>
      </c>
      <c r="E90" s="30" t="s">
        <v>1580</v>
      </c>
      <c r="F90" s="50" t="e">
        <f>(COUNTIFS('[1]MASTER TT'!$D$13:$D$69997,$A$3:$A$7588,'[1]MASTER TT'!$B$13:$B$69997,"MONDAY",'[1]MASTER TT'!$C$13:$C$69997,"0800-1*",'[1]MASTER TT'!#REF!,"&gt;=1"))</f>
        <v>#REF!</v>
      </c>
      <c r="G90" s="51" t="e">
        <f>(COUNTIFS('[1]MASTER TT'!$D$13:$D$69997,$A$3:$A$7588,'[1]MASTER TT'!$B$13:$B$69997,"MONDAY",'[1]MASTER TT'!$C$13:$C$69997,"1100-1*",'[1]MASTER TT'!#REF!,"&gt;=1"))</f>
        <v>#REF!</v>
      </c>
      <c r="H90" s="51" t="e">
        <f>(COUNTIFS('[1]MASTER TT'!$D$13:$D$69997,$A$3:$A$7588,'[1]MASTER TT'!$B$13:$B$69997,"MONDAY",'[1]MASTER TT'!$C$13:$C$69997,"1200-1*",'[1]MASTER TT'!#REF!,"&gt;=1"))</f>
        <v>#REF!</v>
      </c>
      <c r="I90" s="52" t="e">
        <f>(COUNTIFS('[1]MASTER TT'!$D$13:$D$69997,$A$3:$A$7588,'[1]MASTER TT'!$B$13:$B$69997,"MONDAY",'[1]MASTER TT'!$C$13:$C$69997,"1*-1*",'[1]MASTER TT'!#REF!,"&gt;=1"))</f>
        <v>#REF!</v>
      </c>
      <c r="J90" s="51" t="e">
        <f>(COUNTIFS('[1]MASTER TT'!$D$13:$D$69997,$A$3:$A$7588,'[1]MASTER TT'!$B$13:$B$69997,"TUESDAY",'[1]MASTER TT'!$C$13:$C$69997,"0800-1*",'[1]MASTER TT'!#REF!,"&gt;=1"))</f>
        <v>#REF!</v>
      </c>
      <c r="K90" s="52" t="e">
        <f>(COUNTIFS('[1]MASTER TT'!$D$13:$D$69997,$A$3:$A$7588,'[1]MASTER TT'!$B$13:$B$69997,"TUESDAY",'[1]MASTER TT'!$C$13:$C$69997,"1100-1*",'[1]MASTER TT'!#REF!,"&gt;=1"))</f>
        <v>#REF!</v>
      </c>
      <c r="L90" s="51" t="e">
        <f>(COUNTIFS('[1]MASTER TT'!$D$13:$D$69997,$A$3:$A$7588,'[1]MASTER TT'!$B$13:$B$69997,"TUESDAY",'[1]MASTER TT'!$C$13:$C$69997,"1200-1*",'[1]MASTER TT'!#REF!,"&gt;=1"))</f>
        <v>#REF!</v>
      </c>
      <c r="M90" s="51" t="e">
        <f>(COUNTIFS('[1]MASTER TT'!$D$13:$D$70053,$A$3:$A$7588,'[1]MASTER TT'!$B$13:$B$70053,"TUESDAY",'[1]MASTER TT'!$C$13:$C$70053,"1*-1*",'[1]MASTER TT'!#REF!,"&gt;=1"))</f>
        <v>#REF!</v>
      </c>
      <c r="N90" s="51" t="e">
        <f>(COUNTIFS('[1]MASTER TT'!$D$13:$D$70056,$A$3:$A$588,'[1]MASTER TT'!$B$13:$B$70056,"WEDNESDAY",'[1]MASTER TT'!$C$13:$C$70056,"0800-1*",'[1]MASTER TT'!#REF!,"&gt;=1"))</f>
        <v>#REF!</v>
      </c>
      <c r="O90" s="51" t="e">
        <f>(COUNTIFS('[1]MASTER TT'!$D$13:$D$70056,$A$3:$A$7588,'[1]MASTER TT'!$B$13:$B$70056,"WEDNESDAY",'[1]MASTER TT'!$C$13:$C$70056,"1100-1*",'[1]MASTER TT'!#REF!,"&gt;=1"))</f>
        <v>#REF!</v>
      </c>
      <c r="P90" s="51" t="e">
        <f>(COUNTIFS('[1]MASTER TT'!$D$13:$D$70056,$A$3:$A$7588,'[1]MASTER TT'!$B$13:$B$70056,"WEDNESDAY",'[1]MASTER TT'!$C$13:$C$70056,"1200-1*",'[1]MASTER TT'!#REF!,"&gt;=1"))</f>
        <v>#REF!</v>
      </c>
      <c r="Q90" s="51" t="e">
        <f>(COUNTIFS('[1]MASTER TT'!$D$13:$D$70056,$A$3:$A$7588,'[1]MASTER TT'!$B$13:$B$70056,"WEDNESDAY",'[1]MASTER TT'!$C$13:$C$70056,"1*-1*",'[1]MASTER TT'!#REF!,"&gt;=1"))</f>
        <v>#REF!</v>
      </c>
      <c r="R90" s="51" t="e">
        <f>(COUNTIFS('[1]MASTER TT'!$D$13:$D$70056,$A$3:$A$7588,'[1]MASTER TT'!$B$13:$B$70056,"THURSDAY",'[1]MASTER TT'!$C$13:$C$70056,"0800-1*",'[1]MASTER TT'!#REF!,"&gt;=1"))</f>
        <v>#REF!</v>
      </c>
      <c r="S90" s="51" t="e">
        <f>(COUNTIFS('[1]MASTER TT'!$D$13:$D$70056,$A$3:$A$7588,'[1]MASTER TT'!$B$13:$B$70056,"THURSDAY",'[1]MASTER TT'!$C$13:$C$70056,"1100-1*",'[1]MASTER TT'!#REF!,"&gt;=1"))</f>
        <v>#REF!</v>
      </c>
      <c r="T90" s="51" t="e">
        <f>(COUNTIFS('[1]MASTER TT'!$D$13:$D$70056,$A$3:$A$7588,'[1]MASTER TT'!$B$13:$B$70056,"THURSDAY",'[1]MASTER TT'!$C$13:$C$70056,"1200-1*",'[1]MASTER TT'!#REF!,"&gt;=1"))</f>
        <v>#REF!</v>
      </c>
      <c r="U90" s="52" t="e">
        <f>(COUNTIFS('[1]MASTER TT'!$D$13:$D$70056,$A$3:$A$7588,'[1]MASTER TT'!$B$13:$B$70056,"THURSDAY",'[1]MASTER TT'!$C$13:$C$70056,"1*-1*",'[1]MASTER TT'!#REF!,"&gt;=1"))</f>
        <v>#REF!</v>
      </c>
      <c r="V90" s="51" t="e">
        <f>(COUNTIFS('[1]MASTER TT'!$D$13:$D$70056,$A$3:$A$7588,'[1]MASTER TT'!$B$13:$B$70056,"FRIDAY",'[1]MASTER TT'!$C$13:$C$70056,"0800-1*",'[1]MASTER TT'!#REF!,"&gt;=1"))</f>
        <v>#REF!</v>
      </c>
      <c r="W90" s="51" t="e">
        <f>(COUNTIFS('[1]MASTER TT'!$D$13:$D$70056,$A$3:$A$7588,'[1]MASTER TT'!$B$13:$B$70056,"FRIDAY",'[1]MASTER TT'!$C$13:$C$70056,"1100-1*",'[1]MASTER TT'!#REF!,"&gt;=1"))</f>
        <v>#REF!</v>
      </c>
      <c r="X90" s="51" t="e">
        <f>(COUNTIFS('[1]MASTER TT'!$D$13:$D$70056,$A$3:$A$7588,'[1]MASTER TT'!$B$13:$B$70056,"FRIDAY",'[1]MASTER TT'!$C$13:$C$70056,"1200-1*",'[1]MASTER TT'!#REF!,"&gt;=1"))</f>
        <v>#REF!</v>
      </c>
      <c r="Y90" s="51" t="e">
        <f>(COUNTIFS('[1]MASTER TT'!$D$13:$D$70056,$A$3:$A$7588,'[1]MASTER TT'!$B$13:$B$70056,"FRIDAY",'[1]MASTER TT'!$C$13:$C$70056,"1*-1*",'[1]MASTER TT'!#REF!,"&gt;=1"))</f>
        <v>#REF!</v>
      </c>
      <c r="Z90" s="51" t="e">
        <f>(COUNTIFS('[1]MASTER TT'!$D$14:$D$70056,$A$3:$A$7588,'[1]MASTER TT'!$B$14:$B$70056,"SATURDAY",'[1]MASTER TT'!$C$14:$C$70056,"0800-1*",'[1]MASTER TT'!#REF!,"&gt;=1"))</f>
        <v>#REF!</v>
      </c>
      <c r="AA90" s="52" t="e">
        <f>(COUNTIFS('[1]MASTER TT'!$D$14:$D$70056,$A$3:$A$7588,'[1]MASTER TT'!$B$14:$B$70056,"SATURDAY",'[1]MASTER TT'!$C$14:$C$70056,"1100-1*",'[1]MASTER TT'!#REF!,"&gt;=1"))</f>
        <v>#REF!</v>
      </c>
      <c r="AB90" s="52" t="e">
        <f>(COUNTIFS('[1]MASTER TT'!$D$14:$D$70056,$A$3:$A$7588,'[1]MASTER TT'!$B$14:$B$70056,"SATURDAY",'[1]MASTER TT'!$C$14:$C$70056,"1500-1800",'[1]MASTER TT'!#REF!,"&gt;=1"))</f>
        <v>#REF!</v>
      </c>
      <c r="AC90" s="52">
        <v>0</v>
      </c>
      <c r="AD90" s="52" t="e">
        <f t="array" ref="AD90">COUNTIFS('[1]MASTER TT'!$D$14:$D$70056,$A$3:$A$7588,'[1]MASTER TT'!$B$14:$B$70056,"SUNDAY",'[1]MASTER TT'!$C$14:$C$70056,"0800-1100 HRS",'[1]MASTER TT'!#REF!,"&gt;=1")</f>
        <v>#REF!</v>
      </c>
      <c r="AE90" s="52" t="e">
        <f t="array" ref="AE90">COUNTIFS('[1]MASTER TT'!$D$14:$D$70056,$A$3:$A$7588,'[1]MASTER TT'!$B$14:$B$70056,"SUNDAY",'[1]MASTER TT'!$C$14:$C$70056,"1100-1400 HRS",'[1]MASTER TT'!#REF!,"&gt;=1)")</f>
        <v>#REF!</v>
      </c>
      <c r="AF90" s="8" t="e">
        <f t="array" ref="AF90">COUNTIFS('[1]MASTER TT'!$D$14:$D$70056,$A$3:$A$7588,'[1]MASTER TT'!$B$14:$B$70056,"SUNDAY",'[1]MASTER TT'!$C$14:$C$70056,"1100-1400 HRS",'[1]MASTER TT'!#REF!,"&gt;=1")</f>
        <v>#REF!</v>
      </c>
      <c r="AG90" s="39"/>
      <c r="AI90" s="54" t="e">
        <f t="shared" si="6"/>
        <v>#REF!</v>
      </c>
      <c r="AJ90" s="39"/>
      <c r="AK90" s="39"/>
      <c r="AL90" s="39"/>
    </row>
    <row r="91" spans="1:56" ht="14.25" customHeight="1">
      <c r="A91" s="30" t="s">
        <v>1447</v>
      </c>
      <c r="B91" s="30">
        <v>17</v>
      </c>
      <c r="C91" s="61">
        <v>12</v>
      </c>
      <c r="D91" s="30">
        <v>9</v>
      </c>
      <c r="E91" s="30" t="s">
        <v>1580</v>
      </c>
      <c r="F91" s="50" t="e">
        <f>(COUNTIFS('[1]MASTER TT'!$D$13:$D$69997,$A$3:$A$7588,'[1]MASTER TT'!$B$13:$B$69997,"MONDAY",'[1]MASTER TT'!$C$13:$C$69997,"0800-1*",'[1]MASTER TT'!#REF!,"&gt;=1"))</f>
        <v>#REF!</v>
      </c>
      <c r="G91" s="51" t="e">
        <f>(COUNTIFS('[1]MASTER TT'!$D$13:$D$69997,$A$3:$A$7588,'[1]MASTER TT'!$B$13:$B$69997,"MONDAY",'[1]MASTER TT'!$C$13:$C$69997,"1100-1*",'[1]MASTER TT'!#REF!,"&gt;=1"))</f>
        <v>#REF!</v>
      </c>
      <c r="H91" s="51" t="e">
        <f>(COUNTIFS('[1]MASTER TT'!$D$13:$D$69997,$A$3:$A$7588,'[1]MASTER TT'!$B$13:$B$69997,"MONDAY",'[1]MASTER TT'!$C$13:$C$69997,"1200-1*",'[1]MASTER TT'!#REF!,"&gt;=1"))</f>
        <v>#REF!</v>
      </c>
      <c r="I91" s="52" t="e">
        <f>(COUNTIFS('[1]MASTER TT'!$D$13:$D$69997,$A$3:$A$7588,'[1]MASTER TT'!$B$13:$B$69997,"MONDAY",'[1]MASTER TT'!$C$13:$C$69997,"1*-1*",'[1]MASTER TT'!#REF!,"&gt;=1"))</f>
        <v>#REF!</v>
      </c>
      <c r="J91" s="51" t="e">
        <f>(COUNTIFS('[1]MASTER TT'!$D$13:$D$69997,$A$3:$A$7588,'[1]MASTER TT'!$B$13:$B$69997,"TUESDAY",'[1]MASTER TT'!$C$13:$C$69997,"0800-1*",'[1]MASTER TT'!#REF!,"&gt;=1"))</f>
        <v>#REF!</v>
      </c>
      <c r="K91" s="52" t="e">
        <f>(COUNTIFS('[1]MASTER TT'!$D$13:$D$69997,$A$3:$A$7588,'[1]MASTER TT'!$B$13:$B$69997,"TUESDAY",'[1]MASTER TT'!$C$13:$C$69997,"1100-1*",'[1]MASTER TT'!#REF!,"&gt;=1"))</f>
        <v>#REF!</v>
      </c>
      <c r="L91" s="51" t="e">
        <f>(COUNTIFS('[1]MASTER TT'!$D$13:$D$69997,$A$3:$A$7588,'[1]MASTER TT'!$B$13:$B$69997,"TUESDAY",'[1]MASTER TT'!$C$13:$C$69997,"1200-1*",'[1]MASTER TT'!#REF!,"&gt;=1"))</f>
        <v>#REF!</v>
      </c>
      <c r="M91" s="51" t="e">
        <f>(COUNTIFS('[1]MASTER TT'!$D$13:$D$70053,$A$3:$A$7588,'[1]MASTER TT'!$B$13:$B$70053,"TUESDAY",'[1]MASTER TT'!$C$13:$C$70053,"1*-1*",'[1]MASTER TT'!#REF!,"&gt;=1"))</f>
        <v>#REF!</v>
      </c>
      <c r="N91" s="51" t="e">
        <f>(COUNTIFS('[1]MASTER TT'!$D$13:$D$70056,$A$3:$A$588,'[1]MASTER TT'!$B$13:$B$70056,"WEDNESDAY",'[1]MASTER TT'!$C$13:$C$70056,"0800-1*",'[1]MASTER TT'!#REF!,"&gt;=1"))</f>
        <v>#REF!</v>
      </c>
      <c r="O91" s="51" t="e">
        <f>(COUNTIFS('[1]MASTER TT'!$D$13:$D$70056,$A$3:$A$7588,'[1]MASTER TT'!$B$13:$B$70056,"WEDNESDAY",'[1]MASTER TT'!$C$13:$C$70056,"1100-1*",'[1]MASTER TT'!#REF!,"&gt;=1"))</f>
        <v>#REF!</v>
      </c>
      <c r="P91" s="51" t="e">
        <f>(COUNTIFS('[1]MASTER TT'!$D$13:$D$70056,$A$3:$A$7588,'[1]MASTER TT'!$B$13:$B$70056,"WEDNESDAY",'[1]MASTER TT'!$C$13:$C$70056,"1200-1*",'[1]MASTER TT'!#REF!,"&gt;=1"))</f>
        <v>#REF!</v>
      </c>
      <c r="Q91" s="51" t="e">
        <f>(COUNTIFS('[1]MASTER TT'!$D$13:$D$70056,$A$3:$A$7588,'[1]MASTER TT'!$B$13:$B$70056,"WEDNESDAY",'[1]MASTER TT'!$C$13:$C$70056,"1*-1*",'[1]MASTER TT'!#REF!,"&gt;=1"))</f>
        <v>#REF!</v>
      </c>
      <c r="R91" s="51" t="e">
        <f>(COUNTIFS('[1]MASTER TT'!$D$13:$D$70056,$A$3:$A$7588,'[1]MASTER TT'!$B$13:$B$70056,"THURSDAY",'[1]MASTER TT'!$C$13:$C$70056,"0800-1*",'[1]MASTER TT'!#REF!,"&gt;=1"))</f>
        <v>#REF!</v>
      </c>
      <c r="S91" s="51" t="e">
        <f>(COUNTIFS('[1]MASTER TT'!$D$13:$D$70056,$A$3:$A$7588,'[1]MASTER TT'!$B$13:$B$70056,"THURSDAY",'[1]MASTER TT'!$C$13:$C$70056,"1100-1*",'[1]MASTER TT'!#REF!,"&gt;=1"))</f>
        <v>#REF!</v>
      </c>
      <c r="T91" s="51" t="e">
        <f>(COUNTIFS('[1]MASTER TT'!$D$13:$D$70056,$A$3:$A$7588,'[1]MASTER TT'!$B$13:$B$70056,"THURSDAY",'[1]MASTER TT'!$C$13:$C$70056,"1200-1*",'[1]MASTER TT'!#REF!,"&gt;=1"))</f>
        <v>#REF!</v>
      </c>
      <c r="U91" s="52" t="e">
        <f>(COUNTIFS('[1]MASTER TT'!$D$13:$D$70056,$A$3:$A$7588,'[1]MASTER TT'!$B$13:$B$70056,"THURSDAY",'[1]MASTER TT'!$C$13:$C$70056,"1*-1*",'[1]MASTER TT'!#REF!,"&gt;=1"))</f>
        <v>#REF!</v>
      </c>
      <c r="V91" s="51" t="e">
        <f>(COUNTIFS('[1]MASTER TT'!$D$13:$D$70056,$A$3:$A$7588,'[1]MASTER TT'!$B$13:$B$70056,"FRIDAY",'[1]MASTER TT'!$C$13:$C$70056,"0800-1*",'[1]MASTER TT'!#REF!,"&gt;=1"))</f>
        <v>#REF!</v>
      </c>
      <c r="W91" s="51" t="e">
        <f>(COUNTIFS('[1]MASTER TT'!$D$13:$D$70056,$A$3:$A$7588,'[1]MASTER TT'!$B$13:$B$70056,"FRIDAY",'[1]MASTER TT'!$C$13:$C$70056,"1100-1*",'[1]MASTER TT'!#REF!,"&gt;=1"))</f>
        <v>#REF!</v>
      </c>
      <c r="X91" s="51" t="e">
        <f>(COUNTIFS('[1]MASTER TT'!$D$13:$D$70056,$A$3:$A$7588,'[1]MASTER TT'!$B$13:$B$70056,"FRIDAY",'[1]MASTER TT'!$C$13:$C$70056,"1200-1*",'[1]MASTER TT'!#REF!,"&gt;=1"))</f>
        <v>#REF!</v>
      </c>
      <c r="Y91" s="51" t="e">
        <f>(COUNTIFS('[1]MASTER TT'!$D$13:$D$70056,$A$3:$A$7588,'[1]MASTER TT'!$B$13:$B$70056,"FRIDAY",'[1]MASTER TT'!$C$13:$C$70056,"1*-1*",'[1]MASTER TT'!#REF!,"&gt;=1"))</f>
        <v>#REF!</v>
      </c>
      <c r="Z91" s="51" t="e">
        <f>(COUNTIFS('[1]MASTER TT'!$D$14:$D$70056,$A$3:$A$7588,'[1]MASTER TT'!$B$14:$B$70056,"SATURDAY",'[1]MASTER TT'!$C$14:$C$70056,"0800-1*",'[1]MASTER TT'!#REF!,"&gt;=1"))</f>
        <v>#REF!</v>
      </c>
      <c r="AA91" s="52" t="e">
        <f>(COUNTIFS('[1]MASTER TT'!$D$14:$D$70056,$A$3:$A$7588,'[1]MASTER TT'!$B$14:$B$70056,"SATURDAY",'[1]MASTER TT'!$C$14:$C$70056,"1100-1*",'[1]MASTER TT'!#REF!,"&gt;=1"))</f>
        <v>#REF!</v>
      </c>
      <c r="AB91" s="52" t="e">
        <f>(COUNTIFS('[1]MASTER TT'!$D$14:$D$70056,$A$3:$A$7588,'[1]MASTER TT'!$B$14:$B$70056,"SATURDAY",'[1]MASTER TT'!$C$14:$C$70056,"1500-1800",'[1]MASTER TT'!#REF!,"&gt;=1"))</f>
        <v>#REF!</v>
      </c>
      <c r="AC91" s="52">
        <v>0</v>
      </c>
      <c r="AD91" s="52" t="e">
        <f t="array" ref="AD91">COUNTIFS('[1]MASTER TT'!$D$14:$D$70056,$A$3:$A$7588,'[1]MASTER TT'!$B$14:$B$70056,"SUNDAY",'[1]MASTER TT'!$C$14:$C$70056,"0800-1100 HRS",'[1]MASTER TT'!#REF!,"&gt;=1")</f>
        <v>#REF!</v>
      </c>
      <c r="AE91" s="52" t="e">
        <f t="array" ref="AE91">COUNTIFS('[1]MASTER TT'!$D$14:$D$70056,$A$3:$A$7588,'[1]MASTER TT'!$B$14:$B$70056,"SUNDAY",'[1]MASTER TT'!$C$14:$C$70056,"1100-1400 HRS",'[1]MASTER TT'!#REF!,"&gt;=1)")</f>
        <v>#REF!</v>
      </c>
      <c r="AF91" s="8" t="e">
        <f t="array" ref="AF91">COUNTIFS('[1]MASTER TT'!$D$14:$D$70056,$A$3:$A$7588,'[1]MASTER TT'!$B$14:$B$70056,"SUNDAY",'[1]MASTER TT'!$C$14:$C$70056,"1100-1400 HRS",'[1]MASTER TT'!#REF!,"&gt;=1")</f>
        <v>#REF!</v>
      </c>
      <c r="AG91" s="39"/>
      <c r="AI91" s="54" t="e">
        <f t="shared" si="6"/>
        <v>#REF!</v>
      </c>
      <c r="AJ91" s="39"/>
      <c r="AK91" s="39"/>
      <c r="AL91" s="39"/>
    </row>
    <row r="92" spans="1:56" ht="14.25" customHeight="1">
      <c r="A92" s="30" t="s">
        <v>1456</v>
      </c>
      <c r="B92" s="30">
        <v>0</v>
      </c>
      <c r="C92" s="61">
        <v>9</v>
      </c>
      <c r="D92" s="30">
        <v>7</v>
      </c>
      <c r="E92" s="30" t="s">
        <v>1580</v>
      </c>
      <c r="F92" s="50" t="e">
        <f>(COUNTIFS('[1]MASTER TT'!$D$13:$D$69997,$A$3:$A$7588,'[1]MASTER TT'!$B$13:$B$69997,"MONDAY",'[1]MASTER TT'!$C$13:$C$69997,"0800-1*",'[1]MASTER TT'!#REF!,"&gt;=1"))</f>
        <v>#REF!</v>
      </c>
      <c r="G92" s="51" t="e">
        <f>(COUNTIFS('[1]MASTER TT'!$D$13:$D$69997,$A$3:$A$7588,'[1]MASTER TT'!$B$13:$B$69997,"MONDAY",'[1]MASTER TT'!$C$13:$C$69997,"1100-1*",'[1]MASTER TT'!#REF!,"&gt;=1"))</f>
        <v>#REF!</v>
      </c>
      <c r="H92" s="51" t="e">
        <f>(COUNTIFS('[1]MASTER TT'!$D$13:$D$69997,$A$3:$A$7588,'[1]MASTER TT'!$B$13:$B$69997,"MONDAY",'[1]MASTER TT'!$C$13:$C$69997,"1200-1*",'[1]MASTER TT'!#REF!,"&gt;=1"))</f>
        <v>#REF!</v>
      </c>
      <c r="I92" s="52" t="e">
        <f>(COUNTIFS('[1]MASTER TT'!$D$13:$D$69997,$A$3:$A$7588,'[1]MASTER TT'!$B$13:$B$69997,"MONDAY",'[1]MASTER TT'!$C$13:$C$69997,"1*-1*",'[1]MASTER TT'!#REF!,"&gt;=1"))</f>
        <v>#REF!</v>
      </c>
      <c r="J92" s="51" t="e">
        <f>(COUNTIFS('[1]MASTER TT'!$D$13:$D$69997,$A$3:$A$7588,'[1]MASTER TT'!$B$13:$B$69997,"TUESDAY",'[1]MASTER TT'!$C$13:$C$69997,"0800-1*",'[1]MASTER TT'!#REF!,"&gt;=1"))</f>
        <v>#REF!</v>
      </c>
      <c r="K92" s="52" t="e">
        <f>(COUNTIFS('[1]MASTER TT'!$D$13:$D$69997,$A$3:$A$7588,'[1]MASTER TT'!$B$13:$B$69997,"TUESDAY",'[1]MASTER TT'!$C$13:$C$69997,"1100-1*",'[1]MASTER TT'!#REF!,"&gt;=1"))</f>
        <v>#REF!</v>
      </c>
      <c r="L92" s="51" t="e">
        <f>(COUNTIFS('[1]MASTER TT'!$D$13:$D$69997,$A$3:$A$7588,'[1]MASTER TT'!$B$13:$B$69997,"TUESDAY",'[1]MASTER TT'!$C$13:$C$69997,"1200-1*",'[1]MASTER TT'!#REF!,"&gt;=1"))</f>
        <v>#REF!</v>
      </c>
      <c r="M92" s="51" t="e">
        <f>(COUNTIFS('[1]MASTER TT'!$D$13:$D$70053,$A$3:$A$7588,'[1]MASTER TT'!$B$13:$B$70053,"TUESDAY",'[1]MASTER TT'!$C$13:$C$70053,"1*-1*",'[1]MASTER TT'!#REF!,"&gt;=1"))</f>
        <v>#REF!</v>
      </c>
      <c r="N92" s="51" t="e">
        <f>(COUNTIFS('[1]MASTER TT'!$D$13:$D$70056,$A$3:$A$588,'[1]MASTER TT'!$B$13:$B$70056,"WEDNESDAY",'[1]MASTER TT'!$C$13:$C$70056,"0800-1*",'[1]MASTER TT'!#REF!,"&gt;=1"))</f>
        <v>#REF!</v>
      </c>
      <c r="O92" s="51" t="e">
        <f>(COUNTIFS('[1]MASTER TT'!$D$13:$D$70056,$A$3:$A$7588,'[1]MASTER TT'!$B$13:$B$70056,"WEDNESDAY",'[1]MASTER TT'!$C$13:$C$70056,"1100-1*",'[1]MASTER TT'!#REF!,"&gt;=1"))</f>
        <v>#REF!</v>
      </c>
      <c r="P92" s="51" t="e">
        <f>(COUNTIFS('[1]MASTER TT'!$D$13:$D$70056,$A$3:$A$7588,'[1]MASTER TT'!$B$13:$B$70056,"WEDNESDAY",'[1]MASTER TT'!$C$13:$C$70056,"1200-1*",'[1]MASTER TT'!#REF!,"&gt;=1"))</f>
        <v>#REF!</v>
      </c>
      <c r="Q92" s="51" t="e">
        <f>(COUNTIFS('[1]MASTER TT'!$D$13:$D$70056,$A$3:$A$7588,'[1]MASTER TT'!$B$13:$B$70056,"WEDNESDAY",'[1]MASTER TT'!$C$13:$C$70056,"1*-1*",'[1]MASTER TT'!#REF!,"&gt;=1"))</f>
        <v>#REF!</v>
      </c>
      <c r="R92" s="51" t="e">
        <f>(COUNTIFS('[1]MASTER TT'!$D$13:$D$70056,$A$3:$A$7588,'[1]MASTER TT'!$B$13:$B$70056,"THURSDAY",'[1]MASTER TT'!$C$13:$C$70056,"0800-1*",'[1]MASTER TT'!#REF!,"&gt;=1"))</f>
        <v>#REF!</v>
      </c>
      <c r="S92" s="51" t="e">
        <f>(COUNTIFS('[1]MASTER TT'!$D$13:$D$70056,$A$3:$A$7588,'[1]MASTER TT'!$B$13:$B$70056,"THURSDAY",'[1]MASTER TT'!$C$13:$C$70056,"1100-1*",'[1]MASTER TT'!#REF!,"&gt;=1"))</f>
        <v>#REF!</v>
      </c>
      <c r="T92" s="51" t="e">
        <f>(COUNTIFS('[1]MASTER TT'!$D$13:$D$70056,$A$3:$A$7588,'[1]MASTER TT'!$B$13:$B$70056,"THURSDAY",'[1]MASTER TT'!$C$13:$C$70056,"1200-1*",'[1]MASTER TT'!#REF!,"&gt;=1"))</f>
        <v>#REF!</v>
      </c>
      <c r="U92" s="52" t="e">
        <f>(COUNTIFS('[1]MASTER TT'!$D$13:$D$70056,$A$3:$A$7588,'[1]MASTER TT'!$B$13:$B$70056,"THURSDAY",'[1]MASTER TT'!$C$13:$C$70056,"1*-1*",'[1]MASTER TT'!#REF!,"&gt;=1"))</f>
        <v>#REF!</v>
      </c>
      <c r="V92" s="51" t="e">
        <f>(COUNTIFS('[1]MASTER TT'!$D$13:$D$70056,$A$3:$A$7588,'[1]MASTER TT'!$B$13:$B$70056,"FRIDAY",'[1]MASTER TT'!$C$13:$C$70056,"0800-1*",'[1]MASTER TT'!#REF!,"&gt;=1"))</f>
        <v>#REF!</v>
      </c>
      <c r="W92" s="51" t="e">
        <f>(COUNTIFS('[1]MASTER TT'!$D$13:$D$70056,$A$3:$A$7588,'[1]MASTER TT'!$B$13:$B$70056,"FRIDAY",'[1]MASTER TT'!$C$13:$C$70056,"1100-1*",'[1]MASTER TT'!#REF!,"&gt;=1"))</f>
        <v>#REF!</v>
      </c>
      <c r="X92" s="51" t="e">
        <f>(COUNTIFS('[1]MASTER TT'!$D$13:$D$70056,$A$3:$A$7588,'[1]MASTER TT'!$B$13:$B$70056,"FRIDAY",'[1]MASTER TT'!$C$13:$C$70056,"1200-1*",'[1]MASTER TT'!#REF!,"&gt;=1"))</f>
        <v>#REF!</v>
      </c>
      <c r="Y92" s="51" t="e">
        <f>(COUNTIFS('[1]MASTER TT'!$D$13:$D$70056,$A$3:$A$7588,'[1]MASTER TT'!$B$13:$B$70056,"FRIDAY",'[1]MASTER TT'!$C$13:$C$70056,"1*-1*",'[1]MASTER TT'!#REF!,"&gt;=1"))</f>
        <v>#REF!</v>
      </c>
      <c r="Z92" s="51" t="e">
        <f>(COUNTIFS('[1]MASTER TT'!$D$14:$D$70056,$A$3:$A$7588,'[1]MASTER TT'!$B$14:$B$70056,"SATURDAY",'[1]MASTER TT'!$C$14:$C$70056,"0800-1*",'[1]MASTER TT'!#REF!,"&gt;=1"))</f>
        <v>#REF!</v>
      </c>
      <c r="AA92" s="52" t="e">
        <f>(COUNTIFS('[1]MASTER TT'!$D$14:$D$70056,$A$3:$A$7588,'[1]MASTER TT'!$B$14:$B$70056,"SATURDAY",'[1]MASTER TT'!$C$14:$C$70056,"1100-1*",'[1]MASTER TT'!#REF!,"&gt;=1"))</f>
        <v>#REF!</v>
      </c>
      <c r="AB92" s="52" t="e">
        <f>(COUNTIFS('[1]MASTER TT'!$D$14:$D$70056,$A$3:$A$7588,'[1]MASTER TT'!$B$14:$B$70056,"SATURDAY",'[1]MASTER TT'!$C$14:$C$70056,"1500-1800",'[1]MASTER TT'!#REF!,"&gt;=1"))</f>
        <v>#REF!</v>
      </c>
      <c r="AC92" s="52">
        <v>0</v>
      </c>
      <c r="AD92" s="52" t="e">
        <f t="array" ref="AD92">COUNTIFS('[1]MASTER TT'!$D$14:$D$70056,$A$3:$A$7588,'[1]MASTER TT'!$B$14:$B$70056,"SUNDAY",'[1]MASTER TT'!$C$14:$C$70056,"0800-1100 HRS",'[1]MASTER TT'!#REF!,"&gt;=1")</f>
        <v>#REF!</v>
      </c>
      <c r="AE92" s="52" t="e">
        <f t="array" ref="AE92">COUNTIFS('[1]MASTER TT'!$D$14:$D$70056,$A$3:$A$7588,'[1]MASTER TT'!$B$14:$B$70056,"SUNDAY",'[1]MASTER TT'!$C$14:$C$70056,"1100-1400 HRS",'[1]MASTER TT'!#REF!,"&gt;=1)")</f>
        <v>#REF!</v>
      </c>
      <c r="AF92" s="8" t="e">
        <f t="array" ref="AF92">COUNTIFS('[1]MASTER TT'!$D$14:$D$70056,$A$3:$A$7588,'[1]MASTER TT'!$B$14:$B$70056,"SUNDAY",'[1]MASTER TT'!$C$14:$C$70056,"1100-1400 HRS",'[1]MASTER TT'!#REF!,"&gt;=1")</f>
        <v>#REF!</v>
      </c>
      <c r="AG92" s="39"/>
      <c r="AI92" s="54" t="e">
        <f t="shared" si="6"/>
        <v>#REF!</v>
      </c>
      <c r="AJ92" s="39"/>
      <c r="AK92" s="39"/>
      <c r="AL92" s="39"/>
    </row>
    <row r="93" spans="1:56" ht="14.25" customHeight="1">
      <c r="A93" s="30" t="s">
        <v>1484</v>
      </c>
      <c r="B93" s="30">
        <v>39</v>
      </c>
      <c r="C93" s="61">
        <v>27</v>
      </c>
      <c r="D93" s="30">
        <v>20</v>
      </c>
      <c r="E93" s="30" t="s">
        <v>1582</v>
      </c>
      <c r="F93" s="50" t="e">
        <f>(COUNTIFS('[1]MASTER TT'!$D$13:$D$69997,$A$3:$A$7588,'[1]MASTER TT'!$B$13:$B$69997,"MONDAY",'[1]MASTER TT'!$C$13:$C$69997,"0800-1*",'[1]MASTER TT'!#REF!,"&gt;=1"))</f>
        <v>#REF!</v>
      </c>
      <c r="G93" s="51" t="e">
        <f>(COUNTIFS('[1]MASTER TT'!$D$13:$D$69997,$A$3:$A$7588,'[1]MASTER TT'!$B$13:$B$69997,"MONDAY",'[1]MASTER TT'!$C$13:$C$69997,"1100-1*",'[1]MASTER TT'!#REF!,"&gt;=1"))</f>
        <v>#REF!</v>
      </c>
      <c r="H93" s="51" t="e">
        <f>(COUNTIFS('[1]MASTER TT'!$D$13:$D$69997,$A$3:$A$7588,'[1]MASTER TT'!$B$13:$B$69997,"MONDAY",'[1]MASTER TT'!$C$13:$C$69997,"1200-1*",'[1]MASTER TT'!#REF!,"&gt;=1"))</f>
        <v>#REF!</v>
      </c>
      <c r="I93" s="52" t="e">
        <f>(COUNTIFS('[1]MASTER TT'!$D$13:$D$69997,$A$3:$A$7588,'[1]MASTER TT'!$B$13:$B$69997,"MONDAY",'[1]MASTER TT'!$C$13:$C$69997,"1*-1*",'[1]MASTER TT'!#REF!,"&gt;=1"))</f>
        <v>#REF!</v>
      </c>
      <c r="J93" s="51" t="e">
        <f>(COUNTIFS('[1]MASTER TT'!$D$13:$D$69997,$A$3:$A$7588,'[1]MASTER TT'!$B$13:$B$69997,"TUESDAY",'[1]MASTER TT'!$C$13:$C$69997,"0800-1*",'[1]MASTER TT'!#REF!,"&gt;=1"))</f>
        <v>#REF!</v>
      </c>
      <c r="K93" s="52" t="e">
        <f>(COUNTIFS('[1]MASTER TT'!$D$13:$D$69997,$A$3:$A$7588,'[1]MASTER TT'!$B$13:$B$69997,"TUESDAY",'[1]MASTER TT'!$C$13:$C$69997,"1100-1*",'[1]MASTER TT'!#REF!,"&gt;=1"))</f>
        <v>#REF!</v>
      </c>
      <c r="L93" s="51" t="e">
        <f>(COUNTIFS('[1]MASTER TT'!$D$13:$D$69997,$A$3:$A$7588,'[1]MASTER TT'!$B$13:$B$69997,"TUESDAY",'[1]MASTER TT'!$C$13:$C$69997,"1200-1*",'[1]MASTER TT'!#REF!,"&gt;=1"))</f>
        <v>#REF!</v>
      </c>
      <c r="M93" s="51" t="e">
        <f>(COUNTIFS('[1]MASTER TT'!$D$13:$D$70053,$A$3:$A$7588,'[1]MASTER TT'!$B$13:$B$70053,"TUESDAY",'[1]MASTER TT'!$C$13:$C$70053,"1*-1*",'[1]MASTER TT'!#REF!,"&gt;=1"))</f>
        <v>#REF!</v>
      </c>
      <c r="N93" s="51" t="e">
        <f>(COUNTIFS('[1]MASTER TT'!$D$13:$D$70056,$A$3:$A$588,'[1]MASTER TT'!$B$13:$B$70056,"WEDNESDAY",'[1]MASTER TT'!$C$13:$C$70056,"0800-1*",'[1]MASTER TT'!#REF!,"&gt;=1"))</f>
        <v>#REF!</v>
      </c>
      <c r="O93" s="51" t="e">
        <f>(COUNTIFS('[1]MASTER TT'!$D$13:$D$70056,$A$3:$A$7588,'[1]MASTER TT'!$B$13:$B$70056,"WEDNESDAY",'[1]MASTER TT'!$C$13:$C$70056,"1100-1*",'[1]MASTER TT'!#REF!,"&gt;=1"))</f>
        <v>#REF!</v>
      </c>
      <c r="P93" s="51" t="e">
        <f>(COUNTIFS('[1]MASTER TT'!$D$13:$D$70056,$A$3:$A$7588,'[1]MASTER TT'!$B$13:$B$70056,"WEDNESDAY",'[1]MASTER TT'!$C$13:$C$70056,"1200-1*",'[1]MASTER TT'!#REF!,"&gt;=1"))</f>
        <v>#REF!</v>
      </c>
      <c r="Q93" s="51" t="e">
        <f>(COUNTIFS('[1]MASTER TT'!$D$13:$D$70056,$A$3:$A$7588,'[1]MASTER TT'!$B$13:$B$70056,"WEDNESDAY",'[1]MASTER TT'!$C$13:$C$70056,"1*-1*",'[1]MASTER TT'!#REF!,"&gt;=1"))</f>
        <v>#REF!</v>
      </c>
      <c r="R93" s="51" t="e">
        <f>(COUNTIFS('[1]MASTER TT'!$D$13:$D$70056,$A$3:$A$7588,'[1]MASTER TT'!$B$13:$B$70056,"THURSDAY",'[1]MASTER TT'!$C$13:$C$70056,"0800-1*",'[1]MASTER TT'!#REF!,"&gt;=1"))</f>
        <v>#REF!</v>
      </c>
      <c r="S93" s="51" t="e">
        <f>(COUNTIFS('[1]MASTER TT'!$D$13:$D$70056,$A$3:$A$7588,'[1]MASTER TT'!$B$13:$B$70056,"THURSDAY",'[1]MASTER TT'!$C$13:$C$70056,"1100-1*",'[1]MASTER TT'!#REF!,"&gt;=1"))</f>
        <v>#REF!</v>
      </c>
      <c r="T93" s="51" t="e">
        <f>(COUNTIFS('[1]MASTER TT'!$D$13:$D$70056,$A$3:$A$7588,'[1]MASTER TT'!$B$13:$B$70056,"THURSDAY",'[1]MASTER TT'!$C$13:$C$70056,"1200-1*",'[1]MASTER TT'!#REF!,"&gt;=1"))</f>
        <v>#REF!</v>
      </c>
      <c r="U93" s="52" t="e">
        <f>(COUNTIFS('[1]MASTER TT'!$D$13:$D$70056,$A$3:$A$7588,'[1]MASTER TT'!$B$13:$B$70056,"THURSDAY",'[1]MASTER TT'!$C$13:$C$70056,"1*-1*",'[1]MASTER TT'!#REF!,"&gt;=1"))</f>
        <v>#REF!</v>
      </c>
      <c r="V93" s="51" t="e">
        <f>(COUNTIFS('[1]MASTER TT'!$D$13:$D$70056,$A$3:$A$7588,'[1]MASTER TT'!$B$13:$B$70056,"FRIDAY",'[1]MASTER TT'!$C$13:$C$70056,"0800-1*",'[1]MASTER TT'!#REF!,"&gt;=1"))</f>
        <v>#REF!</v>
      </c>
      <c r="W93" s="51" t="e">
        <f>(COUNTIFS('[1]MASTER TT'!$D$13:$D$70056,$A$3:$A$7588,'[1]MASTER TT'!$B$13:$B$70056,"FRIDAY",'[1]MASTER TT'!$C$13:$C$70056,"1100-1*",'[1]MASTER TT'!#REF!,"&gt;=1"))</f>
        <v>#REF!</v>
      </c>
      <c r="X93" s="51" t="e">
        <f>(COUNTIFS('[1]MASTER TT'!$D$13:$D$70056,$A$3:$A$7588,'[1]MASTER TT'!$B$13:$B$70056,"FRIDAY",'[1]MASTER TT'!$C$13:$C$70056,"1200-1*",'[1]MASTER TT'!#REF!,"&gt;=1"))</f>
        <v>#REF!</v>
      </c>
      <c r="Y93" s="51" t="e">
        <f>(COUNTIFS('[1]MASTER TT'!$D$13:$D$70056,$A$3:$A$7588,'[1]MASTER TT'!$B$13:$B$70056,"FRIDAY",'[1]MASTER TT'!$C$13:$C$70056,"1*-1*",'[1]MASTER TT'!#REF!,"&gt;=1"))</f>
        <v>#REF!</v>
      </c>
      <c r="Z93" s="51" t="e">
        <f>(COUNTIFS('[1]MASTER TT'!$D$14:$D$70056,$A$3:$A$7588,'[1]MASTER TT'!$B$14:$B$70056,"SATURDAY",'[1]MASTER TT'!$C$14:$C$70056,"0800-1*",'[1]MASTER TT'!#REF!,"&gt;=1"))</f>
        <v>#REF!</v>
      </c>
      <c r="AA93" s="52" t="e">
        <f>(COUNTIFS('[1]MASTER TT'!$D$14:$D$70056,$A$3:$A$7588,'[1]MASTER TT'!$B$14:$B$70056,"SATURDAY",'[1]MASTER TT'!$C$14:$C$70056,"1100-1*",'[1]MASTER TT'!#REF!,"&gt;=1"))</f>
        <v>#REF!</v>
      </c>
      <c r="AB93" s="52" t="e">
        <f>(COUNTIFS('[1]MASTER TT'!$D$14:$D$70056,$A$3:$A$7588,'[1]MASTER TT'!$B$14:$B$70056,"SATURDAY",'[1]MASTER TT'!$C$14:$C$70056,"1500-1800",'[1]MASTER TT'!#REF!,"&gt;=1"))</f>
        <v>#REF!</v>
      </c>
      <c r="AC93" s="52">
        <v>0</v>
      </c>
      <c r="AD93" s="52" t="e">
        <f t="array" ref="AD93">COUNTIFS('[1]MASTER TT'!$D$14:$D$70056,$A$3:$A$7588,'[1]MASTER TT'!$B$14:$B$70056,"SUNDAY",'[1]MASTER TT'!$C$14:$C$70056,"0800-1100 HRS",'[1]MASTER TT'!#REF!,"&gt;=1")</f>
        <v>#REF!</v>
      </c>
      <c r="AE93" s="52" t="e">
        <f t="array" ref="AE93">COUNTIFS('[1]MASTER TT'!$D$14:$D$70056,$A$3:$A$7588,'[1]MASTER TT'!$B$14:$B$70056,"SUNDAY",'[1]MASTER TT'!$C$14:$C$70056,"1100-1400 HRS",'[1]MASTER TT'!#REF!,"&gt;=1)")</f>
        <v>#REF!</v>
      </c>
      <c r="AF93" s="8" t="e">
        <f t="array" ref="AF93">COUNTIFS('[1]MASTER TT'!$D$14:$D$70056,$A$3:$A$7588,'[1]MASTER TT'!$B$14:$B$70056,"SUNDAY",'[1]MASTER TT'!$C$14:$C$70056,"1100-1400 HRS",'[1]MASTER TT'!#REF!,"&gt;=1")</f>
        <v>#REF!</v>
      </c>
      <c r="AG93" s="39"/>
      <c r="AI93" s="54" t="e">
        <f t="shared" si="6"/>
        <v>#REF!</v>
      </c>
      <c r="AJ93" s="39"/>
      <c r="AK93" s="39"/>
      <c r="AL93" s="39"/>
    </row>
    <row r="94" spans="1:56" ht="14.25" customHeight="1">
      <c r="A94" s="30" t="s">
        <v>1586</v>
      </c>
      <c r="B94" s="30"/>
      <c r="C94" s="61"/>
      <c r="D94" s="30"/>
      <c r="E94" s="30" t="s">
        <v>1582</v>
      </c>
      <c r="F94" s="50" t="e">
        <f>(COUNTIFS('[1]MASTER TT'!$D$13:$D$69997,$A$3:$A$7588,'[1]MASTER TT'!$B$13:$B$69997,"MONDAY",'[1]MASTER TT'!$C$13:$C$69997,"0800-1*",'[1]MASTER TT'!#REF!,"&gt;=1"))</f>
        <v>#REF!</v>
      </c>
      <c r="G94" s="51" t="e">
        <f>(COUNTIFS('[1]MASTER TT'!$D$13:$D$69997,$A$3:$A$7588,'[1]MASTER TT'!$B$13:$B$69997,"MONDAY",'[1]MASTER TT'!$C$13:$C$69997,"1100-1*",'[1]MASTER TT'!#REF!,"&gt;=1"))</f>
        <v>#REF!</v>
      </c>
      <c r="H94" s="51" t="e">
        <f>(COUNTIFS('[1]MASTER TT'!$D$13:$D$69997,$A$3:$A$7588,'[1]MASTER TT'!$B$13:$B$69997,"MONDAY",'[1]MASTER TT'!$C$13:$C$69997,"1200-1*",'[1]MASTER TT'!#REF!,"&gt;=1"))</f>
        <v>#REF!</v>
      </c>
      <c r="I94" s="52" t="e">
        <f>(COUNTIFS('[1]MASTER TT'!$D$13:$D$69997,$A$3:$A$7588,'[1]MASTER TT'!$B$13:$B$69997,"MONDAY",'[1]MASTER TT'!$C$13:$C$69997,"1*-1*",'[1]MASTER TT'!#REF!,"&gt;=1"))</f>
        <v>#REF!</v>
      </c>
      <c r="J94" s="51" t="e">
        <f>(COUNTIFS('[1]MASTER TT'!$D$13:$D$69997,$A$3:$A$7588,'[1]MASTER TT'!$B$13:$B$69997,"TUESDAY",'[1]MASTER TT'!$C$13:$C$69997,"0800-1*",'[1]MASTER TT'!#REF!,"&gt;=1"))</f>
        <v>#REF!</v>
      </c>
      <c r="K94" s="52" t="e">
        <f>(COUNTIFS('[1]MASTER TT'!$D$13:$D$69997,$A$3:$A$7588,'[1]MASTER TT'!$B$13:$B$69997,"TUESDAY",'[1]MASTER TT'!$C$13:$C$69997,"1100-1*",'[1]MASTER TT'!#REF!,"&gt;=1"))</f>
        <v>#REF!</v>
      </c>
      <c r="L94" s="51" t="e">
        <f>(COUNTIFS('[1]MASTER TT'!$D$13:$D$69997,$A$3:$A$7588,'[1]MASTER TT'!$B$13:$B$69997,"TUESDAY",'[1]MASTER TT'!$C$13:$C$69997,"1200-1*",'[1]MASTER TT'!#REF!,"&gt;=1"))</f>
        <v>#REF!</v>
      </c>
      <c r="M94" s="51" t="e">
        <f>(COUNTIFS('[1]MASTER TT'!$D$13:$D$70053,$A$3:$A$7588,'[1]MASTER TT'!$B$13:$B$70053,"TUESDAY",'[1]MASTER TT'!$C$13:$C$70053,"1*-1*",'[1]MASTER TT'!#REF!,"&gt;=1"))</f>
        <v>#REF!</v>
      </c>
      <c r="N94" s="51" t="e">
        <f>(COUNTIFS('[1]MASTER TT'!$D$13:$D$70056,$A$3:$A$588,'[1]MASTER TT'!$B$13:$B$70056,"WEDNESDAY",'[1]MASTER TT'!$C$13:$C$70056,"0800-1*",'[1]MASTER TT'!#REF!,"&gt;=1"))</f>
        <v>#REF!</v>
      </c>
      <c r="O94" s="51" t="e">
        <f>(COUNTIFS('[1]MASTER TT'!$D$13:$D$70056,$A$3:$A$7588,'[1]MASTER TT'!$B$13:$B$70056,"WEDNESDAY",'[1]MASTER TT'!$C$13:$C$70056,"1100-1*",'[1]MASTER TT'!#REF!,"&gt;=1"))</f>
        <v>#REF!</v>
      </c>
      <c r="P94" s="51" t="e">
        <f>(COUNTIFS('[1]MASTER TT'!$D$13:$D$70056,$A$3:$A$7588,'[1]MASTER TT'!$B$13:$B$70056,"WEDNESDAY",'[1]MASTER TT'!$C$13:$C$70056,"1200-1*",'[1]MASTER TT'!#REF!,"&gt;=1"))</f>
        <v>#REF!</v>
      </c>
      <c r="Q94" s="51" t="e">
        <f>(COUNTIFS('[1]MASTER TT'!$D$13:$D$70056,$A$3:$A$7588,'[1]MASTER TT'!$B$13:$B$70056,"WEDNESDAY",'[1]MASTER TT'!$C$13:$C$70056,"1*-1*",'[1]MASTER TT'!#REF!,"&gt;=1"))</f>
        <v>#REF!</v>
      </c>
      <c r="R94" s="51" t="e">
        <f>(COUNTIFS('[1]MASTER TT'!$D$13:$D$70056,$A$3:$A$7588,'[1]MASTER TT'!$B$13:$B$70056,"THURSDAY",'[1]MASTER TT'!$C$13:$C$70056,"0800-1*",'[1]MASTER TT'!#REF!,"&gt;=1"))</f>
        <v>#REF!</v>
      </c>
      <c r="S94" s="51" t="e">
        <f>(COUNTIFS('[1]MASTER TT'!$D$13:$D$70056,$A$3:$A$7588,'[1]MASTER TT'!$B$13:$B$70056,"THURSDAY",'[1]MASTER TT'!$C$13:$C$70056,"1100-1*",'[1]MASTER TT'!#REF!,"&gt;=1"))</f>
        <v>#REF!</v>
      </c>
      <c r="T94" s="51" t="e">
        <f>(COUNTIFS('[1]MASTER TT'!$D$13:$D$70056,$A$3:$A$7588,'[1]MASTER TT'!$B$13:$B$70056,"THURSDAY",'[1]MASTER TT'!$C$13:$C$70056,"1200-1*",'[1]MASTER TT'!#REF!,"&gt;=1"))</f>
        <v>#REF!</v>
      </c>
      <c r="U94" s="52" t="e">
        <f>(COUNTIFS('[1]MASTER TT'!$D$13:$D$70056,$A$3:$A$7588,'[1]MASTER TT'!$B$13:$B$70056,"THURSDAY",'[1]MASTER TT'!$C$13:$C$70056,"1*-1*",'[1]MASTER TT'!#REF!,"&gt;=1"))</f>
        <v>#REF!</v>
      </c>
      <c r="V94" s="51" t="e">
        <f>(COUNTIFS('[1]MASTER TT'!$D$13:$D$70056,$A$3:$A$7588,'[1]MASTER TT'!$B$13:$B$70056,"FRIDAY",'[1]MASTER TT'!$C$13:$C$70056,"0800-1*",'[1]MASTER TT'!#REF!,"&gt;=1"))</f>
        <v>#REF!</v>
      </c>
      <c r="W94" s="51" t="e">
        <f>(COUNTIFS('[1]MASTER TT'!$D$13:$D$70056,$A$3:$A$7588,'[1]MASTER TT'!$B$13:$B$70056,"FRIDAY",'[1]MASTER TT'!$C$13:$C$70056,"1100-1*",'[1]MASTER TT'!#REF!,"&gt;=1"))</f>
        <v>#REF!</v>
      </c>
      <c r="X94" s="51" t="e">
        <f>(COUNTIFS('[1]MASTER TT'!$D$13:$D$70056,$A$3:$A$7588,'[1]MASTER TT'!$B$13:$B$70056,"FRIDAY",'[1]MASTER TT'!$C$13:$C$70056,"1200-1*",'[1]MASTER TT'!#REF!,"&gt;=1"))</f>
        <v>#REF!</v>
      </c>
      <c r="Y94" s="51" t="e">
        <f>(COUNTIFS('[1]MASTER TT'!$D$13:$D$70056,$A$3:$A$7588,'[1]MASTER TT'!$B$13:$B$70056,"FRIDAY",'[1]MASTER TT'!$C$13:$C$70056,"1*-1*",'[1]MASTER TT'!#REF!,"&gt;=1"))</f>
        <v>#REF!</v>
      </c>
      <c r="Z94" s="51" t="e">
        <f>(COUNTIFS('[1]MASTER TT'!$D$14:$D$70056,$A$3:$A$7588,'[1]MASTER TT'!$B$14:$B$70056,"SATURDAY",'[1]MASTER TT'!$C$14:$C$70056,"0800-1*",'[1]MASTER TT'!#REF!,"&gt;=1"))</f>
        <v>#REF!</v>
      </c>
      <c r="AA94" s="52" t="e">
        <f>(COUNTIFS('[1]MASTER TT'!$D$14:$D$70056,$A$3:$A$7588,'[1]MASTER TT'!$B$14:$B$70056,"SATURDAY",'[1]MASTER TT'!$C$14:$C$70056,"1100-1*",'[1]MASTER TT'!#REF!,"&gt;=1"))</f>
        <v>#REF!</v>
      </c>
      <c r="AB94" s="52" t="e">
        <f>(COUNTIFS('[1]MASTER TT'!$D$14:$D$70056,$A$3:$A$7588,'[1]MASTER TT'!$B$14:$B$70056,"SATURDAY",'[1]MASTER TT'!$C$14:$C$70056,"1500-1800",'[1]MASTER TT'!#REF!,"&gt;=1"))</f>
        <v>#REF!</v>
      </c>
      <c r="AC94" s="52">
        <v>0</v>
      </c>
      <c r="AD94" s="52" t="e">
        <f t="array" ref="AD94">COUNTIFS('[1]MASTER TT'!$D$14:$D$70056,$A$3:$A$7588,'[1]MASTER TT'!$B$14:$B$70056,"SUNDAY",'[1]MASTER TT'!$C$14:$C$70056,"0800-1100 HRS",'[1]MASTER TT'!#REF!,"&gt;=1")</f>
        <v>#REF!</v>
      </c>
      <c r="AE94" s="52" t="e">
        <f t="array" ref="AE94">COUNTIFS('[1]MASTER TT'!$D$14:$D$70056,$A$3:$A$7588,'[1]MASTER TT'!$B$14:$B$70056,"SUNDAY",'[1]MASTER TT'!$C$14:$C$70056,"1100-1400 HRS",'[1]MASTER TT'!#REF!,"&gt;=1)")</f>
        <v>#REF!</v>
      </c>
      <c r="AF94" s="8" t="e">
        <f t="array" ref="AF94">COUNTIFS('[1]MASTER TT'!$D$14:$D$70056,$A$3:$A$7588,'[1]MASTER TT'!$B$14:$B$70056,"SUNDAY",'[1]MASTER TT'!$C$14:$C$70056,"1100-1400 HRS",'[1]MASTER TT'!#REF!,"&gt;=1")</f>
        <v>#REF!</v>
      </c>
      <c r="AG94" s="39"/>
      <c r="AI94" s="54" t="e">
        <f t="shared" si="6"/>
        <v>#REF!</v>
      </c>
      <c r="AJ94" s="39"/>
      <c r="AK94" s="39"/>
      <c r="AL94" s="39"/>
    </row>
    <row r="95" spans="1:56" ht="14.25" customHeight="1">
      <c r="A95" s="89" t="s">
        <v>1105</v>
      </c>
      <c r="B95" s="8"/>
      <c r="C95" s="39"/>
      <c r="D95" s="39"/>
      <c r="E95" s="39"/>
      <c r="F95" s="50" t="e">
        <f t="array" ref="F95">COUNTIFS('[1]MASTER TT'!$D$14:$D$69997,$A$3:$A$7588,'[1]MASTER TT'!$B$14:$B$69997,"MONDAY",'[1]MASTER TT'!$C$14:$C$69997,"0800-1*",'[1]MASTER TT'!#REF!,"&gt;=1")</f>
        <v>#REF!</v>
      </c>
      <c r="G95" s="51" t="e">
        <f t="array" ref="G95">COUNTIFS('[1]MASTER TT'!$D$14:$D$69997,$A$3:$A$7588,'[1]MASTER TT'!$B$14:$B$69997,"MONDAY",'[1]MASTER TT'!$C$14:$C$69997,"1100-1*",'[1]MASTER TT'!#REF!,"&gt;=1")</f>
        <v>#REF!</v>
      </c>
      <c r="H95" s="51" t="e">
        <f t="array" ref="H95">COUNTIFS('[1]MASTER TT'!$D$14:$D$69997,$A$3:$A$7588,'[1]MASTER TT'!$B$14:$B$69997,"MONDAY",'[1]MASTER TT'!$C$14:$C$69997,"1400-1*",'[1]MASTER TT'!#REF!,"&gt;=1")</f>
        <v>#REF!</v>
      </c>
      <c r="I95" s="52" t="e">
        <f t="array" ref="I95">COUNTIFS('[1]MASTER TT'!$D$14:$D$69997,$A$3:$A$7588,'[1]MASTER TT'!$B$14:$B$69997,"MONDAY",'[1]MASTER TT'!$C$14:$C$69997,"17*",'[1]MASTER TT'!#REF!,"&gt;=1")</f>
        <v>#REF!</v>
      </c>
      <c r="J95" s="51" t="e">
        <f t="array" ref="J95">COUNTIFS('[1]MASTER TT'!$D$14:$D$69997,$A$3:$A$7588,'[1]MASTER TT'!$B$14:$B$69997,"TUESDAY",'[1]MASTER TT'!$C$14:$C$69997,"0800-1*",'[1]MASTER TT'!#REF!,"&gt;=1")</f>
        <v>#REF!</v>
      </c>
      <c r="K95" s="52" t="e">
        <f t="array" ref="K95">COUNTIFS('[1]MASTER TT'!$D$14:$D$69997,$A$3:$A$7588,'[1]MASTER TT'!$B$14:$B$69997,"TUESDAY",'[1]MASTER TT'!$C$14:$C$69997,"1100-1*",'[1]MASTER TT'!#REF!,"&gt;=1")</f>
        <v>#REF!</v>
      </c>
      <c r="L95" s="51" t="e">
        <f t="array" ref="L95">COUNTIFS('[1]MASTER TT'!$D$14:$D$69997,$A$3:$A$7588,'[1]MASTER TT'!$B$14:$B$69997,"TUESDAY",'[1]MASTER TT'!$C$14:$C$69997,"1400-1*",'[1]MASTER TT'!#REF!,"&gt;=1")</f>
        <v>#REF!</v>
      </c>
      <c r="M95" s="51" t="e">
        <f t="array" ref="M95">COUNTIFS('[1]MASTER TT'!$D$14:$D$70053,$A$3:$A$7588,'[1]MASTER TT'!$B$14:$B$70053,"TUESDAY",'[1]MASTER TT'!$C$14:$C$70053,"17*",'[1]MASTER TT'!#REF!,"&gt;=1")</f>
        <v>#REF!</v>
      </c>
      <c r="N95" s="51" t="e">
        <f t="array" ref="N95">COUNTIFS('[1]MASTER TT'!$D$14:$D$70056,$A$3:$A$588,'[1]MASTER TT'!$B$14:$B$70056,"WEDNESDAY",'[1]MASTER TT'!$C$14:$C$70056,"0800-1*",'[1]MASTER TT'!#REF!,"&gt;=1")</f>
        <v>#REF!</v>
      </c>
      <c r="O95" s="51" t="e">
        <f t="array" ref="O95">COUNTIFS('[1]MASTER TT'!$D$14:$D$70056,$A$3:$A$7588,'[1]MASTER TT'!$B$14:$B$70056,"WEDNESDAY",'[1]MASTER TT'!$C$14:$C$70056,"1100-1*",'[1]MASTER TT'!#REF!,"&gt;=1")</f>
        <v>#REF!</v>
      </c>
      <c r="P95" s="51" t="e">
        <f t="array" ref="P95">COUNTIFS('[1]MASTER TT'!$D$14:$D$70056,$A$3:$A$7588,'[1]MASTER TT'!$B$14:$B$70056,"WEDNESDAY",'[1]MASTER TT'!$C$14:$C$70056,"1400-1*",'[1]MASTER TT'!#REF!,"&gt;=1")</f>
        <v>#REF!</v>
      </c>
      <c r="Q95" s="51" t="e">
        <f t="array" ref="Q95">COUNTIFS('[1]MASTER TT'!$D$14:$D$70056,$A$3:$A$7588,'[1]MASTER TT'!$B$14:$B$70056,"WEDNESDAY",'[1]MASTER TT'!$C$14:$C$70056,"17*",'[1]MASTER TT'!#REF!,"&gt;=1")</f>
        <v>#REF!</v>
      </c>
      <c r="R95" s="51" t="e">
        <f t="array" ref="R95">COUNTIFS('[1]MASTER TT'!$D$14:$D$70056,$A$3:$A$7588,'[1]MASTER TT'!$B$14:$B$70056,"THURSDAY",'[1]MASTER TT'!$C$14:$C$70056,"0800-1*",'[1]MASTER TT'!#REF!,"&gt;=1")</f>
        <v>#REF!</v>
      </c>
      <c r="S95" s="51" t="e">
        <f t="array" ref="S95">COUNTIFS('[1]MASTER TT'!$D$14:$D$70056,$A$3:$A$7588,'[1]MASTER TT'!$B$14:$B$70056,"THURSDAY",'[1]MASTER TT'!$C$14:$C$70056,"1100-1*",'[1]MASTER TT'!#REF!,"&gt;=1")</f>
        <v>#REF!</v>
      </c>
      <c r="T95" s="51" t="e">
        <f t="array" ref="T95">COUNTIFS('[1]MASTER TT'!$D$14:$D$70056,$A$3:$A$7588,'[1]MASTER TT'!$B$14:$B$70056,"THURSDAY",'[1]MASTER TT'!$C$14:$C$70056,"1400-1*",'[1]MASTER TT'!#REF!,"&gt;=1")</f>
        <v>#REF!</v>
      </c>
      <c r="U95" s="52" t="e">
        <f t="array" ref="U95">COUNTIFS('[1]MASTER TT'!$D$14:$D$70056,$A$3:$A$7588,'[1]MASTER TT'!$B$14:$B$70056,"THURSDAY",'[1]MASTER TT'!$C$14:$C$70056,"17*",'[1]MASTER TT'!#REF!,"&gt;=1")</f>
        <v>#REF!</v>
      </c>
      <c r="V95" s="51" t="e">
        <f t="array" ref="V95">COUNTIFS('[1]MASTER TT'!$D$14:$D$70056,$A$3:$A$7588,'[1]MASTER TT'!$B$14:$B$70056,"FRIDAY",'[1]MASTER TT'!$C$14:$C$70056,"0800-1*",'[1]MASTER TT'!#REF!,"&gt;=1")</f>
        <v>#REF!</v>
      </c>
      <c r="W95" s="51" t="e">
        <f t="array" ref="W95">COUNTIFS('[1]MASTER TT'!$D$14:$D$70056,$A$3:$A$7588,'[1]MASTER TT'!$B$14:$B$70056,"FRIDAY",'[1]MASTER TT'!$C$14:$C$70056,"1100-1*",'[1]MASTER TT'!#REF!,"&gt;=1")</f>
        <v>#REF!</v>
      </c>
      <c r="X95" s="51" t="e">
        <f t="array" ref="X95">COUNTIFS('[1]MASTER TT'!$D$14:$D$70056,$A$3:$A$7588,'[1]MASTER TT'!$B$14:$B$70056,"FRIDAY",'[1]MASTER TT'!$C$14:$C$70056,"1400-1*",'[1]MASTER TT'!#REF!,"&gt;=1")</f>
        <v>#REF!</v>
      </c>
      <c r="Y95" s="51" t="e">
        <f t="array" ref="Y95">COUNTIFS('[1]MASTER TT'!$D$14:$D$70056,$A$3:$A$7588,'[1]MASTER TT'!$B$14:$B$70056,"FRIDAY",'[1]MASTER TT'!$C$14:$C$70056,"17*",'[1]MASTER TT'!#REF!,"&gt;=1")</f>
        <v>#REF!</v>
      </c>
      <c r="Z95" s="51" t="e">
        <f t="array" ref="Z95">COUNTIFS('[1]MASTER TT'!$D$14:$D$70056,$A$3:$A$7588,'[1]MASTER TT'!$B$14:$B$70056,"SATURDAY",'[1]MASTER TT'!$C$14:$C$70056,"0800-1*",'[1]MASTER TT'!#REF!,"&gt;=1")</f>
        <v>#REF!</v>
      </c>
      <c r="AA95" s="52" t="e">
        <f t="array" ref="AA95">COUNTIFS('[1]MASTER TT'!$D$14:$D$70056,$A$3:$A$7588,'[1]MASTER TT'!$B$14:$B$70056,"SATURDAY",'[1]MASTER TT'!$C$14:$C$70056,"1100-1*",'[1]MASTER TT'!#REF!,"&gt;=1")</f>
        <v>#REF!</v>
      </c>
      <c r="AB95" s="52" t="e">
        <f t="array" ref="AB95">COUNTIFS('[1]MASTER TT'!$D$14:$D$70056,$A$3:$A$7588,'[1]MASTER TT'!$B$14:$B$70056,"SATURDAY",'[1]MASTER TT'!$C$14:$C$70056,"1500-1800",'[1]MASTER TT'!#REF!,"&gt;=1")</f>
        <v>#REF!</v>
      </c>
      <c r="AC95" s="52">
        <v>0</v>
      </c>
      <c r="AD95" s="52" t="e">
        <f t="array" ref="AD95">COUNTIFS('[1]MASTER TT'!$D$14:$D$70056,$A$3:$A$7588,'[1]MASTER TT'!$B$14:$B$70056,"SUNDAY",'[1]MASTER TT'!$C$14:$C$70056,"0800-1100 HRS",'[1]MASTER TT'!#REF!,"&gt;=1")</f>
        <v>#REF!</v>
      </c>
      <c r="AE95" s="52" t="e">
        <f t="array" ref="AE95">COUNTIFS('[1]MASTER TT'!$D$14:$D$70056,$A$3:$A$7588,'[1]MASTER TT'!$B$14:$B$70056,"SUNDAY",'[1]MASTER TT'!$C$14:$C$70056,"1100-1400 HRS",'[1]MASTER TT'!#REF!,"&gt;=1)")</f>
        <v>#REF!</v>
      </c>
      <c r="AF95" s="8" t="e">
        <f t="array" ref="AF95">COUNTIFS('[1]MASTER TT'!$D$14:$D$70056,$A$3:$A$7588,'[1]MASTER TT'!$B$14:$B$70056,"SUNDAY",'[1]MASTER TT'!$C$14:$C$70056,"1100-1400 HRS",'[1]MASTER TT'!#REF!,"&gt;=1")</f>
        <v>#REF!</v>
      </c>
      <c r="AG95" s="39"/>
      <c r="AI95" s="39"/>
      <c r="AJ95" s="39"/>
      <c r="AK95" s="39"/>
      <c r="AL95" s="39"/>
    </row>
    <row r="96" spans="1:56" ht="14.25" customHeight="1">
      <c r="A96" s="80" t="s">
        <v>1243</v>
      </c>
      <c r="B96" s="80"/>
      <c r="C96" s="81"/>
      <c r="D96" s="80"/>
      <c r="E96" s="80"/>
      <c r="F96" s="50" t="e">
        <f>COUNTIFS('[1]MASTER TT'!$D$13:$D$69997,$A$3:$A$7588,'[1]MASTER TT'!$B$13:$B$69997,"MONDAY",'[1]MASTER TT'!$C$13:$C$69997,"0800-1*",'[1]MASTER TT'!#REF!,"&gt;=1")</f>
        <v>#REF!</v>
      </c>
      <c r="G96" s="51" t="e">
        <f>COUNTIFS('[1]MASTER TT'!$D$13:$D$69997,$A$3:$A$7588,'[1]MASTER TT'!$B$13:$B$69997,"MONDAY",'[1]MASTER TT'!$C$13:$C$69997,"1100-1*",'[1]MASTER TT'!#REF!,"&gt;=1")</f>
        <v>#REF!</v>
      </c>
      <c r="H96" s="51" t="e">
        <f>(COUNTIFS('[1]MASTER TT'!$D$13:$D$69997,$A$3:$A$7588,'[1]MASTER TT'!$B$13:$B$69997,"MONDAY",'[1]MASTER TT'!$C$13:$C$69997,"1400-1*",'[1]MASTER TT'!#REF!,"&gt;=1"))</f>
        <v>#REF!</v>
      </c>
      <c r="I96" s="52" t="e">
        <f>COUNTIFS('[1]MASTER TT'!$D$13:$D$69997,$A$3:$A$7588,'[1]MASTER TT'!$B$13:$B$69997,"MONDAY",'[1]MASTER TT'!$C$13:$C$69997,"17*",'[1]MASTER TT'!#REF!,"&gt;=1")</f>
        <v>#REF!</v>
      </c>
      <c r="J96" s="51" t="e">
        <f>COUNTIFS('[1]MASTER TT'!$D$13:$D$69997,$A$3:$A$7588,'[1]MASTER TT'!$B$13:$B$69997,"TUESDAY",'[1]MASTER TT'!$C$13:$C$69997,"0800-1*",'[1]MASTER TT'!#REF!,"&gt;=1")</f>
        <v>#REF!</v>
      </c>
      <c r="K96" s="52" t="e">
        <f>COUNTIFS('[1]MASTER TT'!$D$13:$D$69997,$A$3:$A$7588,'[1]MASTER TT'!$B$13:$B$69997,"TUESDAY",'[1]MASTER TT'!$C$13:$C$69997,"1100-1*",'[1]MASTER TT'!#REF!,"&gt;=1")</f>
        <v>#REF!</v>
      </c>
      <c r="L96" s="51" t="e">
        <f>COUNTIFS('[1]MASTER TT'!$D$13:$D$69997,$A$3:$A$7588,'[1]MASTER TT'!$B$13:$B$69997,"TUESDAY",'[1]MASTER TT'!$C$13:$C$69997,"1400-1*",'[1]MASTER TT'!#REF!,"&gt;=1")</f>
        <v>#REF!</v>
      </c>
      <c r="M96" s="51" t="e">
        <f>COUNTIFS('[1]MASTER TT'!$D$13:$D$70053,$A$3:$A$7588,'[1]MASTER TT'!$B$13:$B$70053,"TUESDAY",'[1]MASTER TT'!$C$13:$C$70053,"17*",'[1]MASTER TT'!#REF!,"&gt;=1")</f>
        <v>#REF!</v>
      </c>
      <c r="N96" s="51" t="e">
        <f>COUNTIFS('[1]MASTER TT'!$D$13:$D$70056,$A$3:$A$588,'[1]MASTER TT'!$B$13:$B$70056,"WEDNESDAY",'[1]MASTER TT'!$C$13:$C$70056,"0800-1*",'[1]MASTER TT'!#REF!,"&gt;=1")</f>
        <v>#REF!</v>
      </c>
      <c r="O96" s="51" t="e">
        <f>(COUNTIFS('[1]MASTER TT'!$D$13:$D$70056,$A$3:$A$7588,'[1]MASTER TT'!$B$13:$B$70056,"WEDNESDAY",'[1]MASTER TT'!$C$13:$C$70056,"1100-1*",'[1]MASTER TT'!#REF!,"&gt;=1"))</f>
        <v>#REF!</v>
      </c>
      <c r="P96" s="51" t="e">
        <f>(COUNTIFS('[1]MASTER TT'!$D$13:$D$70056,$A$3:$A$7588,'[1]MASTER TT'!$B$13:$B$70056,"WEDNESDAY",'[1]MASTER TT'!$C$13:$C$70056,"1400-1*",'[1]MASTER TT'!#REF!,"&gt;=1"))</f>
        <v>#REF!</v>
      </c>
      <c r="Q96" s="51" t="e">
        <f>(COUNTIFS('[1]MASTER TT'!$D$13:$D$70056,$A$3:$A$7588,'[1]MASTER TT'!$B$13:$B$70056,"WEDNESDAY",'[1]MASTER TT'!$C$13:$C$70056,"17*",'[1]MASTER TT'!#REF!,"&gt;=1"))</f>
        <v>#REF!</v>
      </c>
      <c r="R96" s="51" t="e">
        <f>(COUNTIFS('[1]MASTER TT'!$D$13:$D$70056,$A$3:$A$7588,'[1]MASTER TT'!$B$13:$B$70056,"THURSDAY",'[1]MASTER TT'!$C$13:$C$70056,"0800-1*",'[1]MASTER TT'!#REF!,"&gt;=1"))</f>
        <v>#REF!</v>
      </c>
      <c r="S96" s="51" t="e">
        <f>COUNTIFS('[1]MASTER TT'!$D$13:$D$70056,$A$3:$A$7588,'[1]MASTER TT'!$B$13:$B$70056,"THURSDAY",'[1]MASTER TT'!$C$13:$C$70056,"1100-1*",'[1]MASTER TT'!#REF!,"&gt;=1")</f>
        <v>#REF!</v>
      </c>
      <c r="T96" s="51" t="e">
        <f>(COUNTIFS('[1]MASTER TT'!$D$13:$D$70056,$A$3:$A$7588,'[1]MASTER TT'!$B$13:$B$70056,"THURSDAY",'[1]MASTER TT'!$C$13:$C$70056,"1400-1*",'[1]MASTER TT'!#REF!,"&gt;=1"))</f>
        <v>#REF!</v>
      </c>
      <c r="U96" s="52" t="e">
        <f>(COUNTIFS('[1]MASTER TT'!$D$13:$D$70056,$A$3:$A$7588,'[1]MASTER TT'!$B$13:$B$70056,"THURSDAY",'[1]MASTER TT'!$C$13:$C$70056,"17*",'[1]MASTER TT'!#REF!,"&gt;=1"))</f>
        <v>#REF!</v>
      </c>
      <c r="V96" s="51" t="e">
        <f>(COUNTIFS('[1]MASTER TT'!$D$13:$D$70056,$A$3:$A$7588,'[1]MASTER TT'!$B$13:$B$70056,"FRIDAY",'[1]MASTER TT'!$C$13:$C$70056,"0800-1*",'[1]MASTER TT'!#REF!,"&gt;=1"))</f>
        <v>#REF!</v>
      </c>
      <c r="W96" s="51" t="e">
        <f>(COUNTIFS('[1]MASTER TT'!$D$13:$D$70056,$A$3:$A$7588,'[1]MASTER TT'!$B$13:$B$70056,"FRIDAY",'[1]MASTER TT'!$C$13:$C$70056,"1100-1*",'[1]MASTER TT'!#REF!,"&gt;=1"))</f>
        <v>#REF!</v>
      </c>
      <c r="X96" s="51" t="e">
        <f>(COUNTIFS('[1]MASTER TT'!$D$13:$D$70056,$A$3:$A$7588,'[1]MASTER TT'!$B$13:$B$70056,"FRIDAY",'[1]MASTER TT'!$C$13:$C$70056,"1400-1*",'[1]MASTER TT'!#REF!,"&gt;=1"))</f>
        <v>#REF!</v>
      </c>
      <c r="Y96" s="51" t="e">
        <f>(COUNTIFS('[1]MASTER TT'!$D$13:$D$70056,$A$3:$A$7588,'[1]MASTER TT'!$B$13:$B$70056,"FRIDAY",'[1]MASTER TT'!$C$13:$C$70056,"17*",'[1]MASTER TT'!#REF!,"&gt;=1"))</f>
        <v>#REF!</v>
      </c>
      <c r="Z96" s="51" t="e">
        <f>(COUNTIFS('[1]MASTER TT'!$D$14:$D$70056,$A$3:$A$7588,'[1]MASTER TT'!$B$14:$B$70056,"SATURDAY",'[1]MASTER TT'!$C$14:$C$70056,"0800-1*",'[1]MASTER TT'!#REF!,"&gt;=1"))</f>
        <v>#REF!</v>
      </c>
      <c r="AA96" s="52" t="e">
        <f>(COUNTIFS('[1]MASTER TT'!$D$14:$D$70056,$A$3:$A$7588,'[1]MASTER TT'!$B$14:$B$70056,"SATURDAY",'[1]MASTER TT'!$C$14:$C$70056,"1100-1*",'[1]MASTER TT'!#REF!,"&gt;=1"))</f>
        <v>#REF!</v>
      </c>
      <c r="AB96" s="52" t="e">
        <f>(COUNTIFS('[1]MASTER TT'!$D$14:$D$70056,$A$3:$A$7588,'[1]MASTER TT'!$B$14:$B$70056,"SATURDAY",'[1]MASTER TT'!$C$14:$C$70056,"1500-1800",'[1]MASTER TT'!#REF!,"&gt;=1"))</f>
        <v>#REF!</v>
      </c>
      <c r="AC96" s="52">
        <v>0</v>
      </c>
      <c r="AD96" s="52" t="e">
        <f>(COUNTIFS('[1]MASTER TT'!$D$14:$D$70056,$A$3:$A$7588,'[1]MASTER TT'!$B$14:$B$70056,"SUNDAY",'[1]MASTER TT'!$C$14:$C$70056,"0800-1100 HRS",'[1]MASTER TT'!#REF!,"&gt;=1"))</f>
        <v>#REF!</v>
      </c>
      <c r="AE96" s="52" t="e">
        <f>(COUNTIFS('[1]MASTER TT'!$D$14:$D$70056,$A$3:$A$7588,'[1]MASTER TT'!$B$14:$B$70056,"SUNDAY",'[1]MASTER TT'!$C$14:$C$70056,"1100-1400 HRS",'[1]MASTER TT'!#REF!,"&gt;=1)"))</f>
        <v>#REF!</v>
      </c>
      <c r="AF96" s="8" t="e">
        <f>(COUNTIFS('[1]MASTER TT'!$D$14:$D$70056,$A$3:$A$7588,'[1]MASTER TT'!$B$14:$B$70056,"SUNDAY",'[1]MASTER TT'!$C$14:$C$70056,"1100-1400 HRS",'[1]MASTER TT'!#REF!,"&gt;=1"))</f>
        <v>#REF!</v>
      </c>
      <c r="AG96" s="39"/>
      <c r="AI96" s="39"/>
      <c r="AJ96" s="39"/>
      <c r="AK96" s="39"/>
      <c r="AL96" s="39"/>
    </row>
    <row r="97" spans="1:38" ht="14.25" customHeight="1">
      <c r="A97" s="80" t="s">
        <v>1116</v>
      </c>
      <c r="B97" s="80"/>
      <c r="C97" s="81"/>
      <c r="D97" s="80"/>
      <c r="E97" s="80"/>
      <c r="F97" s="50" t="e">
        <f>COUNTIFS('[1]MASTER TT'!$D$13:$D$69997,$A$3:$A$7588,'[1]MASTER TT'!$B$13:$B$69997,"MONDAY",'[1]MASTER TT'!$C$13:$C$69997,"0800-1*",'[1]MASTER TT'!#REF!,"&gt;=1")</f>
        <v>#REF!</v>
      </c>
      <c r="G97" s="51" t="e">
        <f>COUNTIFS('[1]MASTER TT'!$D$13:$D$69997,$A$3:$A$7588,'[1]MASTER TT'!$B$13:$B$69997,"MONDAY",'[1]MASTER TT'!$C$13:$C$69997,"1100-1*",'[1]MASTER TT'!#REF!,"&gt;=1")</f>
        <v>#REF!</v>
      </c>
      <c r="H97" s="51" t="e">
        <f>(COUNTIFS('[1]MASTER TT'!$D$13:$D$69997,$A$3:$A$7588,'[1]MASTER TT'!$B$13:$B$69997,"MONDAY",'[1]MASTER TT'!$C$13:$C$69997,"1400-1*",'[1]MASTER TT'!#REF!,"&gt;=1"))</f>
        <v>#REF!</v>
      </c>
      <c r="I97" s="52" t="e">
        <f>COUNTIFS('[1]MASTER TT'!$D$13:$D$69997,$A$3:$A$7588,'[1]MASTER TT'!$B$13:$B$69997,"MONDAY",'[1]MASTER TT'!$C$13:$C$69997,"17*",'[1]MASTER TT'!#REF!,"&gt;=1")</f>
        <v>#REF!</v>
      </c>
      <c r="J97" s="51" t="e">
        <f>COUNTIFS('[1]MASTER TT'!$D$13:$D$69997,$A$3:$A$7588,'[1]MASTER TT'!$B$13:$B$69997,"TUESDAY",'[1]MASTER TT'!$C$13:$C$69997,"0800-1*",'[1]MASTER TT'!#REF!,"&gt;=1")</f>
        <v>#REF!</v>
      </c>
      <c r="K97" s="52" t="e">
        <f>COUNTIFS('[1]MASTER TT'!$D$13:$D$69997,$A$3:$A$7588,'[1]MASTER TT'!$B$13:$B$69997,"TUESDAY",'[1]MASTER TT'!$C$13:$C$69997,"1100-1*",'[1]MASTER TT'!#REF!,"&gt;=1")</f>
        <v>#REF!</v>
      </c>
      <c r="L97" s="51" t="e">
        <f>COUNTIFS('[1]MASTER TT'!$D$13:$D$69997,$A$3:$A$7588,'[1]MASTER TT'!$B$13:$B$69997,"TUESDAY",'[1]MASTER TT'!$C$13:$C$69997,"1400-1*",'[1]MASTER TT'!#REF!,"&gt;=1")</f>
        <v>#REF!</v>
      </c>
      <c r="M97" s="51" t="e">
        <f>COUNTIFS('[1]MASTER TT'!$D$13:$D$70053,$A$3:$A$7588,'[1]MASTER TT'!$B$13:$B$70053,"TUESDAY",'[1]MASTER TT'!$C$13:$C$70053,"17*",'[1]MASTER TT'!#REF!,"&gt;=1")</f>
        <v>#REF!</v>
      </c>
      <c r="N97" s="51" t="e">
        <f>COUNTIFS('[1]MASTER TT'!$D$13:$D$70056,$A$3:$A$588,'[1]MASTER TT'!$B$13:$B$70056,"WEDNESDAY",'[1]MASTER TT'!$C$13:$C$70056,"0800-1*",'[1]MASTER TT'!#REF!,"&gt;=1")</f>
        <v>#REF!</v>
      </c>
      <c r="O97" s="51" t="e">
        <f>(COUNTIFS('[1]MASTER TT'!$D$13:$D$70056,$A$3:$A$7588,'[1]MASTER TT'!$B$13:$B$70056,"WEDNESDAY",'[1]MASTER TT'!$C$13:$C$70056,"1100-1*",'[1]MASTER TT'!#REF!,"&gt;=1"))</f>
        <v>#REF!</v>
      </c>
      <c r="P97" s="51" t="e">
        <f>(COUNTIFS('[1]MASTER TT'!$D$13:$D$70056,$A$3:$A$7588,'[1]MASTER TT'!$B$13:$B$70056,"WEDNESDAY",'[1]MASTER TT'!$C$13:$C$70056,"1400-1*",'[1]MASTER TT'!#REF!,"&gt;=1"))</f>
        <v>#REF!</v>
      </c>
      <c r="Q97" s="51" t="e">
        <f>(COUNTIFS('[1]MASTER TT'!$D$13:$D$70056,$A$3:$A$7588,'[1]MASTER TT'!$B$13:$B$70056,"WEDNESDAY",'[1]MASTER TT'!$C$13:$C$70056,"17*",'[1]MASTER TT'!#REF!,"&gt;=1"))</f>
        <v>#REF!</v>
      </c>
      <c r="R97" s="51" t="e">
        <f>(COUNTIFS('[1]MASTER TT'!$D$13:$D$70056,$A$3:$A$7588,'[1]MASTER TT'!$B$13:$B$70056,"THURSDAY",'[1]MASTER TT'!$C$13:$C$70056,"0800-1*",'[1]MASTER TT'!#REF!,"&gt;=1"))</f>
        <v>#REF!</v>
      </c>
      <c r="S97" s="51" t="e">
        <f>COUNTIFS('[1]MASTER TT'!$D$13:$D$70056,$A$3:$A$7588,'[1]MASTER TT'!$B$13:$B$70056,"THURSDAY",'[1]MASTER TT'!$C$13:$C$70056,"1100-1*",'[1]MASTER TT'!#REF!,"&gt;=1")</f>
        <v>#REF!</v>
      </c>
      <c r="T97" s="51" t="e">
        <f>(COUNTIFS('[1]MASTER TT'!$D$13:$D$70056,$A$3:$A$7588,'[1]MASTER TT'!$B$13:$B$70056,"THURSDAY",'[1]MASTER TT'!$C$13:$C$70056,"1400-1*",'[1]MASTER TT'!#REF!,"&gt;=1"))</f>
        <v>#REF!</v>
      </c>
      <c r="U97" s="52" t="e">
        <f>(COUNTIFS('[1]MASTER TT'!$D$13:$D$70056,$A$3:$A$7588,'[1]MASTER TT'!$B$13:$B$70056,"THURSDAY",'[1]MASTER TT'!$C$13:$C$70056,"17*",'[1]MASTER TT'!#REF!,"&gt;=1"))</f>
        <v>#REF!</v>
      </c>
      <c r="V97" s="51" t="e">
        <f>(COUNTIFS('[1]MASTER TT'!$D$13:$D$70056,$A$3:$A$7588,'[1]MASTER TT'!$B$13:$B$70056,"FRIDAY",'[1]MASTER TT'!$C$13:$C$70056,"0800-1*",'[1]MASTER TT'!#REF!,"&gt;=1"))</f>
        <v>#REF!</v>
      </c>
      <c r="W97" s="51" t="e">
        <f>(COUNTIFS('[1]MASTER TT'!$D$13:$D$70056,$A$3:$A$7588,'[1]MASTER TT'!$B$13:$B$70056,"FRIDAY",'[1]MASTER TT'!$C$13:$C$70056,"1100-1*",'[1]MASTER TT'!#REF!,"&gt;=1"))</f>
        <v>#REF!</v>
      </c>
      <c r="X97" s="51" t="e">
        <f>(COUNTIFS('[1]MASTER TT'!$D$13:$D$70056,$A$3:$A$7588,'[1]MASTER TT'!$B$13:$B$70056,"FRIDAY",'[1]MASTER TT'!$C$13:$C$70056,"1400-1*",'[1]MASTER TT'!#REF!,"&gt;=1"))</f>
        <v>#REF!</v>
      </c>
      <c r="Y97" s="51" t="e">
        <f>(COUNTIFS('[1]MASTER TT'!$D$13:$D$70056,$A$3:$A$7588,'[1]MASTER TT'!$B$13:$B$70056,"FRIDAY",'[1]MASTER TT'!$C$13:$C$70056,"17*",'[1]MASTER TT'!#REF!,"&gt;=1"))</f>
        <v>#REF!</v>
      </c>
      <c r="Z97" s="51" t="e">
        <f>(COUNTIFS('[1]MASTER TT'!$D$14:$D$70056,$A$3:$A$7588,'[1]MASTER TT'!$B$14:$B$70056,"SATURDAY",'[1]MASTER TT'!$C$14:$C$70056,"0800-1*",'[1]MASTER TT'!#REF!,"&gt;=1"))</f>
        <v>#REF!</v>
      </c>
      <c r="AA97" s="52" t="e">
        <f>(COUNTIFS('[1]MASTER TT'!$D$14:$D$70056,$A$3:$A$7588,'[1]MASTER TT'!$B$14:$B$70056,"SATURDAY",'[1]MASTER TT'!$C$14:$C$70056,"1100-1*",'[1]MASTER TT'!#REF!,"&gt;=1"))</f>
        <v>#REF!</v>
      </c>
      <c r="AB97" s="52" t="e">
        <f>(COUNTIFS('[1]MASTER TT'!$D$14:$D$70056,$A$3:$A$7588,'[1]MASTER TT'!$B$14:$B$70056,"SATURDAY",'[1]MASTER TT'!$C$14:$C$70056,"1500-1800",'[1]MASTER TT'!#REF!,"&gt;=1"))</f>
        <v>#REF!</v>
      </c>
      <c r="AC97" s="52">
        <v>0</v>
      </c>
      <c r="AD97" s="52" t="e">
        <f>(COUNTIFS('[1]MASTER TT'!$D$14:$D$70056,$A$3:$A$7588,'[1]MASTER TT'!$B$14:$B$70056,"SUNDAY",'[1]MASTER TT'!$C$14:$C$70056,"0800-1100 HRS",'[1]MASTER TT'!#REF!,"&gt;=1"))</f>
        <v>#REF!</v>
      </c>
      <c r="AE97" s="52" t="e">
        <f>(COUNTIFS('[1]MASTER TT'!$D$14:$D$70056,$A$3:$A$7588,'[1]MASTER TT'!$B$14:$B$70056,"SUNDAY",'[1]MASTER TT'!$C$14:$C$70056,"1100-1400 HRS",'[1]MASTER TT'!#REF!,"&gt;=1)"))</f>
        <v>#REF!</v>
      </c>
      <c r="AF97" s="8" t="e">
        <f>(COUNTIFS('[1]MASTER TT'!$D$14:$D$70056,$A$3:$A$7588,'[1]MASTER TT'!$B$14:$B$70056,"SUNDAY",'[1]MASTER TT'!$C$14:$C$70056,"1100-1400 HRS",'[1]MASTER TT'!#REF!,"&gt;=1"))</f>
        <v>#REF!</v>
      </c>
      <c r="AG97" s="39"/>
      <c r="AI97" s="39"/>
      <c r="AJ97" s="39"/>
      <c r="AK97" s="39"/>
      <c r="AL97" s="39"/>
    </row>
    <row r="98" spans="1:38" ht="14.25" customHeight="1">
      <c r="A98" s="80" t="s">
        <v>1136</v>
      </c>
      <c r="B98" s="80"/>
      <c r="C98" s="81"/>
      <c r="D98" s="80"/>
      <c r="E98" s="80"/>
      <c r="F98" s="50" t="e">
        <f>COUNTIFS('[1]MASTER TT'!$D$13:$D$69997,$A$3:$A$7588,'[1]MASTER TT'!$B$13:$B$69997,"MONDAY",'[1]MASTER TT'!$C$13:$C$69997,"0800-1*",'[1]MASTER TT'!#REF!,"&gt;=1")</f>
        <v>#REF!</v>
      </c>
      <c r="G98" s="51" t="e">
        <f>COUNTIFS('[1]MASTER TT'!$D$13:$D$69997,$A$3:$A$7588,'[1]MASTER TT'!$B$13:$B$69997,"MONDAY",'[1]MASTER TT'!$C$13:$C$69997,"1100-1*",'[1]MASTER TT'!#REF!,"&gt;=1")</f>
        <v>#REF!</v>
      </c>
      <c r="H98" s="51" t="e">
        <f>(COUNTIFS('[1]MASTER TT'!$D$13:$D$69997,$A$3:$A$7588,'[1]MASTER TT'!$B$13:$B$69997,"MONDAY",'[1]MASTER TT'!$C$13:$C$69997,"1400-1*",'[1]MASTER TT'!#REF!,"&gt;=1"))</f>
        <v>#REF!</v>
      </c>
      <c r="I98" s="52" t="e">
        <f>COUNTIFS('[1]MASTER TT'!$D$13:$D$69997,$A$3:$A$7588,'[1]MASTER TT'!$B$13:$B$69997,"MONDAY",'[1]MASTER TT'!$C$13:$C$69997,"17*",'[1]MASTER TT'!#REF!,"&gt;=1")</f>
        <v>#REF!</v>
      </c>
      <c r="J98" s="51" t="e">
        <f>COUNTIFS('[1]MASTER TT'!$D$13:$D$69997,$A$3:$A$7588,'[1]MASTER TT'!$B$13:$B$69997,"TUESDAY",'[1]MASTER TT'!$C$13:$C$69997,"0800-1*",'[1]MASTER TT'!#REF!,"&gt;=1")</f>
        <v>#REF!</v>
      </c>
      <c r="K98" s="52" t="e">
        <f>COUNTIFS('[1]MASTER TT'!$D$13:$D$69997,$A$3:$A$7588,'[1]MASTER TT'!$B$13:$B$69997,"TUESDAY",'[1]MASTER TT'!$C$13:$C$69997,"1100-1*",'[1]MASTER TT'!#REF!,"&gt;=1")</f>
        <v>#REF!</v>
      </c>
      <c r="L98" s="51" t="e">
        <f>COUNTIFS('[1]MASTER TT'!$D$13:$D$69997,$A$3:$A$7588,'[1]MASTER TT'!$B$13:$B$69997,"TUESDAY",'[1]MASTER TT'!$C$13:$C$69997,"1400-1*",'[1]MASTER TT'!#REF!,"&gt;=1")</f>
        <v>#REF!</v>
      </c>
      <c r="M98" s="51" t="e">
        <f>COUNTIFS('[1]MASTER TT'!$D$13:$D$70053,$A$3:$A$7588,'[1]MASTER TT'!$B$13:$B$70053,"TUESDAY",'[1]MASTER TT'!$C$13:$C$70053,"17*",'[1]MASTER TT'!#REF!,"&gt;=1")</f>
        <v>#REF!</v>
      </c>
      <c r="N98" s="51" t="e">
        <f>COUNTIFS('[1]MASTER TT'!$D$13:$D$70056,$A$3:$A$588,'[1]MASTER TT'!$B$13:$B$70056,"WEDNESDAY",'[1]MASTER TT'!$C$13:$C$70056,"0800-1*",'[1]MASTER TT'!#REF!,"&gt;=1")</f>
        <v>#REF!</v>
      </c>
      <c r="O98" s="51" t="e">
        <f>(COUNTIFS('[1]MASTER TT'!$D$13:$D$70056,$A$3:$A$7588,'[1]MASTER TT'!$B$13:$B$70056,"WEDNESDAY",'[1]MASTER TT'!$C$13:$C$70056,"1100-1*",'[1]MASTER TT'!#REF!,"&gt;=1"))</f>
        <v>#REF!</v>
      </c>
      <c r="P98" s="51" t="e">
        <f>(COUNTIFS('[1]MASTER TT'!$D$13:$D$70056,$A$3:$A$7588,'[1]MASTER TT'!$B$13:$B$70056,"WEDNESDAY",'[1]MASTER TT'!$C$13:$C$70056,"1400-1*",'[1]MASTER TT'!#REF!,"&gt;=1"))</f>
        <v>#REF!</v>
      </c>
      <c r="Q98" s="51" t="e">
        <f>(COUNTIFS('[1]MASTER TT'!$D$13:$D$70056,$A$3:$A$7588,'[1]MASTER TT'!$B$13:$B$70056,"WEDNESDAY",'[1]MASTER TT'!$C$13:$C$70056,"17*",'[1]MASTER TT'!#REF!,"&gt;=1"))</f>
        <v>#REF!</v>
      </c>
      <c r="R98" s="51" t="e">
        <f>(COUNTIFS('[1]MASTER TT'!$D$13:$D$70056,$A$3:$A$7588,'[1]MASTER TT'!$B$13:$B$70056,"THURSDAY",'[1]MASTER TT'!$C$13:$C$70056,"0800-1*",'[1]MASTER TT'!#REF!,"&gt;=1"))</f>
        <v>#REF!</v>
      </c>
      <c r="S98" s="51" t="e">
        <f>COUNTIFS('[1]MASTER TT'!$D$13:$D$70056,$A$3:$A$7588,'[1]MASTER TT'!$B$13:$B$70056,"THURSDAY",'[1]MASTER TT'!$C$13:$C$70056,"1100-1*",'[1]MASTER TT'!#REF!,"&gt;=1")</f>
        <v>#REF!</v>
      </c>
      <c r="T98" s="51" t="e">
        <f>(COUNTIFS('[1]MASTER TT'!$D$13:$D$70056,$A$3:$A$7588,'[1]MASTER TT'!$B$13:$B$70056,"THURSDAY",'[1]MASTER TT'!$C$13:$C$70056,"1400-1*",'[1]MASTER TT'!#REF!,"&gt;=1"))</f>
        <v>#REF!</v>
      </c>
      <c r="U98" s="52" t="e">
        <f>(COUNTIFS('[1]MASTER TT'!$D$13:$D$70056,$A$3:$A$7588,'[1]MASTER TT'!$B$13:$B$70056,"THURSDAY",'[1]MASTER TT'!$C$13:$C$70056,"17*",'[1]MASTER TT'!#REF!,"&gt;=1"))</f>
        <v>#REF!</v>
      </c>
      <c r="V98" s="51" t="e">
        <f>(COUNTIFS('[1]MASTER TT'!$D$13:$D$70056,$A$3:$A$7588,'[1]MASTER TT'!$B$13:$B$70056,"FRIDAY",'[1]MASTER TT'!$C$13:$C$70056,"0800-1*",'[1]MASTER TT'!#REF!,"&gt;=1"))</f>
        <v>#REF!</v>
      </c>
      <c r="W98" s="51" t="e">
        <f>(COUNTIFS('[1]MASTER TT'!$D$13:$D$70056,$A$3:$A$7588,'[1]MASTER TT'!$B$13:$B$70056,"FRIDAY",'[1]MASTER TT'!$C$13:$C$70056,"1100-1*",'[1]MASTER TT'!#REF!,"&gt;=1"))</f>
        <v>#REF!</v>
      </c>
      <c r="X98" s="51" t="e">
        <f>(COUNTIFS('[1]MASTER TT'!$D$13:$D$70056,$A$3:$A$7588,'[1]MASTER TT'!$B$13:$B$70056,"FRIDAY",'[1]MASTER TT'!$C$13:$C$70056,"1400-1*",'[1]MASTER TT'!#REF!,"&gt;=1"))</f>
        <v>#REF!</v>
      </c>
      <c r="Y98" s="51" t="e">
        <f>(COUNTIFS('[1]MASTER TT'!$D$13:$D$70056,$A$3:$A$7588,'[1]MASTER TT'!$B$13:$B$70056,"FRIDAY",'[1]MASTER TT'!$C$13:$C$70056,"17*",'[1]MASTER TT'!#REF!,"&gt;=1"))</f>
        <v>#REF!</v>
      </c>
      <c r="Z98" s="51" t="e">
        <f>(COUNTIFS('[1]MASTER TT'!$D$14:$D$70056,$A$3:$A$7588,'[1]MASTER TT'!$B$14:$B$70056,"SATURDAY",'[1]MASTER TT'!$C$14:$C$70056,"0800-1*",'[1]MASTER TT'!#REF!,"&gt;=1"))</f>
        <v>#REF!</v>
      </c>
      <c r="AA98" s="52" t="e">
        <f>(COUNTIFS('[1]MASTER TT'!$D$14:$D$70056,$A$3:$A$7588,'[1]MASTER TT'!$B$14:$B$70056,"SATURDAY",'[1]MASTER TT'!$C$14:$C$70056,"1100-1*",'[1]MASTER TT'!#REF!,"&gt;=1"))</f>
        <v>#REF!</v>
      </c>
      <c r="AB98" s="52" t="e">
        <f>(COUNTIFS('[1]MASTER TT'!$D$14:$D$70056,$A$3:$A$7588,'[1]MASTER TT'!$B$14:$B$70056,"SATURDAY",'[1]MASTER TT'!$C$14:$C$70056,"1500-1800",'[1]MASTER TT'!#REF!,"&gt;=1"))</f>
        <v>#REF!</v>
      </c>
      <c r="AC98" s="52">
        <v>0</v>
      </c>
      <c r="AD98" s="52" t="e">
        <f>(COUNTIFS('[1]MASTER TT'!$D$14:$D$70056,$A$3:$A$7588,'[1]MASTER TT'!$B$14:$B$70056,"SUNDAY",'[1]MASTER TT'!$C$14:$C$70056,"0800-1100 HRS",'[1]MASTER TT'!#REF!,"&gt;=1"))</f>
        <v>#REF!</v>
      </c>
      <c r="AE98" s="52" t="e">
        <f>(COUNTIFS('[1]MASTER TT'!$D$14:$D$70056,$A$3:$A$7588,'[1]MASTER TT'!$B$14:$B$70056,"SUNDAY",'[1]MASTER TT'!$C$14:$C$70056,"1100-1400 HRS",'[1]MASTER TT'!#REF!,"&gt;=1)"))</f>
        <v>#REF!</v>
      </c>
      <c r="AF98" s="8" t="e">
        <f>(COUNTIFS('[1]MASTER TT'!$D$14:$D$70056,$A$3:$A$7588,'[1]MASTER TT'!$B$14:$B$70056,"SUNDAY",'[1]MASTER TT'!$C$14:$C$70056,"1100-1400 HRS",'[1]MASTER TT'!#REF!,"&gt;=1"))</f>
        <v>#REF!</v>
      </c>
      <c r="AG98" s="39"/>
      <c r="AI98" s="39"/>
      <c r="AJ98" s="39"/>
      <c r="AK98" s="39"/>
      <c r="AL98" s="39"/>
    </row>
    <row r="99" spans="1:38" ht="14.25" customHeight="1">
      <c r="A99" s="80" t="s">
        <v>1115</v>
      </c>
      <c r="B99" s="80"/>
      <c r="C99" s="81"/>
      <c r="D99" s="80"/>
      <c r="E99" s="80"/>
      <c r="F99" s="50" t="e">
        <f>COUNTIFS('[1]MASTER TT'!$D$13:$D$69997,$A$3:$A$7588,'[1]MASTER TT'!$B$13:$B$69997,"MONDAY",'[1]MASTER TT'!$C$13:$C$69997,"0800-1*",'[1]MASTER TT'!#REF!,"&gt;=1")</f>
        <v>#REF!</v>
      </c>
      <c r="G99" s="51" t="e">
        <f>COUNTIFS('[1]MASTER TT'!$D$13:$D$69997,$A$3:$A$7588,'[1]MASTER TT'!$B$13:$B$69997,"MONDAY",'[1]MASTER TT'!$C$13:$C$69997,"1100-1*",'[1]MASTER TT'!#REF!,"&gt;=1")</f>
        <v>#REF!</v>
      </c>
      <c r="H99" s="51" t="e">
        <f>(COUNTIFS('[1]MASTER TT'!$D$13:$D$69997,$A$3:$A$7588,'[1]MASTER TT'!$B$13:$B$69997,"MONDAY",'[1]MASTER TT'!$C$13:$C$69997,"1400-1*",'[1]MASTER TT'!#REF!,"&gt;=1"))</f>
        <v>#REF!</v>
      </c>
      <c r="I99" s="52" t="e">
        <f>COUNTIFS('[1]MASTER TT'!$D$13:$D$69997,$A$3:$A$7588,'[1]MASTER TT'!$B$13:$B$69997,"MONDAY",'[1]MASTER TT'!$C$13:$C$69997,"17*",'[1]MASTER TT'!#REF!,"&gt;=1")</f>
        <v>#REF!</v>
      </c>
      <c r="J99" s="51" t="e">
        <f>COUNTIFS('[1]MASTER TT'!$D$13:$D$69997,$A$3:$A$7588,'[1]MASTER TT'!$B$13:$B$69997,"TUESDAY",'[1]MASTER TT'!$C$13:$C$69997,"0800-1*",'[1]MASTER TT'!#REF!,"&gt;=1")</f>
        <v>#REF!</v>
      </c>
      <c r="K99" s="52" t="e">
        <f>COUNTIFS('[1]MASTER TT'!$D$13:$D$69997,$A$3:$A$7588,'[1]MASTER TT'!$B$13:$B$69997,"TUESDAY",'[1]MASTER TT'!$C$13:$C$69997,"1100-1*",'[1]MASTER TT'!#REF!,"&gt;=1")</f>
        <v>#REF!</v>
      </c>
      <c r="L99" s="51" t="e">
        <f>COUNTIFS('[1]MASTER TT'!$D$13:$D$69997,$A$3:$A$7588,'[1]MASTER TT'!$B$13:$B$69997,"TUESDAY",'[1]MASTER TT'!$C$13:$C$69997,"1400-1*",'[1]MASTER TT'!#REF!,"&gt;=1")</f>
        <v>#REF!</v>
      </c>
      <c r="M99" s="51" t="e">
        <f>COUNTIFS('[1]MASTER TT'!$D$13:$D$70053,$A$3:$A$7588,'[1]MASTER TT'!$B$13:$B$70053,"TUESDAY",'[1]MASTER TT'!$C$13:$C$70053,"17*",'[1]MASTER TT'!#REF!,"&gt;=1")</f>
        <v>#REF!</v>
      </c>
      <c r="N99" s="51" t="e">
        <f>COUNTIFS('[1]MASTER TT'!$D$13:$D$70056,$A$3:$A$588,'[1]MASTER TT'!$B$13:$B$70056,"WEDNESDAY",'[1]MASTER TT'!$C$13:$C$70056,"0800-1*",'[1]MASTER TT'!#REF!,"&gt;=1")</f>
        <v>#REF!</v>
      </c>
      <c r="O99" s="51" t="e">
        <f>(COUNTIFS('[1]MASTER TT'!$D$13:$D$70056,$A$3:$A$7588,'[1]MASTER TT'!$B$13:$B$70056,"WEDNESDAY",'[1]MASTER TT'!$C$13:$C$70056,"1100-1*",'[1]MASTER TT'!#REF!,"&gt;=1"))</f>
        <v>#REF!</v>
      </c>
      <c r="P99" s="51" t="e">
        <f>(COUNTIFS('[1]MASTER TT'!$D$13:$D$70056,$A$3:$A$7588,'[1]MASTER TT'!$B$13:$B$70056,"WEDNESDAY",'[1]MASTER TT'!$C$13:$C$70056,"1400-1*",'[1]MASTER TT'!#REF!,"&gt;=1"))</f>
        <v>#REF!</v>
      </c>
      <c r="Q99" s="51" t="e">
        <f>(COUNTIFS('[1]MASTER TT'!$D$13:$D$70056,$A$3:$A$7588,'[1]MASTER TT'!$B$13:$B$70056,"WEDNESDAY",'[1]MASTER TT'!$C$13:$C$70056,"17*",'[1]MASTER TT'!#REF!,"&gt;=1"))</f>
        <v>#REF!</v>
      </c>
      <c r="R99" s="51" t="e">
        <f>(COUNTIFS('[1]MASTER TT'!$D$13:$D$70056,$A$3:$A$7588,'[1]MASTER TT'!$B$13:$B$70056,"THURSDAY",'[1]MASTER TT'!$C$13:$C$70056,"0800-1*",'[1]MASTER TT'!#REF!,"&gt;=1"))</f>
        <v>#REF!</v>
      </c>
      <c r="S99" s="51" t="e">
        <f>COUNTIFS('[1]MASTER TT'!$D$13:$D$70056,$A$3:$A$7588,'[1]MASTER TT'!$B$13:$B$70056,"THURSDAY",'[1]MASTER TT'!$C$13:$C$70056,"1100-1*",'[1]MASTER TT'!#REF!,"&gt;=1")</f>
        <v>#REF!</v>
      </c>
      <c r="T99" s="51" t="e">
        <f>(COUNTIFS('[1]MASTER TT'!$D$13:$D$70056,$A$3:$A$7588,'[1]MASTER TT'!$B$13:$B$70056,"THURSDAY",'[1]MASTER TT'!$C$13:$C$70056,"1400-1*",'[1]MASTER TT'!#REF!,"&gt;=1"))</f>
        <v>#REF!</v>
      </c>
      <c r="U99" s="52" t="e">
        <f>(COUNTIFS('[1]MASTER TT'!$D$13:$D$70056,$A$3:$A$7588,'[1]MASTER TT'!$B$13:$B$70056,"THURSDAY",'[1]MASTER TT'!$C$13:$C$70056,"17*",'[1]MASTER TT'!#REF!,"&gt;=1"))</f>
        <v>#REF!</v>
      </c>
      <c r="V99" s="51" t="e">
        <f>(COUNTIFS('[1]MASTER TT'!$D$13:$D$70056,$A$3:$A$7588,'[1]MASTER TT'!$B$13:$B$70056,"FRIDAY",'[1]MASTER TT'!$C$13:$C$70056,"0800-1*",'[1]MASTER TT'!#REF!,"&gt;=1"))</f>
        <v>#REF!</v>
      </c>
      <c r="W99" s="51" t="e">
        <f>(COUNTIFS('[1]MASTER TT'!$D$13:$D$70056,$A$3:$A$7588,'[1]MASTER TT'!$B$13:$B$70056,"FRIDAY",'[1]MASTER TT'!$C$13:$C$70056,"1100-1*",'[1]MASTER TT'!#REF!,"&gt;=1"))</f>
        <v>#REF!</v>
      </c>
      <c r="X99" s="51" t="e">
        <f>(COUNTIFS('[1]MASTER TT'!$D$13:$D$70056,$A$3:$A$7588,'[1]MASTER TT'!$B$13:$B$70056,"FRIDAY",'[1]MASTER TT'!$C$13:$C$70056,"1400-1*",'[1]MASTER TT'!#REF!,"&gt;=1"))</f>
        <v>#REF!</v>
      </c>
      <c r="Y99" s="51" t="e">
        <f>(COUNTIFS('[1]MASTER TT'!$D$13:$D$70056,$A$3:$A$7588,'[1]MASTER TT'!$B$13:$B$70056,"FRIDAY",'[1]MASTER TT'!$C$13:$C$70056,"17*",'[1]MASTER TT'!#REF!,"&gt;=1"))</f>
        <v>#REF!</v>
      </c>
      <c r="Z99" s="51" t="e">
        <f>(COUNTIFS('[1]MASTER TT'!$D$14:$D$70056,$A$3:$A$7588,'[1]MASTER TT'!$B$14:$B$70056,"SATURDAY",'[1]MASTER TT'!$C$14:$C$70056,"0800-1*",'[1]MASTER TT'!#REF!,"&gt;=1"))</f>
        <v>#REF!</v>
      </c>
      <c r="AA99" s="52" t="e">
        <f>(COUNTIFS('[1]MASTER TT'!$D$14:$D$70056,$A$3:$A$7588,'[1]MASTER TT'!$B$14:$B$70056,"SATURDAY",'[1]MASTER TT'!$C$14:$C$70056,"1100-1*",'[1]MASTER TT'!#REF!,"&gt;=1"))</f>
        <v>#REF!</v>
      </c>
      <c r="AB99" s="52" t="e">
        <f>(COUNTIFS('[1]MASTER TT'!$D$14:$D$70056,$A$3:$A$7588,'[1]MASTER TT'!$B$14:$B$70056,"SATURDAY",'[1]MASTER TT'!$C$14:$C$70056,"1500-1800",'[1]MASTER TT'!#REF!,"&gt;=1"))</f>
        <v>#REF!</v>
      </c>
      <c r="AC99" s="52">
        <v>0</v>
      </c>
      <c r="AD99" s="52" t="e">
        <f>(COUNTIFS('[1]MASTER TT'!$D$14:$D$70056,$A$3:$A$7588,'[1]MASTER TT'!$B$14:$B$70056,"SUNDAY",'[1]MASTER TT'!$C$14:$C$70056,"0800-1100 HRS",'[1]MASTER TT'!#REF!,"&gt;=1"))</f>
        <v>#REF!</v>
      </c>
      <c r="AE99" s="52" t="e">
        <f>(COUNTIFS('[1]MASTER TT'!$D$14:$D$70056,$A$3:$A$7588,'[1]MASTER TT'!$B$14:$B$70056,"SUNDAY",'[1]MASTER TT'!$C$14:$C$70056,"1100-1400 HRS",'[1]MASTER TT'!#REF!,"&gt;=1)"))</f>
        <v>#REF!</v>
      </c>
      <c r="AF99" s="8" t="e">
        <f>(COUNTIFS('[1]MASTER TT'!$D$14:$D$70056,$A$3:$A$7588,'[1]MASTER TT'!$B$14:$B$70056,"SUNDAY",'[1]MASTER TT'!$C$14:$C$70056,"1100-1400 HRS",'[1]MASTER TT'!#REF!,"&gt;=1"))</f>
        <v>#REF!</v>
      </c>
      <c r="AG99" s="39"/>
      <c r="AI99" s="39"/>
      <c r="AJ99" s="39"/>
      <c r="AK99" s="39"/>
      <c r="AL99" s="39"/>
    </row>
    <row r="100" spans="1:38" ht="14.25" customHeight="1">
      <c r="A100" s="80" t="s">
        <v>1229</v>
      </c>
      <c r="B100" s="80"/>
      <c r="C100" s="81"/>
      <c r="D100" s="80"/>
      <c r="E100" s="80"/>
      <c r="F100" s="50" t="e">
        <f>COUNTIFS('[1]MASTER TT'!$D$13:$D$69997,$A$3:$A$7588,'[1]MASTER TT'!$B$13:$B$69997,"MONDAY",'[1]MASTER TT'!$C$13:$C$69997,"0800-1*",'[1]MASTER TT'!#REF!,"&gt;=1")</f>
        <v>#REF!</v>
      </c>
      <c r="G100" s="51" t="e">
        <f>COUNTIFS('[1]MASTER TT'!$D$13:$D$69997,$A$3:$A$7588,'[1]MASTER TT'!$B$13:$B$69997,"MONDAY",'[1]MASTER TT'!$C$13:$C$69997,"1100-1*",'[1]MASTER TT'!#REF!,"&gt;=1")</f>
        <v>#REF!</v>
      </c>
      <c r="H100" s="51" t="e">
        <f>(COUNTIFS('[1]MASTER TT'!$D$13:$D$69997,$A$3:$A$7588,'[1]MASTER TT'!$B$13:$B$69997,"MONDAY",'[1]MASTER TT'!$C$13:$C$69997,"1400-1*",'[1]MASTER TT'!#REF!,"&gt;=1"))</f>
        <v>#REF!</v>
      </c>
      <c r="I100" s="52" t="e">
        <f>COUNTIFS('[1]MASTER TT'!$D$13:$D$69997,$A$3:$A$7588,'[1]MASTER TT'!$B$13:$B$69997,"MONDAY",'[1]MASTER TT'!$C$13:$C$69997,"17*",'[1]MASTER TT'!#REF!,"&gt;=1")</f>
        <v>#REF!</v>
      </c>
      <c r="J100" s="51" t="e">
        <f>COUNTIFS('[1]MASTER TT'!$D$13:$D$69997,$A$3:$A$7588,'[1]MASTER TT'!$B$13:$B$69997,"TUESDAY",'[1]MASTER TT'!$C$13:$C$69997,"0800-1*",'[1]MASTER TT'!#REF!,"&gt;=1")</f>
        <v>#REF!</v>
      </c>
      <c r="K100" s="52" t="e">
        <f>COUNTIFS('[1]MASTER TT'!$D$13:$D$69997,$A$3:$A$7588,'[1]MASTER TT'!$B$13:$B$69997,"TUESDAY",'[1]MASTER TT'!$C$13:$C$69997,"1100-1*",'[1]MASTER TT'!#REF!,"&gt;=1")</f>
        <v>#REF!</v>
      </c>
      <c r="L100" s="51" t="e">
        <f>COUNTIFS('[1]MASTER TT'!$D$13:$D$69997,$A$3:$A$7588,'[1]MASTER TT'!$B$13:$B$69997,"TUESDAY",'[1]MASTER TT'!$C$13:$C$69997,"1400-1*",'[1]MASTER TT'!#REF!,"&gt;=1")</f>
        <v>#REF!</v>
      </c>
      <c r="M100" s="51" t="e">
        <f>COUNTIFS('[1]MASTER TT'!$D$13:$D$70053,$A$3:$A$7588,'[1]MASTER TT'!$B$13:$B$70053,"TUESDAY",'[1]MASTER TT'!$C$13:$C$70053,"17*",'[1]MASTER TT'!#REF!,"&gt;=1")</f>
        <v>#REF!</v>
      </c>
      <c r="N100" s="51" t="e">
        <f>COUNTIFS('[1]MASTER TT'!$D$13:$D$70056,$A$3:$A$588,'[1]MASTER TT'!$B$13:$B$70056,"WEDNESDAY",'[1]MASTER TT'!$C$13:$C$70056,"0800-1*",'[1]MASTER TT'!#REF!,"&gt;=1")</f>
        <v>#REF!</v>
      </c>
      <c r="O100" s="51" t="e">
        <f>(COUNTIFS('[1]MASTER TT'!$D$13:$D$70056,$A$3:$A$7588,'[1]MASTER TT'!$B$13:$B$70056,"WEDNESDAY",'[1]MASTER TT'!$C$13:$C$70056,"1100-1*",'[1]MASTER TT'!#REF!,"&gt;=1"))</f>
        <v>#REF!</v>
      </c>
      <c r="P100" s="51" t="e">
        <f>(COUNTIFS('[1]MASTER TT'!$D$13:$D$70056,$A$3:$A$7588,'[1]MASTER TT'!$B$13:$B$70056,"WEDNESDAY",'[1]MASTER TT'!$C$13:$C$70056,"1400-1*",'[1]MASTER TT'!#REF!,"&gt;=1"))</f>
        <v>#REF!</v>
      </c>
      <c r="Q100" s="51" t="e">
        <f>(COUNTIFS('[1]MASTER TT'!$D$13:$D$70056,$A$3:$A$7588,'[1]MASTER TT'!$B$13:$B$70056,"WEDNESDAY",'[1]MASTER TT'!$C$13:$C$70056,"17*",'[1]MASTER TT'!#REF!,"&gt;=1"))</f>
        <v>#REF!</v>
      </c>
      <c r="R100" s="51" t="e">
        <f>(COUNTIFS('[1]MASTER TT'!$D$13:$D$70056,$A$3:$A$7588,'[1]MASTER TT'!$B$13:$B$70056,"THURSDAY",'[1]MASTER TT'!$C$13:$C$70056,"0800-1*",'[1]MASTER TT'!#REF!,"&gt;=1"))</f>
        <v>#REF!</v>
      </c>
      <c r="S100" s="51" t="e">
        <f>COUNTIFS('[1]MASTER TT'!$D$13:$D$70056,$A$3:$A$7588,'[1]MASTER TT'!$B$13:$B$70056,"THURSDAY",'[1]MASTER TT'!$C$13:$C$70056,"1100-1*",'[1]MASTER TT'!#REF!,"&gt;=1")</f>
        <v>#REF!</v>
      </c>
      <c r="T100" s="51" t="e">
        <f>(COUNTIFS('[1]MASTER TT'!$D$13:$D$70056,$A$3:$A$7588,'[1]MASTER TT'!$B$13:$B$70056,"THURSDAY",'[1]MASTER TT'!$C$13:$C$70056,"1400-1*",'[1]MASTER TT'!#REF!,"&gt;=1"))</f>
        <v>#REF!</v>
      </c>
      <c r="U100" s="52" t="e">
        <f>(COUNTIFS('[1]MASTER TT'!$D$13:$D$70056,$A$3:$A$7588,'[1]MASTER TT'!$B$13:$B$70056,"THURSDAY",'[1]MASTER TT'!$C$13:$C$70056,"17*",'[1]MASTER TT'!#REF!,"&gt;=1"))</f>
        <v>#REF!</v>
      </c>
      <c r="V100" s="51" t="e">
        <f>(COUNTIFS('[1]MASTER TT'!$D$13:$D$70056,$A$3:$A$7588,'[1]MASTER TT'!$B$13:$B$70056,"FRIDAY",'[1]MASTER TT'!$C$13:$C$70056,"0800-1*",'[1]MASTER TT'!#REF!,"&gt;=1"))</f>
        <v>#REF!</v>
      </c>
      <c r="W100" s="51" t="e">
        <f>(COUNTIFS('[1]MASTER TT'!$D$13:$D$70056,$A$3:$A$7588,'[1]MASTER TT'!$B$13:$B$70056,"FRIDAY",'[1]MASTER TT'!$C$13:$C$70056,"1100-1*",'[1]MASTER TT'!#REF!,"&gt;=1"))</f>
        <v>#REF!</v>
      </c>
      <c r="X100" s="51" t="e">
        <f>(COUNTIFS('[1]MASTER TT'!$D$13:$D$70056,$A$3:$A$7588,'[1]MASTER TT'!$B$13:$B$70056,"FRIDAY",'[1]MASTER TT'!$C$13:$C$70056,"1400-1*",'[1]MASTER TT'!#REF!,"&gt;=1"))</f>
        <v>#REF!</v>
      </c>
      <c r="Y100" s="51" t="e">
        <f>(COUNTIFS('[1]MASTER TT'!$D$13:$D$70056,$A$3:$A$7588,'[1]MASTER TT'!$B$13:$B$70056,"FRIDAY",'[1]MASTER TT'!$C$13:$C$70056,"17*",'[1]MASTER TT'!#REF!,"&gt;=1"))</f>
        <v>#REF!</v>
      </c>
      <c r="Z100" s="51" t="e">
        <f>(COUNTIFS('[1]MASTER TT'!$D$14:$D$70056,$A$3:$A$7588,'[1]MASTER TT'!$B$14:$B$70056,"SATURDAY",'[1]MASTER TT'!$C$14:$C$70056,"0800-1*",'[1]MASTER TT'!#REF!,"&gt;=1"))</f>
        <v>#REF!</v>
      </c>
      <c r="AA100" s="52" t="e">
        <f>(COUNTIFS('[1]MASTER TT'!$D$14:$D$70056,$A$3:$A$7588,'[1]MASTER TT'!$B$14:$B$70056,"SATURDAY",'[1]MASTER TT'!$C$14:$C$70056,"1100-1*",'[1]MASTER TT'!#REF!,"&gt;=1"))</f>
        <v>#REF!</v>
      </c>
      <c r="AB100" s="52" t="e">
        <f>(COUNTIFS('[1]MASTER TT'!$D$14:$D$70056,$A$3:$A$7588,'[1]MASTER TT'!$B$14:$B$70056,"SATURDAY",'[1]MASTER TT'!$C$14:$C$70056,"1500-1800",'[1]MASTER TT'!#REF!,"&gt;=1"))</f>
        <v>#REF!</v>
      </c>
      <c r="AC100" s="52">
        <v>0</v>
      </c>
      <c r="AD100" s="52" t="e">
        <f>(COUNTIFS('[1]MASTER TT'!$D$14:$D$70056,$A$3:$A$7588,'[1]MASTER TT'!$B$14:$B$70056,"SUNDAY",'[1]MASTER TT'!$C$14:$C$70056,"0800-1100 HRS",'[1]MASTER TT'!#REF!,"&gt;=1"))</f>
        <v>#REF!</v>
      </c>
      <c r="AE100" s="52" t="e">
        <f>(COUNTIFS('[1]MASTER TT'!$D$14:$D$70056,$A$3:$A$7588,'[1]MASTER TT'!$B$14:$B$70056,"SUNDAY",'[1]MASTER TT'!$C$14:$C$70056,"1100-1400 HRS",'[1]MASTER TT'!#REF!,"&gt;=1)"))</f>
        <v>#REF!</v>
      </c>
      <c r="AF100" s="8" t="e">
        <f>(COUNTIFS('[1]MASTER TT'!$D$14:$D$70056,$A$3:$A$7588,'[1]MASTER TT'!$B$14:$B$70056,"SUNDAY",'[1]MASTER TT'!$C$14:$C$70056,"1100-1400 HRS",'[1]MASTER TT'!#REF!,"&gt;=1"))</f>
        <v>#REF!</v>
      </c>
      <c r="AG100" s="39"/>
      <c r="AI100" s="39"/>
      <c r="AJ100" s="39"/>
      <c r="AK100" s="39"/>
      <c r="AL100" s="39"/>
    </row>
    <row r="101" spans="1:38" ht="14.25" customHeight="1">
      <c r="A101" s="80" t="s">
        <v>1111</v>
      </c>
      <c r="B101" s="80"/>
      <c r="C101" s="81"/>
      <c r="D101" s="80"/>
      <c r="E101" s="80"/>
      <c r="F101" s="50" t="e">
        <f>COUNTIFS('[1]MASTER TT'!$D$13:$D$69997,$A$3:$A$7588,'[1]MASTER TT'!$B$13:$B$69997,"MONDAY",'[1]MASTER TT'!$C$13:$C$69997,"0800-1*",'[1]MASTER TT'!#REF!,"&gt;=1")</f>
        <v>#REF!</v>
      </c>
      <c r="G101" s="51" t="e">
        <f>COUNTIFS('[1]MASTER TT'!$D$13:$D$69997,$A$3:$A$7588,'[1]MASTER TT'!$B$13:$B$69997,"MONDAY",'[1]MASTER TT'!$C$13:$C$69997,"1100-1*",'[1]MASTER TT'!#REF!,"&gt;=1")</f>
        <v>#REF!</v>
      </c>
      <c r="H101" s="51" t="e">
        <f>(COUNTIFS('[1]MASTER TT'!$D$13:$D$69997,$A$3:$A$7588,'[1]MASTER TT'!$B$13:$B$69997,"MONDAY",'[1]MASTER TT'!$C$13:$C$69997,"1400-1*",'[1]MASTER TT'!#REF!,"&gt;=1"))</f>
        <v>#REF!</v>
      </c>
      <c r="I101" s="52" t="e">
        <f>COUNTIFS('[1]MASTER TT'!$D$13:$D$69997,$A$3:$A$7588,'[1]MASTER TT'!$B$13:$B$69997,"MONDAY",'[1]MASTER TT'!$C$13:$C$69997,"17*",'[1]MASTER TT'!#REF!,"&gt;=1")</f>
        <v>#REF!</v>
      </c>
      <c r="J101" s="51" t="e">
        <f>COUNTIFS('[1]MASTER TT'!$D$13:$D$69997,$A$3:$A$7588,'[1]MASTER TT'!$B$13:$B$69997,"TUESDAY",'[1]MASTER TT'!$C$13:$C$69997,"0800-1*",'[1]MASTER TT'!#REF!,"&gt;=1")</f>
        <v>#REF!</v>
      </c>
      <c r="K101" s="52" t="e">
        <f>COUNTIFS('[1]MASTER TT'!$D$13:$D$69997,$A$3:$A$7588,'[1]MASTER TT'!$B$13:$B$69997,"TUESDAY",'[1]MASTER TT'!$C$13:$C$69997,"1100-1*",'[1]MASTER TT'!#REF!,"&gt;=1")</f>
        <v>#REF!</v>
      </c>
      <c r="L101" s="51" t="e">
        <f>COUNTIFS('[1]MASTER TT'!$D$13:$D$69997,$A$3:$A$7588,'[1]MASTER TT'!$B$13:$B$69997,"TUESDAY",'[1]MASTER TT'!$C$13:$C$69997,"1400-1*",'[1]MASTER TT'!#REF!,"&gt;=1")</f>
        <v>#REF!</v>
      </c>
      <c r="M101" s="51" t="e">
        <f>COUNTIFS('[1]MASTER TT'!$D$13:$D$70053,$A$3:$A$7588,'[1]MASTER TT'!$B$13:$B$70053,"TUESDAY",'[1]MASTER TT'!$C$13:$C$70053,"17*",'[1]MASTER TT'!#REF!,"&gt;=1")</f>
        <v>#REF!</v>
      </c>
      <c r="N101" s="51" t="e">
        <f>COUNTIFS('[1]MASTER TT'!$D$13:$D$70056,$A$3:$A$588,'[1]MASTER TT'!$B$13:$B$70056,"WEDNESDAY",'[1]MASTER TT'!$C$13:$C$70056,"0800-1*",'[1]MASTER TT'!#REF!,"&gt;=1")</f>
        <v>#REF!</v>
      </c>
      <c r="O101" s="51" t="e">
        <f>(COUNTIFS('[1]MASTER TT'!$D$13:$D$70056,$A$3:$A$7588,'[1]MASTER TT'!$B$13:$B$70056,"WEDNESDAY",'[1]MASTER TT'!$C$13:$C$70056,"1100-1*",'[1]MASTER TT'!#REF!,"&gt;=1"))</f>
        <v>#REF!</v>
      </c>
      <c r="P101" s="51" t="e">
        <f>(COUNTIFS('[1]MASTER TT'!$D$13:$D$70056,$A$3:$A$7588,'[1]MASTER TT'!$B$13:$B$70056,"WEDNESDAY",'[1]MASTER TT'!$C$13:$C$70056,"1400-1*",'[1]MASTER TT'!#REF!,"&gt;=1"))</f>
        <v>#REF!</v>
      </c>
      <c r="Q101" s="51" t="e">
        <f>(COUNTIFS('[1]MASTER TT'!$D$13:$D$70056,$A$3:$A$7588,'[1]MASTER TT'!$B$13:$B$70056,"WEDNESDAY",'[1]MASTER TT'!$C$13:$C$70056,"17*",'[1]MASTER TT'!#REF!,"&gt;=1"))</f>
        <v>#REF!</v>
      </c>
      <c r="R101" s="51" t="e">
        <f>(COUNTIFS('[1]MASTER TT'!$D$13:$D$70056,$A$3:$A$7588,'[1]MASTER TT'!$B$13:$B$70056,"THURSDAY",'[1]MASTER TT'!$C$13:$C$70056,"0800-1*",'[1]MASTER TT'!#REF!,"&gt;=1"))</f>
        <v>#REF!</v>
      </c>
      <c r="S101" s="51" t="e">
        <f>COUNTIFS('[1]MASTER TT'!$D$13:$D$70056,$A$3:$A$7588,'[1]MASTER TT'!$B$13:$B$70056,"THURSDAY",'[1]MASTER TT'!$C$13:$C$70056,"1100-1*",'[1]MASTER TT'!#REF!,"&gt;=1")</f>
        <v>#REF!</v>
      </c>
      <c r="T101" s="51" t="e">
        <f>(COUNTIFS('[1]MASTER TT'!$D$13:$D$70056,$A$3:$A$7588,'[1]MASTER TT'!$B$13:$B$70056,"THURSDAY",'[1]MASTER TT'!$C$13:$C$70056,"1400-1*",'[1]MASTER TT'!#REF!,"&gt;=1"))</f>
        <v>#REF!</v>
      </c>
      <c r="U101" s="52" t="e">
        <f>(COUNTIFS('[1]MASTER TT'!$D$13:$D$70056,$A$3:$A$7588,'[1]MASTER TT'!$B$13:$B$70056,"THURSDAY",'[1]MASTER TT'!$C$13:$C$70056,"17*",'[1]MASTER TT'!#REF!,"&gt;=1"))</f>
        <v>#REF!</v>
      </c>
      <c r="V101" s="51" t="e">
        <f>(COUNTIFS('[1]MASTER TT'!$D$13:$D$70056,$A$3:$A$7588,'[1]MASTER TT'!$B$13:$B$70056,"FRIDAY",'[1]MASTER TT'!$C$13:$C$70056,"0800-1*",'[1]MASTER TT'!#REF!,"&gt;=1"))</f>
        <v>#REF!</v>
      </c>
      <c r="W101" s="51" t="e">
        <f>(COUNTIFS('[1]MASTER TT'!$D$13:$D$70056,$A$3:$A$7588,'[1]MASTER TT'!$B$13:$B$70056,"FRIDAY",'[1]MASTER TT'!$C$13:$C$70056,"1100-1*",'[1]MASTER TT'!#REF!,"&gt;=1"))</f>
        <v>#REF!</v>
      </c>
      <c r="X101" s="51" t="e">
        <f>(COUNTIFS('[1]MASTER TT'!$D$13:$D$70056,$A$3:$A$7588,'[1]MASTER TT'!$B$13:$B$70056,"FRIDAY",'[1]MASTER TT'!$C$13:$C$70056,"1400-1*",'[1]MASTER TT'!#REF!,"&gt;=1"))</f>
        <v>#REF!</v>
      </c>
      <c r="Y101" s="51" t="e">
        <f>(COUNTIFS('[1]MASTER TT'!$D$13:$D$70056,$A$3:$A$7588,'[1]MASTER TT'!$B$13:$B$70056,"FRIDAY",'[1]MASTER TT'!$C$13:$C$70056,"17*",'[1]MASTER TT'!#REF!,"&gt;=1"))</f>
        <v>#REF!</v>
      </c>
      <c r="Z101" s="51" t="e">
        <f>(COUNTIFS('[1]MASTER TT'!$D$14:$D$70056,$A$3:$A$7588,'[1]MASTER TT'!$B$14:$B$70056,"SATURDAY",'[1]MASTER TT'!$C$14:$C$70056,"0800-1*",'[1]MASTER TT'!#REF!,"&gt;=1"))</f>
        <v>#REF!</v>
      </c>
      <c r="AA101" s="52" t="e">
        <f>(COUNTIFS('[1]MASTER TT'!$D$14:$D$70056,$A$3:$A$7588,'[1]MASTER TT'!$B$14:$B$70056,"SATURDAY",'[1]MASTER TT'!$C$14:$C$70056,"1100-1*",'[1]MASTER TT'!#REF!,"&gt;=1"))</f>
        <v>#REF!</v>
      </c>
      <c r="AB101" s="52" t="e">
        <f>(COUNTIFS('[1]MASTER TT'!$D$14:$D$70056,$A$3:$A$7588,'[1]MASTER TT'!$B$14:$B$70056,"SATURDAY",'[1]MASTER TT'!$C$14:$C$70056,"1500-1800",'[1]MASTER TT'!#REF!,"&gt;=1"))</f>
        <v>#REF!</v>
      </c>
      <c r="AC101" s="52">
        <v>0</v>
      </c>
      <c r="AD101" s="52" t="e">
        <f>(COUNTIFS('[1]MASTER TT'!$D$14:$D$70056,$A$3:$A$7588,'[1]MASTER TT'!$B$14:$B$70056,"SUNDAY",'[1]MASTER TT'!$C$14:$C$70056,"0800-1100 HRS",'[1]MASTER TT'!#REF!,"&gt;=1"))</f>
        <v>#REF!</v>
      </c>
      <c r="AE101" s="52" t="e">
        <f>(COUNTIFS('[1]MASTER TT'!$D$14:$D$70056,$A$3:$A$7588,'[1]MASTER TT'!$B$14:$B$70056,"SUNDAY",'[1]MASTER TT'!$C$14:$C$70056,"1100-1400 HRS",'[1]MASTER TT'!#REF!,"&gt;=1)"))</f>
        <v>#REF!</v>
      </c>
      <c r="AF101" s="8" t="e">
        <f>(COUNTIFS('[1]MASTER TT'!$D$14:$D$70056,$A$3:$A$7588,'[1]MASTER TT'!$B$14:$B$70056,"SUNDAY",'[1]MASTER TT'!$C$14:$C$70056,"1100-1400 HRS",'[1]MASTER TT'!#REF!,"&gt;=1"))</f>
        <v>#REF!</v>
      </c>
      <c r="AG101" s="39"/>
      <c r="AI101" s="39"/>
      <c r="AJ101" s="39"/>
      <c r="AK101" s="39"/>
      <c r="AL101" s="39"/>
    </row>
    <row r="102" spans="1:38" ht="14.25" customHeight="1">
      <c r="A102" s="80" t="s">
        <v>1376</v>
      </c>
      <c r="B102" s="80"/>
      <c r="C102" s="81"/>
      <c r="D102" s="80"/>
      <c r="E102" s="80"/>
      <c r="F102" s="50" t="e">
        <f>COUNTIFS('[1]MASTER TT'!$D$13:$D$69997,$A$3:$A$7588,'[1]MASTER TT'!$B$13:$B$69997,"MONDAY",'[1]MASTER TT'!$C$13:$C$69997,"0800-1*",'[1]MASTER TT'!#REF!,"&gt;=1")</f>
        <v>#REF!</v>
      </c>
      <c r="G102" s="51" t="e">
        <f>COUNTIFS('[1]MASTER TT'!$D$13:$D$69997,$A$3:$A$7588,'[1]MASTER TT'!$B$13:$B$69997,"MONDAY",'[1]MASTER TT'!$C$13:$C$69997,"1100-1*",'[1]MASTER TT'!#REF!,"&gt;=1")</f>
        <v>#REF!</v>
      </c>
      <c r="H102" s="51" t="e">
        <f>(COUNTIFS('[1]MASTER TT'!$D$13:$D$69997,$A$3:$A$7588,'[1]MASTER TT'!$B$13:$B$69997,"MONDAY",'[1]MASTER TT'!$C$13:$C$69997,"1400-1*",'[1]MASTER TT'!#REF!,"&gt;=1"))</f>
        <v>#REF!</v>
      </c>
      <c r="I102" s="52" t="e">
        <f>COUNTIFS('[1]MASTER TT'!$D$13:$D$69997,$A$3:$A$7588,'[1]MASTER TT'!$B$13:$B$69997,"MONDAY",'[1]MASTER TT'!$C$13:$C$69997,"17*",'[1]MASTER TT'!#REF!,"&gt;=1")</f>
        <v>#REF!</v>
      </c>
      <c r="J102" s="51" t="e">
        <f>COUNTIFS('[1]MASTER TT'!$D$13:$D$69997,$A$3:$A$7588,'[1]MASTER TT'!$B$13:$B$69997,"TUESDAY",'[1]MASTER TT'!$C$13:$C$69997,"0800-1*",'[1]MASTER TT'!#REF!,"&gt;=1")</f>
        <v>#REF!</v>
      </c>
      <c r="K102" s="52" t="e">
        <f>COUNTIFS('[1]MASTER TT'!$D$13:$D$69997,$A$3:$A$7588,'[1]MASTER TT'!$B$13:$B$69997,"TUESDAY",'[1]MASTER TT'!$C$13:$C$69997,"1100-1*",'[1]MASTER TT'!#REF!,"&gt;=1")</f>
        <v>#REF!</v>
      </c>
      <c r="L102" s="51" t="e">
        <f>COUNTIFS('[1]MASTER TT'!$D$13:$D$69997,$A$3:$A$7588,'[1]MASTER TT'!$B$13:$B$69997,"TUESDAY",'[1]MASTER TT'!$C$13:$C$69997,"1400-1*",'[1]MASTER TT'!#REF!,"&gt;=1")</f>
        <v>#REF!</v>
      </c>
      <c r="M102" s="51" t="e">
        <f>COUNTIFS('[1]MASTER TT'!$D$13:$D$70053,$A$3:$A$7588,'[1]MASTER TT'!$B$13:$B$70053,"TUESDAY",'[1]MASTER TT'!$C$13:$C$70053,"17*",'[1]MASTER TT'!#REF!,"&gt;=1")</f>
        <v>#REF!</v>
      </c>
      <c r="N102" s="51" t="e">
        <f>COUNTIFS('[1]MASTER TT'!$D$13:$D$70056,$A$3:$A$588,'[1]MASTER TT'!$B$13:$B$70056,"WEDNESDAY",'[1]MASTER TT'!$C$13:$C$70056,"0800-1*",'[1]MASTER TT'!#REF!,"&gt;=1")</f>
        <v>#REF!</v>
      </c>
      <c r="O102" s="51" t="e">
        <f>(COUNTIFS('[1]MASTER TT'!$D$13:$D$70056,$A$3:$A$7588,'[1]MASTER TT'!$B$13:$B$70056,"WEDNESDAY",'[1]MASTER TT'!$C$13:$C$70056,"1100-1*",'[1]MASTER TT'!#REF!,"&gt;=1"))</f>
        <v>#REF!</v>
      </c>
      <c r="P102" s="51" t="e">
        <f>(COUNTIFS('[1]MASTER TT'!$D$13:$D$70056,$A$3:$A$7588,'[1]MASTER TT'!$B$13:$B$70056,"WEDNESDAY",'[1]MASTER TT'!$C$13:$C$70056,"1400-1*",'[1]MASTER TT'!#REF!,"&gt;=1"))</f>
        <v>#REF!</v>
      </c>
      <c r="Q102" s="51" t="e">
        <f>(COUNTIFS('[1]MASTER TT'!$D$13:$D$70056,$A$3:$A$7588,'[1]MASTER TT'!$B$13:$B$70056,"WEDNESDAY",'[1]MASTER TT'!$C$13:$C$70056,"17*",'[1]MASTER TT'!#REF!,"&gt;=1"))</f>
        <v>#REF!</v>
      </c>
      <c r="R102" s="51" t="e">
        <f>(COUNTIFS('[1]MASTER TT'!$D$13:$D$70056,$A$3:$A$7588,'[1]MASTER TT'!$B$13:$B$70056,"THURSDAY",'[1]MASTER TT'!$C$13:$C$70056,"0800-1*",'[1]MASTER TT'!#REF!,"&gt;=1"))</f>
        <v>#REF!</v>
      </c>
      <c r="S102" s="51" t="e">
        <f>COUNTIFS('[1]MASTER TT'!$D$13:$D$70056,$A$3:$A$7588,'[1]MASTER TT'!$B$13:$B$70056,"THURSDAY",'[1]MASTER TT'!$C$13:$C$70056,"1100-1*",'[1]MASTER TT'!#REF!,"&gt;=1")</f>
        <v>#REF!</v>
      </c>
      <c r="T102" s="51" t="e">
        <f>(COUNTIFS('[1]MASTER TT'!$D$13:$D$70056,$A$3:$A$7588,'[1]MASTER TT'!$B$13:$B$70056,"THURSDAY",'[1]MASTER TT'!$C$13:$C$70056,"1400-1*",'[1]MASTER TT'!#REF!,"&gt;=1"))</f>
        <v>#REF!</v>
      </c>
      <c r="U102" s="52" t="e">
        <f>(COUNTIFS('[1]MASTER TT'!$D$13:$D$70056,$A$3:$A$7588,'[1]MASTER TT'!$B$13:$B$70056,"THURSDAY",'[1]MASTER TT'!$C$13:$C$70056,"17*",'[1]MASTER TT'!#REF!,"&gt;=1"))</f>
        <v>#REF!</v>
      </c>
      <c r="V102" s="51" t="e">
        <f>(COUNTIFS('[1]MASTER TT'!$D$13:$D$70056,$A$3:$A$7588,'[1]MASTER TT'!$B$13:$B$70056,"FRIDAY",'[1]MASTER TT'!$C$13:$C$70056,"0800-1*",'[1]MASTER TT'!#REF!,"&gt;=1"))</f>
        <v>#REF!</v>
      </c>
      <c r="W102" s="51" t="e">
        <f>(COUNTIFS('[1]MASTER TT'!$D$13:$D$70056,$A$3:$A$7588,'[1]MASTER TT'!$B$13:$B$70056,"FRIDAY",'[1]MASTER TT'!$C$13:$C$70056,"1100-1*",'[1]MASTER TT'!#REF!,"&gt;=1"))</f>
        <v>#REF!</v>
      </c>
      <c r="X102" s="51" t="e">
        <f>(COUNTIFS('[1]MASTER TT'!$D$13:$D$70056,$A$3:$A$7588,'[1]MASTER TT'!$B$13:$B$70056,"FRIDAY",'[1]MASTER TT'!$C$13:$C$70056,"1400-1*",'[1]MASTER TT'!#REF!,"&gt;=1"))</f>
        <v>#REF!</v>
      </c>
      <c r="Y102" s="51" t="e">
        <f>(COUNTIFS('[1]MASTER TT'!$D$13:$D$70056,$A$3:$A$7588,'[1]MASTER TT'!$B$13:$B$70056,"FRIDAY",'[1]MASTER TT'!$C$13:$C$70056,"17*",'[1]MASTER TT'!#REF!,"&gt;=1"))</f>
        <v>#REF!</v>
      </c>
      <c r="Z102" s="51" t="e">
        <f>(COUNTIFS('[1]MASTER TT'!$D$14:$D$70056,$A$3:$A$7588,'[1]MASTER TT'!$B$14:$B$70056,"SATURDAY",'[1]MASTER TT'!$C$14:$C$70056,"0800-1*",'[1]MASTER TT'!#REF!,"&gt;=1"))</f>
        <v>#REF!</v>
      </c>
      <c r="AA102" s="52" t="e">
        <f>(COUNTIFS('[1]MASTER TT'!$D$14:$D$70056,$A$3:$A$7588,'[1]MASTER TT'!$B$14:$B$70056,"SATURDAY",'[1]MASTER TT'!$C$14:$C$70056,"1100-1*",'[1]MASTER TT'!#REF!,"&gt;=1"))</f>
        <v>#REF!</v>
      </c>
      <c r="AB102" s="52" t="e">
        <f>(COUNTIFS('[1]MASTER TT'!$D$14:$D$70056,$A$3:$A$7588,'[1]MASTER TT'!$B$14:$B$70056,"SATURDAY",'[1]MASTER TT'!$C$14:$C$70056,"1500-1800",'[1]MASTER TT'!#REF!,"&gt;=1"))</f>
        <v>#REF!</v>
      </c>
      <c r="AC102" s="52">
        <v>0</v>
      </c>
      <c r="AD102" s="52" t="e">
        <f>(COUNTIFS('[1]MASTER TT'!$D$14:$D$70056,$A$3:$A$7588,'[1]MASTER TT'!$B$14:$B$70056,"SUNDAY",'[1]MASTER TT'!$C$14:$C$70056,"0800-1100 HRS",'[1]MASTER TT'!#REF!,"&gt;=1"))</f>
        <v>#REF!</v>
      </c>
      <c r="AE102" s="52" t="e">
        <f>(COUNTIFS('[1]MASTER TT'!$D$14:$D$70056,$A$3:$A$7588,'[1]MASTER TT'!$B$14:$B$70056,"SUNDAY",'[1]MASTER TT'!$C$14:$C$70056,"1100-1400 HRS",'[1]MASTER TT'!#REF!,"&gt;=1)"))</f>
        <v>#REF!</v>
      </c>
      <c r="AF102" s="8" t="e">
        <f>(COUNTIFS('[1]MASTER TT'!$D$14:$D$70056,$A$3:$A$7588,'[1]MASTER TT'!$B$14:$B$70056,"SUNDAY",'[1]MASTER TT'!$C$14:$C$70056,"1100-1400 HRS",'[1]MASTER TT'!#REF!,"&gt;=1"))</f>
        <v>#REF!</v>
      </c>
      <c r="AG102" s="39"/>
      <c r="AI102" s="39"/>
      <c r="AJ102" s="39"/>
      <c r="AK102" s="39"/>
      <c r="AL102" s="39"/>
    </row>
    <row r="103" spans="1:38" ht="14.25" customHeight="1">
      <c r="A103" s="80" t="s">
        <v>1587</v>
      </c>
      <c r="B103" s="80"/>
      <c r="C103" s="81"/>
      <c r="D103" s="80"/>
      <c r="E103" s="80"/>
      <c r="F103" s="50" t="e">
        <f>COUNTIFS('[1]MASTER TT'!$D$13:$D$69997,$A$3:$A$7588,'[1]MASTER TT'!$B$13:$B$69997,"MONDAY",'[1]MASTER TT'!$C$13:$C$69997,"0800-1*",'[1]MASTER TT'!#REF!,"&gt;=1")</f>
        <v>#REF!</v>
      </c>
      <c r="G103" s="51" t="e">
        <f>COUNTIFS('[1]MASTER TT'!$D$13:$D$69997,$A$3:$A$7588,'[1]MASTER TT'!$B$13:$B$69997,"MONDAY",'[1]MASTER TT'!$C$13:$C$69997,"1100-1*",'[1]MASTER TT'!#REF!,"&gt;=1")</f>
        <v>#REF!</v>
      </c>
      <c r="H103" s="51" t="e">
        <f>(COUNTIFS('[1]MASTER TT'!$D$13:$D$69997,$A$3:$A$7588,'[1]MASTER TT'!$B$13:$B$69997,"MONDAY",'[1]MASTER TT'!$C$13:$C$69997,"1400-1*",'[1]MASTER TT'!#REF!,"&gt;=1"))</f>
        <v>#REF!</v>
      </c>
      <c r="I103" s="52" t="e">
        <f>COUNTIFS('[1]MASTER TT'!$D$13:$D$69997,$A$3:$A$7588,'[1]MASTER TT'!$B$13:$B$69997,"MONDAY",'[1]MASTER TT'!$C$13:$C$69997,"17*",'[1]MASTER TT'!#REF!,"&gt;=1")</f>
        <v>#REF!</v>
      </c>
      <c r="J103" s="51" t="e">
        <f>COUNTIFS('[1]MASTER TT'!$D$13:$D$69997,$A$3:$A$7588,'[1]MASTER TT'!$B$13:$B$69997,"TUESDAY",'[1]MASTER TT'!$C$13:$C$69997,"0800-1*",'[1]MASTER TT'!#REF!,"&gt;=1")</f>
        <v>#REF!</v>
      </c>
      <c r="K103" s="52" t="e">
        <f>COUNTIFS('[1]MASTER TT'!$D$13:$D$69997,$A$3:$A$7588,'[1]MASTER TT'!$B$13:$B$69997,"TUESDAY",'[1]MASTER TT'!$C$13:$C$69997,"1100-1*",'[1]MASTER TT'!#REF!,"&gt;=1")</f>
        <v>#REF!</v>
      </c>
      <c r="L103" s="51" t="e">
        <f>COUNTIFS('[1]MASTER TT'!$D$13:$D$69997,$A$3:$A$7588,'[1]MASTER TT'!$B$13:$B$69997,"TUESDAY",'[1]MASTER TT'!$C$13:$C$69997,"1400-1*",'[1]MASTER TT'!#REF!,"&gt;=1")</f>
        <v>#REF!</v>
      </c>
      <c r="M103" s="51" t="e">
        <f>COUNTIFS('[1]MASTER TT'!$D$13:$D$70053,$A$3:$A$7588,'[1]MASTER TT'!$B$13:$B$70053,"TUESDAY",'[1]MASTER TT'!$C$13:$C$70053,"17*",'[1]MASTER TT'!#REF!,"&gt;=1")</f>
        <v>#REF!</v>
      </c>
      <c r="N103" s="51" t="e">
        <f>COUNTIFS('[1]MASTER TT'!$D$13:$D$70056,$A$3:$A$588,'[1]MASTER TT'!$B$13:$B$70056,"WEDNESDAY",'[1]MASTER TT'!$C$13:$C$70056,"0800-1*",'[1]MASTER TT'!#REF!,"&gt;=1")</f>
        <v>#REF!</v>
      </c>
      <c r="O103" s="51" t="e">
        <f>(COUNTIFS('[1]MASTER TT'!$D$13:$D$70056,$A$3:$A$7588,'[1]MASTER TT'!$B$13:$B$70056,"WEDNESDAY",'[1]MASTER TT'!$C$13:$C$70056,"1100-1*",'[1]MASTER TT'!#REF!,"&gt;=1"))</f>
        <v>#REF!</v>
      </c>
      <c r="P103" s="51" t="e">
        <f>(COUNTIFS('[1]MASTER TT'!$D$13:$D$70056,$A$3:$A$7588,'[1]MASTER TT'!$B$13:$B$70056,"WEDNESDAY",'[1]MASTER TT'!$C$13:$C$70056,"1400-1*",'[1]MASTER TT'!#REF!,"&gt;=1"))</f>
        <v>#REF!</v>
      </c>
      <c r="Q103" s="51" t="e">
        <f>(COUNTIFS('[1]MASTER TT'!$D$13:$D$70056,$A$3:$A$7588,'[1]MASTER TT'!$B$13:$B$70056,"WEDNESDAY",'[1]MASTER TT'!$C$13:$C$70056,"17*",'[1]MASTER TT'!#REF!,"&gt;=1"))</f>
        <v>#REF!</v>
      </c>
      <c r="R103" s="51" t="e">
        <f>(COUNTIFS('[1]MASTER TT'!$D$13:$D$70056,$A$3:$A$7588,'[1]MASTER TT'!$B$13:$B$70056,"THURSDAY",'[1]MASTER TT'!$C$13:$C$70056,"0800-1*",'[1]MASTER TT'!#REF!,"&gt;=1"))</f>
        <v>#REF!</v>
      </c>
      <c r="S103" s="51" t="e">
        <f>COUNTIFS('[1]MASTER TT'!$D$13:$D$70056,$A$3:$A$7588,'[1]MASTER TT'!$B$13:$B$70056,"THURSDAY",'[1]MASTER TT'!$C$13:$C$70056,"1100-1*",'[1]MASTER TT'!#REF!,"&gt;=1")</f>
        <v>#REF!</v>
      </c>
      <c r="T103" s="51" t="e">
        <f>(COUNTIFS('[1]MASTER TT'!$D$13:$D$70056,$A$3:$A$7588,'[1]MASTER TT'!$B$13:$B$70056,"THURSDAY",'[1]MASTER TT'!$C$13:$C$70056,"1400-1*",'[1]MASTER TT'!#REF!,"&gt;=1"))</f>
        <v>#REF!</v>
      </c>
      <c r="U103" s="52" t="e">
        <f>(COUNTIFS('[1]MASTER TT'!$D$13:$D$70056,$A$3:$A$7588,'[1]MASTER TT'!$B$13:$B$70056,"THURSDAY",'[1]MASTER TT'!$C$13:$C$70056,"17*",'[1]MASTER TT'!#REF!,"&gt;=1"))</f>
        <v>#REF!</v>
      </c>
      <c r="V103" s="51" t="e">
        <f>(COUNTIFS('[1]MASTER TT'!$D$13:$D$70056,$A$3:$A$7588,'[1]MASTER TT'!$B$13:$B$70056,"FRIDAY",'[1]MASTER TT'!$C$13:$C$70056,"0800-1*",'[1]MASTER TT'!#REF!,"&gt;=1"))</f>
        <v>#REF!</v>
      </c>
      <c r="W103" s="51" t="e">
        <f>(COUNTIFS('[1]MASTER TT'!$D$13:$D$70056,$A$3:$A$7588,'[1]MASTER TT'!$B$13:$B$70056,"FRIDAY",'[1]MASTER TT'!$C$13:$C$70056,"1100-1*",'[1]MASTER TT'!#REF!,"&gt;=1"))</f>
        <v>#REF!</v>
      </c>
      <c r="X103" s="51" t="e">
        <f>(COUNTIFS('[1]MASTER TT'!$D$13:$D$70056,$A$3:$A$7588,'[1]MASTER TT'!$B$13:$B$70056,"FRIDAY",'[1]MASTER TT'!$C$13:$C$70056,"1400-1*",'[1]MASTER TT'!#REF!,"&gt;=1"))</f>
        <v>#REF!</v>
      </c>
      <c r="Y103" s="51" t="e">
        <f>(COUNTIFS('[1]MASTER TT'!$D$13:$D$70056,$A$3:$A$7588,'[1]MASTER TT'!$B$13:$B$70056,"FRIDAY",'[1]MASTER TT'!$C$13:$C$70056,"17*",'[1]MASTER TT'!#REF!,"&gt;=1"))</f>
        <v>#REF!</v>
      </c>
      <c r="Z103" s="51" t="e">
        <f>(COUNTIFS('[1]MASTER TT'!$D$14:$D$70056,$A$3:$A$7588,'[1]MASTER TT'!$B$14:$B$70056,"SATURDAY",'[1]MASTER TT'!$C$14:$C$70056,"0800-1*",'[1]MASTER TT'!#REF!,"&gt;=1"))</f>
        <v>#REF!</v>
      </c>
      <c r="AA103" s="52" t="e">
        <f>(COUNTIFS('[1]MASTER TT'!$D$14:$D$70056,$A$3:$A$7588,'[1]MASTER TT'!$B$14:$B$70056,"SATURDAY",'[1]MASTER TT'!$C$14:$C$70056,"1100-1*",'[1]MASTER TT'!#REF!,"&gt;=1"))</f>
        <v>#REF!</v>
      </c>
      <c r="AB103" s="52" t="e">
        <f>(COUNTIFS('[1]MASTER TT'!$D$14:$D$70056,$A$3:$A$7588,'[1]MASTER TT'!$B$14:$B$70056,"SATURDAY",'[1]MASTER TT'!$C$14:$C$70056,"1500-1800",'[1]MASTER TT'!#REF!,"&gt;=1"))</f>
        <v>#REF!</v>
      </c>
      <c r="AC103" s="52">
        <v>0</v>
      </c>
      <c r="AD103" s="52" t="e">
        <f>(COUNTIFS('[1]MASTER TT'!$D$14:$D$70056,$A$3:$A$7588,'[1]MASTER TT'!$B$14:$B$70056,"SUNDAY",'[1]MASTER TT'!$C$14:$C$70056,"0800-1100 HRS",'[1]MASTER TT'!#REF!,"&gt;=1"))</f>
        <v>#REF!</v>
      </c>
      <c r="AE103" s="52" t="e">
        <f>(COUNTIFS('[1]MASTER TT'!$D$14:$D$70056,$A$3:$A$7588,'[1]MASTER TT'!$B$14:$B$70056,"SUNDAY",'[1]MASTER TT'!$C$14:$C$70056,"1100-1400 HRS",'[1]MASTER TT'!#REF!,"&gt;=1)"))</f>
        <v>#REF!</v>
      </c>
      <c r="AF103" s="8" t="e">
        <f>(COUNTIFS('[1]MASTER TT'!$D$14:$D$70056,$A$3:$A$7588,'[1]MASTER TT'!$B$14:$B$70056,"SUNDAY",'[1]MASTER TT'!$C$14:$C$70056,"1100-1400 HRS",'[1]MASTER TT'!#REF!,"&gt;=1"))</f>
        <v>#REF!</v>
      </c>
      <c r="AG103" s="39"/>
      <c r="AI103" s="39"/>
      <c r="AJ103" s="39"/>
      <c r="AK103" s="39"/>
      <c r="AL103" s="39"/>
    </row>
    <row r="104" spans="1:38" ht="14.25" customHeight="1">
      <c r="A104" s="80" t="s">
        <v>1397</v>
      </c>
      <c r="B104" s="80"/>
      <c r="C104" s="81"/>
      <c r="D104" s="80"/>
      <c r="E104" s="80"/>
      <c r="F104" s="50" t="e">
        <f>COUNTIFS('[1]MASTER TT'!$D$13:$D$69997,$A$3:$A$7588,'[1]MASTER TT'!$B$13:$B$69997,"MONDAY",'[1]MASTER TT'!$C$13:$C$69997,"0800-1*",'[1]MASTER TT'!#REF!,"&gt;=1")</f>
        <v>#REF!</v>
      </c>
      <c r="G104" s="51" t="e">
        <f>COUNTIFS('[1]MASTER TT'!$D$13:$D$69997,$A$3:$A$7588,'[1]MASTER TT'!$B$13:$B$69997,"MONDAY",'[1]MASTER TT'!$C$13:$C$69997,"1100-1*",'[1]MASTER TT'!#REF!,"&gt;=1")</f>
        <v>#REF!</v>
      </c>
      <c r="H104" s="51" t="e">
        <f>(COUNTIFS('[1]MASTER TT'!$D$13:$D$69997,$A$3:$A$7588,'[1]MASTER TT'!$B$13:$B$69997,"MONDAY",'[1]MASTER TT'!$C$13:$C$69997,"1400-1*",'[1]MASTER TT'!#REF!,"&gt;=1"))</f>
        <v>#REF!</v>
      </c>
      <c r="I104" s="52" t="e">
        <f>COUNTIFS('[1]MASTER TT'!$D$13:$D$69997,$A$3:$A$7588,'[1]MASTER TT'!$B$13:$B$69997,"MONDAY",'[1]MASTER TT'!$C$13:$C$69997,"17*",'[1]MASTER TT'!#REF!,"&gt;=1")</f>
        <v>#REF!</v>
      </c>
      <c r="J104" s="51" t="e">
        <f>COUNTIFS('[1]MASTER TT'!$D$13:$D$69997,$A$3:$A$7588,'[1]MASTER TT'!$B$13:$B$69997,"TUESDAY",'[1]MASTER TT'!$C$13:$C$69997,"0800-1*",'[1]MASTER TT'!#REF!,"&gt;=1")</f>
        <v>#REF!</v>
      </c>
      <c r="K104" s="52" t="e">
        <f>COUNTIFS('[1]MASTER TT'!$D$13:$D$69997,$A$3:$A$7588,'[1]MASTER TT'!$B$13:$B$69997,"TUESDAY",'[1]MASTER TT'!$C$13:$C$69997,"1100-1*",'[1]MASTER TT'!#REF!,"&gt;=1")</f>
        <v>#REF!</v>
      </c>
      <c r="L104" s="51" t="e">
        <f>COUNTIFS('[1]MASTER TT'!$D$13:$D$69997,$A$3:$A$7588,'[1]MASTER TT'!$B$13:$B$69997,"TUESDAY",'[1]MASTER TT'!$C$13:$C$69997,"1400-1*",'[1]MASTER TT'!#REF!,"&gt;=1")</f>
        <v>#REF!</v>
      </c>
      <c r="M104" s="51" t="e">
        <f>COUNTIFS('[1]MASTER TT'!$D$13:$D$70053,$A$3:$A$7588,'[1]MASTER TT'!$B$13:$B$70053,"TUESDAY",'[1]MASTER TT'!$C$13:$C$70053,"17*",'[1]MASTER TT'!#REF!,"&gt;=1")</f>
        <v>#REF!</v>
      </c>
      <c r="N104" s="51" t="e">
        <f>COUNTIFS('[1]MASTER TT'!$D$13:$D$70056,$A$3:$A$588,'[1]MASTER TT'!$B$13:$B$70056,"WEDNESDAY",'[1]MASTER TT'!$C$13:$C$70056,"0800-1*",'[1]MASTER TT'!#REF!,"&gt;=1")</f>
        <v>#REF!</v>
      </c>
      <c r="O104" s="51" t="e">
        <f>(COUNTIFS('[1]MASTER TT'!$D$13:$D$70056,$A$3:$A$7588,'[1]MASTER TT'!$B$13:$B$70056,"WEDNESDAY",'[1]MASTER TT'!$C$13:$C$70056,"1100-1*",'[1]MASTER TT'!#REF!,"&gt;=1"))</f>
        <v>#REF!</v>
      </c>
      <c r="P104" s="51" t="e">
        <f>(COUNTIFS('[1]MASTER TT'!$D$13:$D$70056,$A$3:$A$7588,'[1]MASTER TT'!$B$13:$B$70056,"WEDNESDAY",'[1]MASTER TT'!$C$13:$C$70056,"1400-1*",'[1]MASTER TT'!#REF!,"&gt;=1"))</f>
        <v>#REF!</v>
      </c>
      <c r="Q104" s="51" t="e">
        <f>(COUNTIFS('[1]MASTER TT'!$D$13:$D$70056,$A$3:$A$7588,'[1]MASTER TT'!$B$13:$B$70056,"WEDNESDAY",'[1]MASTER TT'!$C$13:$C$70056,"17*",'[1]MASTER TT'!#REF!,"&gt;=1"))</f>
        <v>#REF!</v>
      </c>
      <c r="R104" s="51" t="e">
        <f>(COUNTIFS('[1]MASTER TT'!$D$13:$D$70056,$A$3:$A$7588,'[1]MASTER TT'!$B$13:$B$70056,"THURSDAY",'[1]MASTER TT'!$C$13:$C$70056,"0800-1*",'[1]MASTER TT'!#REF!,"&gt;=1"))</f>
        <v>#REF!</v>
      </c>
      <c r="S104" s="51" t="e">
        <f>COUNTIFS('[1]MASTER TT'!$D$13:$D$70056,$A$3:$A$7588,'[1]MASTER TT'!$B$13:$B$70056,"THURSDAY",'[1]MASTER TT'!$C$13:$C$70056,"1100-1*",'[1]MASTER TT'!#REF!,"&gt;=1")</f>
        <v>#REF!</v>
      </c>
      <c r="T104" s="51" t="e">
        <f>(COUNTIFS('[1]MASTER TT'!$D$13:$D$70056,$A$3:$A$7588,'[1]MASTER TT'!$B$13:$B$70056,"THURSDAY",'[1]MASTER TT'!$C$13:$C$70056,"1400-1*",'[1]MASTER TT'!#REF!,"&gt;=1"))</f>
        <v>#REF!</v>
      </c>
      <c r="U104" s="52" t="e">
        <f>(COUNTIFS('[1]MASTER TT'!$D$13:$D$70056,$A$3:$A$7588,'[1]MASTER TT'!$B$13:$B$70056,"THURSDAY",'[1]MASTER TT'!$C$13:$C$70056,"17*",'[1]MASTER TT'!#REF!,"&gt;=1"))</f>
        <v>#REF!</v>
      </c>
      <c r="V104" s="51" t="e">
        <f>(COUNTIFS('[1]MASTER TT'!$D$13:$D$70056,$A$3:$A$7588,'[1]MASTER TT'!$B$13:$B$70056,"FRIDAY",'[1]MASTER TT'!$C$13:$C$70056,"0800-1*",'[1]MASTER TT'!#REF!,"&gt;=1"))</f>
        <v>#REF!</v>
      </c>
      <c r="W104" s="51" t="e">
        <f>(COUNTIFS('[1]MASTER TT'!$D$13:$D$70056,$A$3:$A$7588,'[1]MASTER TT'!$B$13:$B$70056,"FRIDAY",'[1]MASTER TT'!$C$13:$C$70056,"1100-1*",'[1]MASTER TT'!#REF!,"&gt;=1"))</f>
        <v>#REF!</v>
      </c>
      <c r="X104" s="51" t="e">
        <f>(COUNTIFS('[1]MASTER TT'!$D$13:$D$70056,$A$3:$A$7588,'[1]MASTER TT'!$B$13:$B$70056,"FRIDAY",'[1]MASTER TT'!$C$13:$C$70056,"1400-1*",'[1]MASTER TT'!#REF!,"&gt;=1"))</f>
        <v>#REF!</v>
      </c>
      <c r="Y104" s="51" t="e">
        <f>(COUNTIFS('[1]MASTER TT'!$D$13:$D$70056,$A$3:$A$7588,'[1]MASTER TT'!$B$13:$B$70056,"FRIDAY",'[1]MASTER TT'!$C$13:$C$70056,"17*",'[1]MASTER TT'!#REF!,"&gt;=1"))</f>
        <v>#REF!</v>
      </c>
      <c r="Z104" s="51" t="e">
        <f>(COUNTIFS('[1]MASTER TT'!$D$14:$D$70056,$A$3:$A$7588,'[1]MASTER TT'!$B$14:$B$70056,"SATURDAY",'[1]MASTER TT'!$C$14:$C$70056,"0800-1*",'[1]MASTER TT'!#REF!,"&gt;=1"))</f>
        <v>#REF!</v>
      </c>
      <c r="AA104" s="52" t="e">
        <f>(COUNTIFS('[1]MASTER TT'!$D$14:$D$70056,$A$3:$A$7588,'[1]MASTER TT'!$B$14:$B$70056,"SATURDAY",'[1]MASTER TT'!$C$14:$C$70056,"1100-1*",'[1]MASTER TT'!#REF!,"&gt;=1"))</f>
        <v>#REF!</v>
      </c>
      <c r="AB104" s="52" t="e">
        <f>(COUNTIFS('[1]MASTER TT'!$D$14:$D$70056,$A$3:$A$7588,'[1]MASTER TT'!$B$14:$B$70056,"SATURDAY",'[1]MASTER TT'!$C$14:$C$70056,"1500-1800",'[1]MASTER TT'!#REF!,"&gt;=1"))</f>
        <v>#REF!</v>
      </c>
      <c r="AC104" s="52">
        <v>0</v>
      </c>
      <c r="AD104" s="52" t="e">
        <f>(COUNTIFS('[1]MASTER TT'!$D$14:$D$70056,$A$3:$A$7588,'[1]MASTER TT'!$B$14:$B$70056,"SUNDAY",'[1]MASTER TT'!$C$14:$C$70056,"0800-1100 HRS",'[1]MASTER TT'!#REF!,"&gt;=1"))</f>
        <v>#REF!</v>
      </c>
      <c r="AE104" s="52" t="e">
        <f>(COUNTIFS('[1]MASTER TT'!$D$14:$D$70056,$A$3:$A$7588,'[1]MASTER TT'!$B$14:$B$70056,"SUNDAY",'[1]MASTER TT'!$C$14:$C$70056,"1100-1400 HRS",'[1]MASTER TT'!#REF!,"&gt;=1)"))</f>
        <v>#REF!</v>
      </c>
      <c r="AF104" s="8" t="e">
        <f>(COUNTIFS('[1]MASTER TT'!$D$14:$D$70056,$A$3:$A$7588,'[1]MASTER TT'!$B$14:$B$70056,"SUNDAY",'[1]MASTER TT'!$C$14:$C$70056,"1100-1400 HRS",'[1]MASTER TT'!#REF!,"&gt;=1"))</f>
        <v>#REF!</v>
      </c>
      <c r="AG104" s="39"/>
      <c r="AI104" s="39"/>
      <c r="AJ104" s="39"/>
      <c r="AK104" s="39"/>
      <c r="AL104" s="39"/>
    </row>
    <row r="105" spans="1:38" ht="14.25" customHeight="1">
      <c r="A105" s="80" t="s">
        <v>1588</v>
      </c>
      <c r="B105" s="80"/>
      <c r="C105" s="81"/>
      <c r="D105" s="80"/>
      <c r="E105" s="80"/>
      <c r="F105" s="50" t="e">
        <f>COUNTIFS('[1]MASTER TT'!$D$13:$D$69997,$A$3:$A$7588,'[1]MASTER TT'!$B$13:$B$69997,"MONDAY",'[1]MASTER TT'!$C$13:$C$69997,"0800-1*",'[1]MASTER TT'!#REF!,"&gt;=1")</f>
        <v>#REF!</v>
      </c>
      <c r="G105" s="51" t="e">
        <f>COUNTIFS('[1]MASTER TT'!$D$13:$D$69997,$A$3:$A$7588,'[1]MASTER TT'!$B$13:$B$69997,"MONDAY",'[1]MASTER TT'!$C$13:$C$69997,"1100-1*",'[1]MASTER TT'!#REF!,"&gt;=1")</f>
        <v>#REF!</v>
      </c>
      <c r="H105" s="51" t="e">
        <f>(COUNTIFS('[1]MASTER TT'!$D$13:$D$69997,$A$3:$A$7588,'[1]MASTER TT'!$B$13:$B$69997,"MONDAY",'[1]MASTER TT'!$C$13:$C$69997,"1400-1*",'[1]MASTER TT'!#REF!,"&gt;=1"))</f>
        <v>#REF!</v>
      </c>
      <c r="I105" s="52" t="e">
        <f>COUNTIFS('[1]MASTER TT'!$D$13:$D$69997,$A$3:$A$7588,'[1]MASTER TT'!$B$13:$B$69997,"MONDAY",'[1]MASTER TT'!$C$13:$C$69997,"17*",'[1]MASTER TT'!#REF!,"&gt;=1")</f>
        <v>#REF!</v>
      </c>
      <c r="J105" s="51" t="e">
        <f>COUNTIFS('[1]MASTER TT'!$D$13:$D$69997,$A$3:$A$7588,'[1]MASTER TT'!$B$13:$B$69997,"TUESDAY",'[1]MASTER TT'!$C$13:$C$69997,"0800-1*",'[1]MASTER TT'!#REF!,"&gt;=1")</f>
        <v>#REF!</v>
      </c>
      <c r="K105" s="52" t="e">
        <f>COUNTIFS('[1]MASTER TT'!$D$13:$D$69997,$A$3:$A$7588,'[1]MASTER TT'!$B$13:$B$69997,"TUESDAY",'[1]MASTER TT'!$C$13:$C$69997,"1100-1*",'[1]MASTER TT'!#REF!,"&gt;=1")</f>
        <v>#REF!</v>
      </c>
      <c r="L105" s="51" t="e">
        <f>COUNTIFS('[1]MASTER TT'!$D$13:$D$69997,$A$3:$A$7588,'[1]MASTER TT'!$B$13:$B$69997,"TUESDAY",'[1]MASTER TT'!$C$13:$C$69997,"1400-1*",'[1]MASTER TT'!#REF!,"&gt;=1")</f>
        <v>#REF!</v>
      </c>
      <c r="M105" s="51" t="e">
        <f>COUNTIFS('[1]MASTER TT'!$D$13:$D$70053,$A$3:$A$7588,'[1]MASTER TT'!$B$13:$B$70053,"TUESDAY",'[1]MASTER TT'!$C$13:$C$70053,"17*",'[1]MASTER TT'!#REF!,"&gt;=1")</f>
        <v>#REF!</v>
      </c>
      <c r="N105" s="51" t="e">
        <f>COUNTIFS('[1]MASTER TT'!$D$13:$D$70056,$A$3:$A$588,'[1]MASTER TT'!$B$13:$B$70056,"WEDNESDAY",'[1]MASTER TT'!$C$13:$C$70056,"0800-1*",'[1]MASTER TT'!#REF!,"&gt;=1")</f>
        <v>#REF!</v>
      </c>
      <c r="O105" s="51" t="e">
        <f>(COUNTIFS('[1]MASTER TT'!$D$13:$D$70056,$A$3:$A$7588,'[1]MASTER TT'!$B$13:$B$70056,"WEDNESDAY",'[1]MASTER TT'!$C$13:$C$70056,"1100-1*",'[1]MASTER TT'!#REF!,"&gt;=1"))</f>
        <v>#REF!</v>
      </c>
      <c r="P105" s="51" t="e">
        <f>(COUNTIFS('[1]MASTER TT'!$D$13:$D$70056,$A$3:$A$7588,'[1]MASTER TT'!$B$13:$B$70056,"WEDNESDAY",'[1]MASTER TT'!$C$13:$C$70056,"1400-1*",'[1]MASTER TT'!#REF!,"&gt;=1"))</f>
        <v>#REF!</v>
      </c>
      <c r="Q105" s="51" t="e">
        <f>(COUNTIFS('[1]MASTER TT'!$D$13:$D$70056,$A$3:$A$7588,'[1]MASTER TT'!$B$13:$B$70056,"WEDNESDAY",'[1]MASTER TT'!$C$13:$C$70056,"17*",'[1]MASTER TT'!#REF!,"&gt;=1"))</f>
        <v>#REF!</v>
      </c>
      <c r="R105" s="51" t="e">
        <f>(COUNTIFS('[1]MASTER TT'!$D$13:$D$70056,$A$3:$A$7588,'[1]MASTER TT'!$B$13:$B$70056,"THURSDAY",'[1]MASTER TT'!$C$13:$C$70056,"0800-1*",'[1]MASTER TT'!#REF!,"&gt;=1"))</f>
        <v>#REF!</v>
      </c>
      <c r="S105" s="51" t="e">
        <f>COUNTIFS('[1]MASTER TT'!$D$13:$D$70056,$A$3:$A$7588,'[1]MASTER TT'!$B$13:$B$70056,"THURSDAY",'[1]MASTER TT'!$C$13:$C$70056,"1100-1*",'[1]MASTER TT'!#REF!,"&gt;=1")</f>
        <v>#REF!</v>
      </c>
      <c r="T105" s="51" t="e">
        <f>(COUNTIFS('[1]MASTER TT'!$D$13:$D$70056,$A$3:$A$7588,'[1]MASTER TT'!$B$13:$B$70056,"THURSDAY",'[1]MASTER TT'!$C$13:$C$70056,"1400-1*",'[1]MASTER TT'!#REF!,"&gt;=1"))</f>
        <v>#REF!</v>
      </c>
      <c r="U105" s="52" t="e">
        <f>(COUNTIFS('[1]MASTER TT'!$D$13:$D$70056,$A$3:$A$7588,'[1]MASTER TT'!$B$13:$B$70056,"THURSDAY",'[1]MASTER TT'!$C$13:$C$70056,"17*",'[1]MASTER TT'!#REF!,"&gt;=1"))</f>
        <v>#REF!</v>
      </c>
      <c r="V105" s="51" t="e">
        <f>(COUNTIFS('[1]MASTER TT'!$D$13:$D$70056,$A$3:$A$7588,'[1]MASTER TT'!$B$13:$B$70056,"FRIDAY",'[1]MASTER TT'!$C$13:$C$70056,"0800-1*",'[1]MASTER TT'!#REF!,"&gt;=1"))</f>
        <v>#REF!</v>
      </c>
      <c r="W105" s="51" t="e">
        <f>(COUNTIFS('[1]MASTER TT'!$D$13:$D$70056,$A$3:$A$7588,'[1]MASTER TT'!$B$13:$B$70056,"FRIDAY",'[1]MASTER TT'!$C$13:$C$70056,"1100-1*",'[1]MASTER TT'!#REF!,"&gt;=1"))</f>
        <v>#REF!</v>
      </c>
      <c r="X105" s="51" t="e">
        <f>(COUNTIFS('[1]MASTER TT'!$D$13:$D$70056,$A$3:$A$7588,'[1]MASTER TT'!$B$13:$B$70056,"FRIDAY",'[1]MASTER TT'!$C$13:$C$70056,"1400-1*",'[1]MASTER TT'!#REF!,"&gt;=1"))</f>
        <v>#REF!</v>
      </c>
      <c r="Y105" s="51" t="e">
        <f>(COUNTIFS('[1]MASTER TT'!$D$13:$D$70056,$A$3:$A$7588,'[1]MASTER TT'!$B$13:$B$70056,"FRIDAY",'[1]MASTER TT'!$C$13:$C$70056,"17*",'[1]MASTER TT'!#REF!,"&gt;=1"))</f>
        <v>#REF!</v>
      </c>
      <c r="Z105" s="51" t="e">
        <f>(COUNTIFS('[1]MASTER TT'!$D$14:$D$70056,$A$3:$A$7588,'[1]MASTER TT'!$B$14:$B$70056,"SATURDAY",'[1]MASTER TT'!$C$14:$C$70056,"0800-1*",'[1]MASTER TT'!#REF!,"&gt;=1"))</f>
        <v>#REF!</v>
      </c>
      <c r="AA105" s="52" t="e">
        <f>(COUNTIFS('[1]MASTER TT'!$D$14:$D$70056,$A$3:$A$7588,'[1]MASTER TT'!$B$14:$B$70056,"SATURDAY",'[1]MASTER TT'!$C$14:$C$70056,"1100-1*",'[1]MASTER TT'!#REF!,"&gt;=1"))</f>
        <v>#REF!</v>
      </c>
      <c r="AB105" s="52" t="e">
        <f>(COUNTIFS('[1]MASTER TT'!$D$14:$D$70056,$A$3:$A$7588,'[1]MASTER TT'!$B$14:$B$70056,"SATURDAY",'[1]MASTER TT'!$C$14:$C$70056,"1500-1800",'[1]MASTER TT'!#REF!,"&gt;=1"))</f>
        <v>#REF!</v>
      </c>
      <c r="AC105" s="52">
        <v>0</v>
      </c>
      <c r="AD105" s="52" t="e">
        <f>(COUNTIFS('[1]MASTER TT'!$D$14:$D$70056,$A$3:$A$7588,'[1]MASTER TT'!$B$14:$B$70056,"SUNDAY",'[1]MASTER TT'!$C$14:$C$70056,"0800-1100 HRS",'[1]MASTER TT'!#REF!,"&gt;=1"))</f>
        <v>#REF!</v>
      </c>
      <c r="AE105" s="52" t="e">
        <f>(COUNTIFS('[1]MASTER TT'!$D$14:$D$70056,$A$3:$A$7588,'[1]MASTER TT'!$B$14:$B$70056,"SUNDAY",'[1]MASTER TT'!$C$14:$C$70056,"1100-1400 HRS",'[1]MASTER TT'!#REF!,"&gt;=1)"))</f>
        <v>#REF!</v>
      </c>
      <c r="AF105" s="8" t="e">
        <f>(COUNTIFS('[1]MASTER TT'!$D$14:$D$70056,$A$3:$A$7588,'[1]MASTER TT'!$B$14:$B$70056,"SUNDAY",'[1]MASTER TT'!$C$14:$C$70056,"1100-1400 HRS",'[1]MASTER TT'!#REF!,"&gt;=1"))</f>
        <v>#REF!</v>
      </c>
      <c r="AG105" s="39"/>
      <c r="AI105" s="39"/>
      <c r="AJ105" s="39"/>
      <c r="AK105" s="39"/>
      <c r="AL105" s="39"/>
    </row>
    <row r="106" spans="1:38" ht="14.25" customHeight="1">
      <c r="A106" s="80" t="s">
        <v>1218</v>
      </c>
      <c r="B106" s="80"/>
      <c r="C106" s="81"/>
      <c r="D106" s="80"/>
      <c r="E106" s="80"/>
      <c r="F106" s="50" t="e">
        <f>COUNTIFS('[1]MASTER TT'!$D$13:$D$69997,$A$3:$A$7588,'[1]MASTER TT'!$B$13:$B$69997,"MONDAY",'[1]MASTER TT'!$C$13:$C$69997,"0800-1*",'[1]MASTER TT'!#REF!,"&gt;=1")</f>
        <v>#REF!</v>
      </c>
      <c r="G106" s="51" t="e">
        <f>COUNTIFS('[1]MASTER TT'!$D$13:$D$69997,$A$3:$A$7588,'[1]MASTER TT'!$B$13:$B$69997,"MONDAY",'[1]MASTER TT'!$C$13:$C$69997,"1100-1*",'[1]MASTER TT'!#REF!,"&gt;=1")</f>
        <v>#REF!</v>
      </c>
      <c r="H106" s="51" t="e">
        <f>(COUNTIFS('[1]MASTER TT'!$D$13:$D$69997,$A$3:$A$7588,'[1]MASTER TT'!$B$13:$B$69997,"MONDAY",'[1]MASTER TT'!$C$13:$C$69997,"1400-1*",'[1]MASTER TT'!#REF!,"&gt;=1"))</f>
        <v>#REF!</v>
      </c>
      <c r="I106" s="52" t="e">
        <f>COUNTIFS('[1]MASTER TT'!$D$13:$D$69997,$A$3:$A$7588,'[1]MASTER TT'!$B$13:$B$69997,"MONDAY",'[1]MASTER TT'!$C$13:$C$69997,"17*",'[1]MASTER TT'!#REF!,"&gt;=1")</f>
        <v>#REF!</v>
      </c>
      <c r="J106" s="51" t="e">
        <f>COUNTIFS('[1]MASTER TT'!$D$13:$D$69997,$A$3:$A$7588,'[1]MASTER TT'!$B$13:$B$69997,"TUESDAY",'[1]MASTER TT'!$C$13:$C$69997,"0800-1*",'[1]MASTER TT'!#REF!,"&gt;=1")</f>
        <v>#REF!</v>
      </c>
      <c r="K106" s="52" t="e">
        <f>COUNTIFS('[1]MASTER TT'!$D$13:$D$69997,$A$3:$A$7588,'[1]MASTER TT'!$B$13:$B$69997,"TUESDAY",'[1]MASTER TT'!$C$13:$C$69997,"1100-1*",'[1]MASTER TT'!#REF!,"&gt;=1")</f>
        <v>#REF!</v>
      </c>
      <c r="L106" s="51" t="e">
        <f>COUNTIFS('[1]MASTER TT'!$D$13:$D$69997,$A$3:$A$7588,'[1]MASTER TT'!$B$13:$B$69997,"TUESDAY",'[1]MASTER TT'!$C$13:$C$69997,"1400-1*",'[1]MASTER TT'!#REF!,"&gt;=1")</f>
        <v>#REF!</v>
      </c>
      <c r="M106" s="51" t="e">
        <f>COUNTIFS('[1]MASTER TT'!$D$13:$D$70053,$A$3:$A$7588,'[1]MASTER TT'!$B$13:$B$70053,"TUESDAY",'[1]MASTER TT'!$C$13:$C$70053,"17*",'[1]MASTER TT'!#REF!,"&gt;=1")</f>
        <v>#REF!</v>
      </c>
      <c r="N106" s="51" t="e">
        <f>COUNTIFS('[1]MASTER TT'!$D$13:$D$70056,$A$3:$A$588,'[1]MASTER TT'!$B$13:$B$70056,"WEDNESDAY",'[1]MASTER TT'!$C$13:$C$70056,"0800-1*",'[1]MASTER TT'!#REF!,"&gt;=1")</f>
        <v>#REF!</v>
      </c>
      <c r="O106" s="51" t="e">
        <f>(COUNTIFS('[1]MASTER TT'!$D$13:$D$70056,$A$3:$A$7588,'[1]MASTER TT'!$B$13:$B$70056,"WEDNESDAY",'[1]MASTER TT'!$C$13:$C$70056,"1100-1*",'[1]MASTER TT'!#REF!,"&gt;=1"))</f>
        <v>#REF!</v>
      </c>
      <c r="P106" s="51" t="e">
        <f>(COUNTIFS('[1]MASTER TT'!$D$13:$D$70056,$A$3:$A$7588,'[1]MASTER TT'!$B$13:$B$70056,"WEDNESDAY",'[1]MASTER TT'!$C$13:$C$70056,"1400-1*",'[1]MASTER TT'!#REF!,"&gt;=1"))</f>
        <v>#REF!</v>
      </c>
      <c r="Q106" s="51" t="e">
        <f>(COUNTIFS('[1]MASTER TT'!$D$13:$D$70056,$A$3:$A$7588,'[1]MASTER TT'!$B$13:$B$70056,"WEDNESDAY",'[1]MASTER TT'!$C$13:$C$70056,"17*",'[1]MASTER TT'!#REF!,"&gt;=1"))</f>
        <v>#REF!</v>
      </c>
      <c r="R106" s="51" t="e">
        <f>(COUNTIFS('[1]MASTER TT'!$D$13:$D$70056,$A$3:$A$7588,'[1]MASTER TT'!$B$13:$B$70056,"THURSDAY",'[1]MASTER TT'!$C$13:$C$70056,"0800-1*",'[1]MASTER TT'!#REF!,"&gt;=1"))</f>
        <v>#REF!</v>
      </c>
      <c r="S106" s="51" t="e">
        <f>COUNTIFS('[1]MASTER TT'!$D$13:$D$70056,$A$3:$A$7588,'[1]MASTER TT'!$B$13:$B$70056,"THURSDAY",'[1]MASTER TT'!$C$13:$C$70056,"1100-1*",'[1]MASTER TT'!#REF!,"&gt;=1")</f>
        <v>#REF!</v>
      </c>
      <c r="T106" s="51" t="e">
        <f>(COUNTIFS('[1]MASTER TT'!$D$13:$D$70056,$A$3:$A$7588,'[1]MASTER TT'!$B$13:$B$70056,"THURSDAY",'[1]MASTER TT'!$C$13:$C$70056,"1400-1*",'[1]MASTER TT'!#REF!,"&gt;=1"))</f>
        <v>#REF!</v>
      </c>
      <c r="U106" s="52" t="e">
        <f>(COUNTIFS('[1]MASTER TT'!$D$13:$D$70056,$A$3:$A$7588,'[1]MASTER TT'!$B$13:$B$70056,"THURSDAY",'[1]MASTER TT'!$C$13:$C$70056,"17*",'[1]MASTER TT'!#REF!,"&gt;=1"))</f>
        <v>#REF!</v>
      </c>
      <c r="V106" s="51" t="e">
        <f>(COUNTIFS('[1]MASTER TT'!$D$13:$D$70056,$A$3:$A$7588,'[1]MASTER TT'!$B$13:$B$70056,"FRIDAY",'[1]MASTER TT'!$C$13:$C$70056,"0800-1*",'[1]MASTER TT'!#REF!,"&gt;=1"))</f>
        <v>#REF!</v>
      </c>
      <c r="W106" s="51" t="e">
        <f>(COUNTIFS('[1]MASTER TT'!$D$13:$D$70056,$A$3:$A$7588,'[1]MASTER TT'!$B$13:$B$70056,"FRIDAY",'[1]MASTER TT'!$C$13:$C$70056,"1100-1*",'[1]MASTER TT'!#REF!,"&gt;=1"))</f>
        <v>#REF!</v>
      </c>
      <c r="X106" s="51" t="e">
        <f>(COUNTIFS('[1]MASTER TT'!$D$13:$D$70056,$A$3:$A$7588,'[1]MASTER TT'!$B$13:$B$70056,"FRIDAY",'[1]MASTER TT'!$C$13:$C$70056,"1400-1*",'[1]MASTER TT'!#REF!,"&gt;=1"))</f>
        <v>#REF!</v>
      </c>
      <c r="Y106" s="51" t="e">
        <f>(COUNTIFS('[1]MASTER TT'!$D$13:$D$70056,$A$3:$A$7588,'[1]MASTER TT'!$B$13:$B$70056,"FRIDAY",'[1]MASTER TT'!$C$13:$C$70056,"17*",'[1]MASTER TT'!#REF!,"&gt;=1"))</f>
        <v>#REF!</v>
      </c>
      <c r="Z106" s="51" t="e">
        <f>(COUNTIFS('[1]MASTER TT'!$D$14:$D$70056,$A$3:$A$7588,'[1]MASTER TT'!$B$14:$B$70056,"SATURDAY",'[1]MASTER TT'!$C$14:$C$70056,"0800-1*",'[1]MASTER TT'!#REF!,"&gt;=1"))</f>
        <v>#REF!</v>
      </c>
      <c r="AA106" s="52" t="e">
        <f>(COUNTIFS('[1]MASTER TT'!$D$14:$D$70056,$A$3:$A$7588,'[1]MASTER TT'!$B$14:$B$70056,"SATURDAY",'[1]MASTER TT'!$C$14:$C$70056,"1100-1*",'[1]MASTER TT'!#REF!,"&gt;=1"))</f>
        <v>#REF!</v>
      </c>
      <c r="AB106" s="52" t="e">
        <f>(COUNTIFS('[1]MASTER TT'!$D$14:$D$70056,$A$3:$A$7588,'[1]MASTER TT'!$B$14:$B$70056,"SATURDAY",'[1]MASTER TT'!$C$14:$C$70056,"1500-1800",'[1]MASTER TT'!#REF!,"&gt;=1"))</f>
        <v>#REF!</v>
      </c>
      <c r="AC106" s="52">
        <v>0</v>
      </c>
      <c r="AD106" s="52" t="e">
        <f>(COUNTIFS('[1]MASTER TT'!$D$14:$D$70056,$A$3:$A$7588,'[1]MASTER TT'!$B$14:$B$70056,"SUNDAY",'[1]MASTER TT'!$C$14:$C$70056,"0800-1100 HRS",'[1]MASTER TT'!#REF!,"&gt;=1"))</f>
        <v>#REF!</v>
      </c>
      <c r="AE106" s="52" t="e">
        <f>(COUNTIFS('[1]MASTER TT'!$D$14:$D$70056,$A$3:$A$7588,'[1]MASTER TT'!$B$14:$B$70056,"SUNDAY",'[1]MASTER TT'!$C$14:$C$70056,"1100-1400 HRS",'[1]MASTER TT'!#REF!,"&gt;=1)"))</f>
        <v>#REF!</v>
      </c>
      <c r="AF106" s="8" t="e">
        <f>(COUNTIFS('[1]MASTER TT'!$D$14:$D$70056,$A$3:$A$7588,'[1]MASTER TT'!$B$14:$B$70056,"SUNDAY",'[1]MASTER TT'!$C$14:$C$70056,"1100-1400 HRS",'[1]MASTER TT'!#REF!,"&gt;=1"))</f>
        <v>#REF!</v>
      </c>
      <c r="AG106" s="39"/>
      <c r="AI106" s="39"/>
      <c r="AJ106" s="39"/>
      <c r="AK106" s="39"/>
      <c r="AL106" s="39"/>
    </row>
    <row r="107" spans="1:38" ht="14.25" customHeight="1">
      <c r="A107" s="80" t="s">
        <v>1432</v>
      </c>
      <c r="B107" s="80"/>
      <c r="C107" s="81"/>
      <c r="D107" s="80"/>
      <c r="E107" s="80"/>
      <c r="F107" s="50" t="e">
        <f>COUNTIFS('[1]MASTER TT'!$D$13:$D$69997,$A$3:$A$7588,'[1]MASTER TT'!$B$13:$B$69997,"MONDAY",'[1]MASTER TT'!$C$13:$C$69997,"0800-1*",'[1]MASTER TT'!#REF!,"&gt;=1")</f>
        <v>#REF!</v>
      </c>
      <c r="G107" s="51" t="e">
        <f>COUNTIFS('[1]MASTER TT'!$D$13:$D$69997,$A$3:$A$7588,'[1]MASTER TT'!$B$13:$B$69997,"MONDAY",'[1]MASTER TT'!$C$13:$C$69997,"1100-1*",'[1]MASTER TT'!#REF!,"&gt;=1")</f>
        <v>#REF!</v>
      </c>
      <c r="H107" s="51" t="e">
        <f>(COUNTIFS('[1]MASTER TT'!$D$13:$D$69997,$A$3:$A$7588,'[1]MASTER TT'!$B$13:$B$69997,"MONDAY",'[1]MASTER TT'!$C$13:$C$69997,"1400-1*",'[1]MASTER TT'!#REF!,"&gt;=1"))</f>
        <v>#REF!</v>
      </c>
      <c r="I107" s="52" t="e">
        <f>COUNTIFS('[1]MASTER TT'!$D$13:$D$69997,$A$3:$A$7588,'[1]MASTER TT'!$B$13:$B$69997,"MONDAY",'[1]MASTER TT'!$C$13:$C$69997,"17*",'[1]MASTER TT'!#REF!,"&gt;=1")</f>
        <v>#REF!</v>
      </c>
      <c r="J107" s="51" t="e">
        <f>COUNTIFS('[1]MASTER TT'!$D$13:$D$69997,$A$3:$A$7588,'[1]MASTER TT'!$B$13:$B$69997,"TUESDAY",'[1]MASTER TT'!$C$13:$C$69997,"0800-1*",'[1]MASTER TT'!#REF!,"&gt;=1")</f>
        <v>#REF!</v>
      </c>
      <c r="K107" s="52" t="e">
        <f>COUNTIFS('[1]MASTER TT'!$D$13:$D$69997,$A$3:$A$7588,'[1]MASTER TT'!$B$13:$B$69997,"TUESDAY",'[1]MASTER TT'!$C$13:$C$69997,"1100-1*",'[1]MASTER TT'!#REF!,"&gt;=1")</f>
        <v>#REF!</v>
      </c>
      <c r="L107" s="51" t="e">
        <f>COUNTIFS('[1]MASTER TT'!$D$13:$D$69997,$A$3:$A$7588,'[1]MASTER TT'!$B$13:$B$69997,"TUESDAY",'[1]MASTER TT'!$C$13:$C$69997,"1400-1*",'[1]MASTER TT'!#REF!,"&gt;=1")</f>
        <v>#REF!</v>
      </c>
      <c r="M107" s="51" t="e">
        <f>COUNTIFS('[1]MASTER TT'!$D$13:$D$70053,$A$3:$A$7588,'[1]MASTER TT'!$B$13:$B$70053,"TUESDAY",'[1]MASTER TT'!$C$13:$C$70053,"17*",'[1]MASTER TT'!#REF!,"&gt;=1")</f>
        <v>#REF!</v>
      </c>
      <c r="N107" s="51" t="e">
        <f>COUNTIFS('[1]MASTER TT'!$D$13:$D$70056,$A$3:$A$588,'[1]MASTER TT'!$B$13:$B$70056,"WEDNESDAY",'[1]MASTER TT'!$C$13:$C$70056,"0800-1*",'[1]MASTER TT'!#REF!,"&gt;=1")</f>
        <v>#REF!</v>
      </c>
      <c r="O107" s="51" t="e">
        <f>(COUNTIFS('[1]MASTER TT'!$D$13:$D$70056,$A$3:$A$7588,'[1]MASTER TT'!$B$13:$B$70056,"WEDNESDAY",'[1]MASTER TT'!$C$13:$C$70056,"1100-1*",'[1]MASTER TT'!#REF!,"&gt;=1"))</f>
        <v>#REF!</v>
      </c>
      <c r="P107" s="51" t="e">
        <f>(COUNTIFS('[1]MASTER TT'!$D$13:$D$70056,$A$3:$A$7588,'[1]MASTER TT'!$B$13:$B$70056,"WEDNESDAY",'[1]MASTER TT'!$C$13:$C$70056,"1400-1*",'[1]MASTER TT'!#REF!,"&gt;=1"))</f>
        <v>#REF!</v>
      </c>
      <c r="Q107" s="51" t="e">
        <f>(COUNTIFS('[1]MASTER TT'!$D$13:$D$70056,$A$3:$A$7588,'[1]MASTER TT'!$B$13:$B$70056,"WEDNESDAY",'[1]MASTER TT'!$C$13:$C$70056,"17*",'[1]MASTER TT'!#REF!,"&gt;=1"))</f>
        <v>#REF!</v>
      </c>
      <c r="R107" s="51" t="e">
        <f>(COUNTIFS('[1]MASTER TT'!$D$13:$D$70056,$A$3:$A$7588,'[1]MASTER TT'!$B$13:$B$70056,"THURSDAY",'[1]MASTER TT'!$C$13:$C$70056,"0800-1*",'[1]MASTER TT'!#REF!,"&gt;=1"))</f>
        <v>#REF!</v>
      </c>
      <c r="S107" s="51" t="e">
        <f>COUNTIFS('[1]MASTER TT'!$D$13:$D$70056,$A$3:$A$7588,'[1]MASTER TT'!$B$13:$B$70056,"THURSDAY",'[1]MASTER TT'!$C$13:$C$70056,"1100-1*",'[1]MASTER TT'!#REF!,"&gt;=1")</f>
        <v>#REF!</v>
      </c>
      <c r="T107" s="51" t="e">
        <f>(COUNTIFS('[1]MASTER TT'!$D$13:$D$70056,$A$3:$A$7588,'[1]MASTER TT'!$B$13:$B$70056,"THURSDAY",'[1]MASTER TT'!$C$13:$C$70056,"1400-1*",'[1]MASTER TT'!#REF!,"&gt;=1"))</f>
        <v>#REF!</v>
      </c>
      <c r="U107" s="52" t="e">
        <f>(COUNTIFS('[1]MASTER TT'!$D$13:$D$70056,$A$3:$A$7588,'[1]MASTER TT'!$B$13:$B$70056,"THURSDAY",'[1]MASTER TT'!$C$13:$C$70056,"17*",'[1]MASTER TT'!#REF!,"&gt;=1"))</f>
        <v>#REF!</v>
      </c>
      <c r="V107" s="51" t="e">
        <f>(COUNTIFS('[1]MASTER TT'!$D$13:$D$70056,$A$3:$A$7588,'[1]MASTER TT'!$B$13:$B$70056,"FRIDAY",'[1]MASTER TT'!$C$13:$C$70056,"0800-1*",'[1]MASTER TT'!#REF!,"&gt;=1"))</f>
        <v>#REF!</v>
      </c>
      <c r="W107" s="51" t="e">
        <f>(COUNTIFS('[1]MASTER TT'!$D$13:$D$70056,$A$3:$A$7588,'[1]MASTER TT'!$B$13:$B$70056,"FRIDAY",'[1]MASTER TT'!$C$13:$C$70056,"1100-1*",'[1]MASTER TT'!#REF!,"&gt;=1"))</f>
        <v>#REF!</v>
      </c>
      <c r="X107" s="51" t="e">
        <f>(COUNTIFS('[1]MASTER TT'!$D$13:$D$70056,$A$3:$A$7588,'[1]MASTER TT'!$B$13:$B$70056,"FRIDAY",'[1]MASTER TT'!$C$13:$C$70056,"1400-1*",'[1]MASTER TT'!#REF!,"&gt;=1"))</f>
        <v>#REF!</v>
      </c>
      <c r="Y107" s="51" t="e">
        <f>(COUNTIFS('[1]MASTER TT'!$D$13:$D$70056,$A$3:$A$7588,'[1]MASTER TT'!$B$13:$B$70056,"FRIDAY",'[1]MASTER TT'!$C$13:$C$70056,"17*",'[1]MASTER TT'!#REF!,"&gt;=1"))</f>
        <v>#REF!</v>
      </c>
      <c r="Z107" s="51" t="e">
        <f>(COUNTIFS('[1]MASTER TT'!$D$14:$D$70056,$A$3:$A$7588,'[1]MASTER TT'!$B$14:$B$70056,"SATURDAY",'[1]MASTER TT'!$C$14:$C$70056,"0800-1*",'[1]MASTER TT'!#REF!,"&gt;=1"))</f>
        <v>#REF!</v>
      </c>
      <c r="AA107" s="52" t="e">
        <f>(COUNTIFS('[1]MASTER TT'!$D$14:$D$70056,$A$3:$A$7588,'[1]MASTER TT'!$B$14:$B$70056,"SATURDAY",'[1]MASTER TT'!$C$14:$C$70056,"1100-1*",'[1]MASTER TT'!#REF!,"&gt;=1"))</f>
        <v>#REF!</v>
      </c>
      <c r="AB107" s="52" t="e">
        <f>(COUNTIFS('[1]MASTER TT'!$D$14:$D$70056,$A$3:$A$7588,'[1]MASTER TT'!$B$14:$B$70056,"SATURDAY",'[1]MASTER TT'!$C$14:$C$70056,"1500-1800",'[1]MASTER TT'!#REF!,"&gt;=1"))</f>
        <v>#REF!</v>
      </c>
      <c r="AC107" s="52">
        <v>0</v>
      </c>
      <c r="AD107" s="52" t="e">
        <f>(COUNTIFS('[1]MASTER TT'!$D$14:$D$70056,$A$3:$A$7588,'[1]MASTER TT'!$B$14:$B$70056,"SUNDAY",'[1]MASTER TT'!$C$14:$C$70056,"0800-1100 HRS",'[1]MASTER TT'!#REF!,"&gt;=1"))</f>
        <v>#REF!</v>
      </c>
      <c r="AE107" s="52" t="e">
        <f>(COUNTIFS('[1]MASTER TT'!$D$14:$D$70056,$A$3:$A$7588,'[1]MASTER TT'!$B$14:$B$70056,"SUNDAY",'[1]MASTER TT'!$C$14:$C$70056,"1100-1400 HRS",'[1]MASTER TT'!#REF!,"&gt;=1)"))</f>
        <v>#REF!</v>
      </c>
      <c r="AF107" s="8" t="e">
        <f>(COUNTIFS('[1]MASTER TT'!$D$14:$D$70056,$A$3:$A$7588,'[1]MASTER TT'!$B$14:$B$70056,"SUNDAY",'[1]MASTER TT'!$C$14:$C$70056,"1100-1400 HRS",'[1]MASTER TT'!#REF!,"&gt;=1"))</f>
        <v>#REF!</v>
      </c>
      <c r="AG107" s="39"/>
      <c r="AI107" s="39"/>
      <c r="AJ107" s="39"/>
      <c r="AK107" s="39"/>
      <c r="AL107" s="39"/>
    </row>
    <row r="108" spans="1:38" ht="14.25" customHeight="1">
      <c r="A108" s="80" t="s">
        <v>1244</v>
      </c>
      <c r="B108" s="80"/>
      <c r="C108" s="81"/>
      <c r="D108" s="80"/>
      <c r="E108" s="80"/>
      <c r="F108" s="50" t="e">
        <f>COUNTIFS('[1]MASTER TT'!$D$13:$D$69997,$A$3:$A$7588,'[1]MASTER TT'!$B$13:$B$69997,"MONDAY",'[1]MASTER TT'!$C$13:$C$69997,"0800-1*",'[1]MASTER TT'!#REF!,"&gt;=1")</f>
        <v>#REF!</v>
      </c>
      <c r="G108" s="51" t="e">
        <f>COUNTIFS('[1]MASTER TT'!$D$13:$D$69997,$A$3:$A$7588,'[1]MASTER TT'!$B$13:$B$69997,"MONDAY",'[1]MASTER TT'!$C$13:$C$69997,"1100-1*",'[1]MASTER TT'!#REF!,"&gt;=1")</f>
        <v>#REF!</v>
      </c>
      <c r="H108" s="51" t="e">
        <f>(COUNTIFS('[1]MASTER TT'!$D$13:$D$69997,$A$3:$A$7588,'[1]MASTER TT'!$B$13:$B$69997,"MONDAY",'[1]MASTER TT'!$C$13:$C$69997,"1400-1*",'[1]MASTER TT'!#REF!,"&gt;=1"))</f>
        <v>#REF!</v>
      </c>
      <c r="I108" s="52" t="e">
        <f>COUNTIFS('[1]MASTER TT'!$D$13:$D$69997,$A$3:$A$7588,'[1]MASTER TT'!$B$13:$B$69997,"MONDAY",'[1]MASTER TT'!$C$13:$C$69997,"17*",'[1]MASTER TT'!#REF!,"&gt;=1")</f>
        <v>#REF!</v>
      </c>
      <c r="J108" s="51" t="e">
        <f>COUNTIFS('[1]MASTER TT'!$D$13:$D$69997,$A$3:$A$7588,'[1]MASTER TT'!$B$13:$B$69997,"TUESDAY",'[1]MASTER TT'!$C$13:$C$69997,"0800-1*",'[1]MASTER TT'!#REF!,"&gt;=1")</f>
        <v>#REF!</v>
      </c>
      <c r="K108" s="52" t="e">
        <f>COUNTIFS('[1]MASTER TT'!$D$13:$D$69997,$A$3:$A$7588,'[1]MASTER TT'!$B$13:$B$69997,"TUESDAY",'[1]MASTER TT'!$C$13:$C$69997,"1100-1*",'[1]MASTER TT'!#REF!,"&gt;=1")</f>
        <v>#REF!</v>
      </c>
      <c r="L108" s="51" t="e">
        <f>COUNTIFS('[1]MASTER TT'!$D$13:$D$69997,$A$3:$A$7588,'[1]MASTER TT'!$B$13:$B$69997,"TUESDAY",'[1]MASTER TT'!$C$13:$C$69997,"1400-1*",'[1]MASTER TT'!#REF!,"&gt;=1")</f>
        <v>#REF!</v>
      </c>
      <c r="M108" s="51" t="e">
        <f>COUNTIFS('[1]MASTER TT'!$D$13:$D$70053,$A$3:$A$7588,'[1]MASTER TT'!$B$13:$B$70053,"TUESDAY",'[1]MASTER TT'!$C$13:$C$70053,"17*",'[1]MASTER TT'!#REF!,"&gt;=1")</f>
        <v>#REF!</v>
      </c>
      <c r="N108" s="51" t="e">
        <f>COUNTIFS('[1]MASTER TT'!$D$13:$D$70056,$A$3:$A$588,'[1]MASTER TT'!$B$13:$B$70056,"WEDNESDAY",'[1]MASTER TT'!$C$13:$C$70056,"0800-1*",'[1]MASTER TT'!#REF!,"&gt;=1")</f>
        <v>#REF!</v>
      </c>
      <c r="O108" s="51" t="e">
        <f>(COUNTIFS('[1]MASTER TT'!$D$13:$D$70056,$A$3:$A$7588,'[1]MASTER TT'!$B$13:$B$70056,"WEDNESDAY",'[1]MASTER TT'!$C$13:$C$70056,"1100-1*",'[1]MASTER TT'!#REF!,"&gt;=1"))</f>
        <v>#REF!</v>
      </c>
      <c r="P108" s="51" t="e">
        <f>(COUNTIFS('[1]MASTER TT'!$D$13:$D$70056,$A$3:$A$7588,'[1]MASTER TT'!$B$13:$B$70056,"WEDNESDAY",'[1]MASTER TT'!$C$13:$C$70056,"1400-1*",'[1]MASTER TT'!#REF!,"&gt;=1"))</f>
        <v>#REF!</v>
      </c>
      <c r="Q108" s="51" t="e">
        <f>(COUNTIFS('[1]MASTER TT'!$D$13:$D$70056,$A$3:$A$7588,'[1]MASTER TT'!$B$13:$B$70056,"WEDNESDAY",'[1]MASTER TT'!$C$13:$C$70056,"17*",'[1]MASTER TT'!#REF!,"&gt;=1"))</f>
        <v>#REF!</v>
      </c>
      <c r="R108" s="51" t="e">
        <f>(COUNTIFS('[1]MASTER TT'!$D$13:$D$70056,$A$3:$A$7588,'[1]MASTER TT'!$B$13:$B$70056,"THURSDAY",'[1]MASTER TT'!$C$13:$C$70056,"0800-1*",'[1]MASTER TT'!#REF!,"&gt;=1"))</f>
        <v>#REF!</v>
      </c>
      <c r="S108" s="51" t="e">
        <f>COUNTIFS('[1]MASTER TT'!$D$13:$D$70056,$A$3:$A$7588,'[1]MASTER TT'!$B$13:$B$70056,"THURSDAY",'[1]MASTER TT'!$C$13:$C$70056,"1100-1*",'[1]MASTER TT'!#REF!,"&gt;=1")</f>
        <v>#REF!</v>
      </c>
      <c r="T108" s="51" t="e">
        <f>(COUNTIFS('[1]MASTER TT'!$D$13:$D$70056,$A$3:$A$7588,'[1]MASTER TT'!$B$13:$B$70056,"THURSDAY",'[1]MASTER TT'!$C$13:$C$70056,"1400-1*",'[1]MASTER TT'!#REF!,"&gt;=1"))</f>
        <v>#REF!</v>
      </c>
      <c r="U108" s="52" t="e">
        <f>(COUNTIFS('[1]MASTER TT'!$D$13:$D$70056,$A$3:$A$7588,'[1]MASTER TT'!$B$13:$B$70056,"THURSDAY",'[1]MASTER TT'!$C$13:$C$70056,"17*",'[1]MASTER TT'!#REF!,"&gt;=1"))</f>
        <v>#REF!</v>
      </c>
      <c r="V108" s="51" t="e">
        <f>(COUNTIFS('[1]MASTER TT'!$D$13:$D$70056,$A$3:$A$7588,'[1]MASTER TT'!$B$13:$B$70056,"FRIDAY",'[1]MASTER TT'!$C$13:$C$70056,"0800-1*",'[1]MASTER TT'!#REF!,"&gt;=1"))</f>
        <v>#REF!</v>
      </c>
      <c r="W108" s="51" t="e">
        <f>(COUNTIFS('[1]MASTER TT'!$D$13:$D$70056,$A$3:$A$7588,'[1]MASTER TT'!$B$13:$B$70056,"FRIDAY",'[1]MASTER TT'!$C$13:$C$70056,"1100-1*",'[1]MASTER TT'!#REF!,"&gt;=1"))</f>
        <v>#REF!</v>
      </c>
      <c r="X108" s="51" t="e">
        <f>(COUNTIFS('[1]MASTER TT'!$D$13:$D$70056,$A$3:$A$7588,'[1]MASTER TT'!$B$13:$B$70056,"FRIDAY",'[1]MASTER TT'!$C$13:$C$70056,"1400-1*",'[1]MASTER TT'!#REF!,"&gt;=1"))</f>
        <v>#REF!</v>
      </c>
      <c r="Y108" s="51" t="e">
        <f>(COUNTIFS('[1]MASTER TT'!$D$13:$D$70056,$A$3:$A$7588,'[1]MASTER TT'!$B$13:$B$70056,"FRIDAY",'[1]MASTER TT'!$C$13:$C$70056,"17*",'[1]MASTER TT'!#REF!,"&gt;=1"))</f>
        <v>#REF!</v>
      </c>
      <c r="Z108" s="51" t="e">
        <f>(COUNTIFS('[1]MASTER TT'!$D$14:$D$70056,$A$3:$A$7588,'[1]MASTER TT'!$B$14:$B$70056,"SATURDAY",'[1]MASTER TT'!$C$14:$C$70056,"0800-1*",'[1]MASTER TT'!#REF!,"&gt;=1"))</f>
        <v>#REF!</v>
      </c>
      <c r="AA108" s="52" t="e">
        <f>(COUNTIFS('[1]MASTER TT'!$D$14:$D$70056,$A$3:$A$7588,'[1]MASTER TT'!$B$14:$B$70056,"SATURDAY",'[1]MASTER TT'!$C$14:$C$70056,"1100-1*",'[1]MASTER TT'!#REF!,"&gt;=1"))</f>
        <v>#REF!</v>
      </c>
      <c r="AB108" s="52" t="e">
        <f>(COUNTIFS('[1]MASTER TT'!$D$14:$D$70056,$A$3:$A$7588,'[1]MASTER TT'!$B$14:$B$70056,"SATURDAY",'[1]MASTER TT'!$C$14:$C$70056,"1500-1800",'[1]MASTER TT'!#REF!,"&gt;=1"))</f>
        <v>#REF!</v>
      </c>
      <c r="AC108" s="52">
        <v>0</v>
      </c>
      <c r="AD108" s="52" t="e">
        <f>(COUNTIFS('[1]MASTER TT'!$D$14:$D$70056,$A$3:$A$7588,'[1]MASTER TT'!$B$14:$B$70056,"SUNDAY",'[1]MASTER TT'!$C$14:$C$70056,"0800-1100 HRS",'[1]MASTER TT'!#REF!,"&gt;=1"))</f>
        <v>#REF!</v>
      </c>
      <c r="AE108" s="52" t="e">
        <f>(COUNTIFS('[1]MASTER TT'!$D$14:$D$70056,$A$3:$A$7588,'[1]MASTER TT'!$B$14:$B$70056,"SUNDAY",'[1]MASTER TT'!$C$14:$C$70056,"1100-1400 HRS",'[1]MASTER TT'!#REF!,"&gt;=1)"))</f>
        <v>#REF!</v>
      </c>
      <c r="AF108" s="8" t="e">
        <f>(COUNTIFS('[1]MASTER TT'!$D$14:$D$70056,$A$3:$A$7588,'[1]MASTER TT'!$B$14:$B$70056,"SUNDAY",'[1]MASTER TT'!$C$14:$C$70056,"1100-1400 HRS",'[1]MASTER TT'!#REF!,"&gt;=1"))</f>
        <v>#REF!</v>
      </c>
      <c r="AG108" s="39"/>
      <c r="AI108" s="39"/>
      <c r="AJ108" s="39"/>
      <c r="AK108" s="39"/>
      <c r="AL108" s="39"/>
    </row>
    <row r="109" spans="1:38" ht="14.25" customHeight="1">
      <c r="A109" s="80" t="s">
        <v>1199</v>
      </c>
      <c r="B109" s="80"/>
      <c r="C109" s="81"/>
      <c r="D109" s="80"/>
      <c r="E109" s="80"/>
      <c r="F109" s="50" t="e">
        <f>COUNTIFS('[1]MASTER TT'!$D$13:$D$69997,$A$3:$A$7588,'[1]MASTER TT'!$B$13:$B$69997,"MONDAY",'[1]MASTER TT'!$C$13:$C$69997,"0800-1*",'[1]MASTER TT'!#REF!,"&gt;=1")</f>
        <v>#REF!</v>
      </c>
      <c r="G109" s="51" t="e">
        <f>COUNTIFS('[1]MASTER TT'!$D$13:$D$69997,$A$3:$A$7588,'[1]MASTER TT'!$B$13:$B$69997,"MONDAY",'[1]MASTER TT'!$C$13:$C$69997,"1100-1*",'[1]MASTER TT'!#REF!,"&gt;=1")</f>
        <v>#REF!</v>
      </c>
      <c r="H109" s="51" t="e">
        <f>(COUNTIFS('[1]MASTER TT'!$D$13:$D$69997,$A$3:$A$7588,'[1]MASTER TT'!$B$13:$B$69997,"MONDAY",'[1]MASTER TT'!$C$13:$C$69997,"1400-1*",'[1]MASTER TT'!#REF!,"&gt;=1"))</f>
        <v>#REF!</v>
      </c>
      <c r="I109" s="52" t="e">
        <f>COUNTIFS('[1]MASTER TT'!$D$13:$D$69997,$A$3:$A$7588,'[1]MASTER TT'!$B$13:$B$69997,"MONDAY",'[1]MASTER TT'!$C$13:$C$69997,"17*",'[1]MASTER TT'!#REF!,"&gt;=1")</f>
        <v>#REF!</v>
      </c>
      <c r="J109" s="51" t="e">
        <f>COUNTIFS('[1]MASTER TT'!$D$13:$D$69997,$A$3:$A$7588,'[1]MASTER TT'!$B$13:$B$69997,"TUESDAY",'[1]MASTER TT'!$C$13:$C$69997,"0800-1*",'[1]MASTER TT'!#REF!,"&gt;=1")</f>
        <v>#REF!</v>
      </c>
      <c r="K109" s="52" t="e">
        <f>COUNTIFS('[1]MASTER TT'!$D$13:$D$69997,$A$3:$A$7588,'[1]MASTER TT'!$B$13:$B$69997,"TUESDAY",'[1]MASTER TT'!$C$13:$C$69997,"1100-1*",'[1]MASTER TT'!#REF!,"&gt;=1")</f>
        <v>#REF!</v>
      </c>
      <c r="L109" s="51" t="e">
        <f>COUNTIFS('[1]MASTER TT'!$D$13:$D$69997,$A$3:$A$7588,'[1]MASTER TT'!$B$13:$B$69997,"TUESDAY",'[1]MASTER TT'!$C$13:$C$69997,"1400-1*",'[1]MASTER TT'!#REF!,"&gt;=1")</f>
        <v>#REF!</v>
      </c>
      <c r="M109" s="51" t="e">
        <f>COUNTIFS('[1]MASTER TT'!$D$13:$D$70053,$A$3:$A$7588,'[1]MASTER TT'!$B$13:$B$70053,"TUESDAY",'[1]MASTER TT'!$C$13:$C$70053,"17*",'[1]MASTER TT'!#REF!,"&gt;=1")</f>
        <v>#REF!</v>
      </c>
      <c r="N109" s="51" t="e">
        <f>COUNTIFS('[1]MASTER TT'!$D$13:$D$70056,$A$3:$A$588,'[1]MASTER TT'!$B$13:$B$70056,"WEDNESDAY",'[1]MASTER TT'!$C$13:$C$70056,"0800-1*",'[1]MASTER TT'!#REF!,"&gt;=1")</f>
        <v>#REF!</v>
      </c>
      <c r="O109" s="51" t="e">
        <f>(COUNTIFS('[1]MASTER TT'!$D$13:$D$70056,$A$3:$A$7588,'[1]MASTER TT'!$B$13:$B$70056,"WEDNESDAY",'[1]MASTER TT'!$C$13:$C$70056,"1100-1*",'[1]MASTER TT'!#REF!,"&gt;=1"))</f>
        <v>#REF!</v>
      </c>
      <c r="P109" s="51" t="e">
        <f>(COUNTIFS('[1]MASTER TT'!$D$13:$D$70056,$A$3:$A$7588,'[1]MASTER TT'!$B$13:$B$70056,"WEDNESDAY",'[1]MASTER TT'!$C$13:$C$70056,"1400-1*",'[1]MASTER TT'!#REF!,"&gt;=1"))</f>
        <v>#REF!</v>
      </c>
      <c r="Q109" s="51" t="e">
        <f>(COUNTIFS('[1]MASTER TT'!$D$13:$D$70056,$A$3:$A$7588,'[1]MASTER TT'!$B$13:$B$70056,"WEDNESDAY",'[1]MASTER TT'!$C$13:$C$70056,"17*",'[1]MASTER TT'!#REF!,"&gt;=1"))</f>
        <v>#REF!</v>
      </c>
      <c r="R109" s="51" t="e">
        <f>(COUNTIFS('[1]MASTER TT'!$D$13:$D$70056,$A$3:$A$7588,'[1]MASTER TT'!$B$13:$B$70056,"THURSDAY",'[1]MASTER TT'!$C$13:$C$70056,"0800-1*",'[1]MASTER TT'!#REF!,"&gt;=1"))</f>
        <v>#REF!</v>
      </c>
      <c r="S109" s="51" t="e">
        <f>COUNTIFS('[1]MASTER TT'!$D$13:$D$70056,$A$3:$A$7588,'[1]MASTER TT'!$B$13:$B$70056,"THURSDAY",'[1]MASTER TT'!$C$13:$C$70056,"1100-1*",'[1]MASTER TT'!#REF!,"&gt;=1")</f>
        <v>#REF!</v>
      </c>
      <c r="T109" s="51" t="e">
        <f>(COUNTIFS('[1]MASTER TT'!$D$13:$D$70056,$A$3:$A$7588,'[1]MASTER TT'!$B$13:$B$70056,"THURSDAY",'[1]MASTER TT'!$C$13:$C$70056,"1400-1*",'[1]MASTER TT'!#REF!,"&gt;=1"))</f>
        <v>#REF!</v>
      </c>
      <c r="U109" s="52" t="e">
        <f>(COUNTIFS('[1]MASTER TT'!$D$13:$D$70056,$A$3:$A$7588,'[1]MASTER TT'!$B$13:$B$70056,"THURSDAY",'[1]MASTER TT'!$C$13:$C$70056,"17*",'[1]MASTER TT'!#REF!,"&gt;=1"))</f>
        <v>#REF!</v>
      </c>
      <c r="V109" s="51" t="e">
        <f>(COUNTIFS('[1]MASTER TT'!$D$13:$D$70056,$A$3:$A$7588,'[1]MASTER TT'!$B$13:$B$70056,"FRIDAY",'[1]MASTER TT'!$C$13:$C$70056,"0800-1*",'[1]MASTER TT'!#REF!,"&gt;=1"))</f>
        <v>#REF!</v>
      </c>
      <c r="W109" s="51" t="e">
        <f>(COUNTIFS('[1]MASTER TT'!$D$13:$D$70056,$A$3:$A$7588,'[1]MASTER TT'!$B$13:$B$70056,"FRIDAY",'[1]MASTER TT'!$C$13:$C$70056,"1100-1*",'[1]MASTER TT'!#REF!,"&gt;=1"))</f>
        <v>#REF!</v>
      </c>
      <c r="X109" s="51" t="e">
        <f>(COUNTIFS('[1]MASTER TT'!$D$13:$D$70056,$A$3:$A$7588,'[1]MASTER TT'!$B$13:$B$70056,"FRIDAY",'[1]MASTER TT'!$C$13:$C$70056,"1400-1*",'[1]MASTER TT'!#REF!,"&gt;=1"))</f>
        <v>#REF!</v>
      </c>
      <c r="Y109" s="51" t="e">
        <f>(COUNTIFS('[1]MASTER TT'!$D$13:$D$70056,$A$3:$A$7588,'[1]MASTER TT'!$B$13:$B$70056,"FRIDAY",'[1]MASTER TT'!$C$13:$C$70056,"17*",'[1]MASTER TT'!#REF!,"&gt;=1"))</f>
        <v>#REF!</v>
      </c>
      <c r="Z109" s="51" t="e">
        <f>(COUNTIFS('[1]MASTER TT'!$D$14:$D$70056,$A$3:$A$7588,'[1]MASTER TT'!$B$14:$B$70056,"SATURDAY",'[1]MASTER TT'!$C$14:$C$70056,"0800-1*",'[1]MASTER TT'!#REF!,"&gt;=1"))</f>
        <v>#REF!</v>
      </c>
      <c r="AA109" s="52" t="e">
        <f>(COUNTIFS('[1]MASTER TT'!$D$14:$D$70056,$A$3:$A$7588,'[1]MASTER TT'!$B$14:$B$70056,"SATURDAY",'[1]MASTER TT'!$C$14:$C$70056,"1100-1*",'[1]MASTER TT'!#REF!,"&gt;=1"))</f>
        <v>#REF!</v>
      </c>
      <c r="AB109" s="52" t="e">
        <f>(COUNTIFS('[1]MASTER TT'!$D$14:$D$70056,$A$3:$A$7588,'[1]MASTER TT'!$B$14:$B$70056,"SATURDAY",'[1]MASTER TT'!$C$14:$C$70056,"1500-1800",'[1]MASTER TT'!#REF!,"&gt;=1"))</f>
        <v>#REF!</v>
      </c>
      <c r="AC109" s="52">
        <v>0</v>
      </c>
      <c r="AD109" s="52" t="e">
        <f>(COUNTIFS('[1]MASTER TT'!$D$14:$D$70056,$A$3:$A$7588,'[1]MASTER TT'!$B$14:$B$70056,"SUNDAY",'[1]MASTER TT'!$C$14:$C$70056,"0800-1100 HRS",'[1]MASTER TT'!#REF!,"&gt;=1"))</f>
        <v>#REF!</v>
      </c>
      <c r="AE109" s="52" t="e">
        <f>(COUNTIFS('[1]MASTER TT'!$D$14:$D$70056,$A$3:$A$7588,'[1]MASTER TT'!$B$14:$B$70056,"SUNDAY",'[1]MASTER TT'!$C$14:$C$70056,"1100-1400 HRS",'[1]MASTER TT'!#REF!,"&gt;=1)"))</f>
        <v>#REF!</v>
      </c>
      <c r="AF109" s="8" t="e">
        <f>(COUNTIFS('[1]MASTER TT'!$D$14:$D$70056,$A$3:$A$7588,'[1]MASTER TT'!$B$14:$B$70056,"SUNDAY",'[1]MASTER TT'!$C$14:$C$70056,"1100-1400 HRS",'[1]MASTER TT'!#REF!,"&gt;=1"))</f>
        <v>#REF!</v>
      </c>
      <c r="AG109" s="39"/>
      <c r="AI109" s="39"/>
      <c r="AJ109" s="39"/>
      <c r="AK109" s="39"/>
      <c r="AL109" s="39"/>
    </row>
    <row r="110" spans="1:38" ht="14.25" customHeight="1">
      <c r="A110" s="80" t="s">
        <v>1589</v>
      </c>
      <c r="B110" s="80"/>
      <c r="C110" s="81"/>
      <c r="D110" s="80"/>
      <c r="E110" s="80"/>
      <c r="F110" s="50" t="e">
        <f>COUNTIFS('[1]MASTER TT'!$D$13:$D$69997,$A$3:$A$7588,'[1]MASTER TT'!$B$13:$B$69997,"MONDAY",'[1]MASTER TT'!$C$13:$C$69997,"0800-1*",'[1]MASTER TT'!#REF!,"&gt;=1")</f>
        <v>#REF!</v>
      </c>
      <c r="G110" s="51" t="e">
        <f>COUNTIFS('[1]MASTER TT'!$D$13:$D$69997,$A$3:$A$7588,'[1]MASTER TT'!$B$13:$B$69997,"MONDAY",'[1]MASTER TT'!$C$13:$C$69997,"1100-1*",'[1]MASTER TT'!#REF!,"&gt;=1")</f>
        <v>#REF!</v>
      </c>
      <c r="H110" s="51" t="e">
        <f>(COUNTIFS('[1]MASTER TT'!$D$13:$D$69997,$A$3:$A$7588,'[1]MASTER TT'!$B$13:$B$69997,"MONDAY",'[1]MASTER TT'!$C$13:$C$69997,"1400-1*",'[1]MASTER TT'!#REF!,"&gt;=1"))</f>
        <v>#REF!</v>
      </c>
      <c r="I110" s="52" t="e">
        <f>COUNTIFS('[1]MASTER TT'!$D$13:$D$69997,$A$3:$A$7588,'[1]MASTER TT'!$B$13:$B$69997,"MONDAY",'[1]MASTER TT'!$C$13:$C$69997,"17*",'[1]MASTER TT'!#REF!,"&gt;=1")</f>
        <v>#REF!</v>
      </c>
      <c r="J110" s="51" t="e">
        <f>COUNTIFS('[1]MASTER TT'!$D$13:$D$69997,$A$3:$A$7588,'[1]MASTER TT'!$B$13:$B$69997,"TUESDAY",'[1]MASTER TT'!$C$13:$C$69997,"0800-1*",'[1]MASTER TT'!#REF!,"&gt;=1")</f>
        <v>#REF!</v>
      </c>
      <c r="K110" s="52" t="e">
        <f>COUNTIFS('[1]MASTER TT'!$D$13:$D$69997,$A$3:$A$7588,'[1]MASTER TT'!$B$13:$B$69997,"TUESDAY",'[1]MASTER TT'!$C$13:$C$69997,"1100-1*",'[1]MASTER TT'!#REF!,"&gt;=1")</f>
        <v>#REF!</v>
      </c>
      <c r="L110" s="51" t="e">
        <f>COUNTIFS('[1]MASTER TT'!$D$13:$D$69997,$A$3:$A$7588,'[1]MASTER TT'!$B$13:$B$69997,"TUESDAY",'[1]MASTER TT'!$C$13:$C$69997,"1400-1*",'[1]MASTER TT'!#REF!,"&gt;=1")</f>
        <v>#REF!</v>
      </c>
      <c r="M110" s="51" t="e">
        <f>COUNTIFS('[1]MASTER TT'!$D$13:$D$70053,$A$3:$A$7588,'[1]MASTER TT'!$B$13:$B$70053,"TUESDAY",'[1]MASTER TT'!$C$13:$C$70053,"17*",'[1]MASTER TT'!#REF!,"&gt;=1")</f>
        <v>#REF!</v>
      </c>
      <c r="N110" s="51" t="e">
        <f>COUNTIFS('[1]MASTER TT'!$D$13:$D$70056,$A$3:$A$588,'[1]MASTER TT'!$B$13:$B$70056,"WEDNESDAY",'[1]MASTER TT'!$C$13:$C$70056,"0800-1*",'[1]MASTER TT'!#REF!,"&gt;=1")</f>
        <v>#REF!</v>
      </c>
      <c r="O110" s="51" t="e">
        <f>(COUNTIFS('[1]MASTER TT'!$D$13:$D$70056,$A$3:$A$7588,'[1]MASTER TT'!$B$13:$B$70056,"WEDNESDAY",'[1]MASTER TT'!$C$13:$C$70056,"1100-1*",'[1]MASTER TT'!#REF!,"&gt;=1"))</f>
        <v>#REF!</v>
      </c>
      <c r="P110" s="51" t="e">
        <f>(COUNTIFS('[1]MASTER TT'!$D$13:$D$70056,$A$3:$A$7588,'[1]MASTER TT'!$B$13:$B$70056,"WEDNESDAY",'[1]MASTER TT'!$C$13:$C$70056,"1400-1*",'[1]MASTER TT'!#REF!,"&gt;=1"))</f>
        <v>#REF!</v>
      </c>
      <c r="Q110" s="51" t="e">
        <f>(COUNTIFS('[1]MASTER TT'!$D$13:$D$70056,$A$3:$A$7588,'[1]MASTER TT'!$B$13:$B$70056,"WEDNESDAY",'[1]MASTER TT'!$C$13:$C$70056,"17*",'[1]MASTER TT'!#REF!,"&gt;=1"))</f>
        <v>#REF!</v>
      </c>
      <c r="R110" s="51" t="e">
        <f>(COUNTIFS('[1]MASTER TT'!$D$13:$D$70056,$A$3:$A$7588,'[1]MASTER TT'!$B$13:$B$70056,"THURSDAY",'[1]MASTER TT'!$C$13:$C$70056,"0800-1*",'[1]MASTER TT'!#REF!,"&gt;=1"))</f>
        <v>#REF!</v>
      </c>
      <c r="S110" s="51" t="e">
        <f>COUNTIFS('[1]MASTER TT'!$D$13:$D$70056,$A$3:$A$7588,'[1]MASTER TT'!$B$13:$B$70056,"THURSDAY",'[1]MASTER TT'!$C$13:$C$70056,"1100-1*",'[1]MASTER TT'!#REF!,"&gt;=1")</f>
        <v>#REF!</v>
      </c>
      <c r="T110" s="51" t="e">
        <f>(COUNTIFS('[1]MASTER TT'!$D$13:$D$70056,$A$3:$A$7588,'[1]MASTER TT'!$B$13:$B$70056,"THURSDAY",'[1]MASTER TT'!$C$13:$C$70056,"1400-1*",'[1]MASTER TT'!#REF!,"&gt;=1"))</f>
        <v>#REF!</v>
      </c>
      <c r="U110" s="52" t="e">
        <f>(COUNTIFS('[1]MASTER TT'!$D$13:$D$70056,$A$3:$A$7588,'[1]MASTER TT'!$B$13:$B$70056,"THURSDAY",'[1]MASTER TT'!$C$13:$C$70056,"17*",'[1]MASTER TT'!#REF!,"&gt;=1"))</f>
        <v>#REF!</v>
      </c>
      <c r="V110" s="51" t="e">
        <f>(COUNTIFS('[1]MASTER TT'!$D$13:$D$70056,$A$3:$A$7588,'[1]MASTER TT'!$B$13:$B$70056,"FRIDAY",'[1]MASTER TT'!$C$13:$C$70056,"0800-1*",'[1]MASTER TT'!#REF!,"&gt;=1"))</f>
        <v>#REF!</v>
      </c>
      <c r="W110" s="51" t="e">
        <f>(COUNTIFS('[1]MASTER TT'!$D$13:$D$70056,$A$3:$A$7588,'[1]MASTER TT'!$B$13:$B$70056,"FRIDAY",'[1]MASTER TT'!$C$13:$C$70056,"1100-1*",'[1]MASTER TT'!#REF!,"&gt;=1"))</f>
        <v>#REF!</v>
      </c>
      <c r="X110" s="51" t="e">
        <f>(COUNTIFS('[1]MASTER TT'!$D$13:$D$70056,$A$3:$A$7588,'[1]MASTER TT'!$B$13:$B$70056,"FRIDAY",'[1]MASTER TT'!$C$13:$C$70056,"1400-1*",'[1]MASTER TT'!#REF!,"&gt;=1"))</f>
        <v>#REF!</v>
      </c>
      <c r="Y110" s="51" t="e">
        <f>(COUNTIFS('[1]MASTER TT'!$D$13:$D$70056,$A$3:$A$7588,'[1]MASTER TT'!$B$13:$B$70056,"FRIDAY",'[1]MASTER TT'!$C$13:$C$70056,"17*",'[1]MASTER TT'!#REF!,"&gt;=1"))</f>
        <v>#REF!</v>
      </c>
      <c r="Z110" s="51" t="e">
        <f>(COUNTIFS('[1]MASTER TT'!$D$14:$D$70056,$A$3:$A$7588,'[1]MASTER TT'!$B$14:$B$70056,"SATURDAY",'[1]MASTER TT'!$C$14:$C$70056,"0800-1*",'[1]MASTER TT'!#REF!,"&gt;=1"))</f>
        <v>#REF!</v>
      </c>
      <c r="AA110" s="52" t="e">
        <f>(COUNTIFS('[1]MASTER TT'!$D$14:$D$70056,$A$3:$A$7588,'[1]MASTER TT'!$B$14:$B$70056,"SATURDAY",'[1]MASTER TT'!$C$14:$C$70056,"1100-1*",'[1]MASTER TT'!#REF!,"&gt;=1"))</f>
        <v>#REF!</v>
      </c>
      <c r="AB110" s="52" t="e">
        <f>(COUNTIFS('[1]MASTER TT'!$D$14:$D$70056,$A$3:$A$7588,'[1]MASTER TT'!$B$14:$B$70056,"SATURDAY",'[1]MASTER TT'!$C$14:$C$70056,"1500-1800",'[1]MASTER TT'!#REF!,"&gt;=1"))</f>
        <v>#REF!</v>
      </c>
      <c r="AC110" s="52">
        <v>0</v>
      </c>
      <c r="AD110" s="52" t="e">
        <f>(COUNTIFS('[1]MASTER TT'!$D$14:$D$70056,$A$3:$A$7588,'[1]MASTER TT'!$B$14:$B$70056,"SUNDAY",'[1]MASTER TT'!$C$14:$C$70056,"0800-1100 HRS",'[1]MASTER TT'!#REF!,"&gt;=1"))</f>
        <v>#REF!</v>
      </c>
      <c r="AE110" s="52" t="e">
        <f>(COUNTIFS('[1]MASTER TT'!$D$14:$D$70056,$A$3:$A$7588,'[1]MASTER TT'!$B$14:$B$70056,"SUNDAY",'[1]MASTER TT'!$C$14:$C$70056,"1100-1400 HRS",'[1]MASTER TT'!#REF!,"&gt;=1)"))</f>
        <v>#REF!</v>
      </c>
      <c r="AF110" s="8" t="e">
        <f>(COUNTIFS('[1]MASTER TT'!$D$14:$D$70056,$A$3:$A$7588,'[1]MASTER TT'!$B$14:$B$70056,"SUNDAY",'[1]MASTER TT'!$C$14:$C$70056,"1100-1400 HRS",'[1]MASTER TT'!#REF!,"&gt;=1"))</f>
        <v>#REF!</v>
      </c>
      <c r="AG110" s="39"/>
      <c r="AI110" s="39"/>
      <c r="AJ110" s="39"/>
      <c r="AK110" s="39"/>
      <c r="AL110" s="39"/>
    </row>
    <row r="111" spans="1:38" ht="14.25" customHeight="1">
      <c r="A111" s="80" t="s">
        <v>1210</v>
      </c>
      <c r="B111" s="80"/>
      <c r="C111" s="81"/>
      <c r="D111" s="80"/>
      <c r="E111" s="80"/>
      <c r="F111" s="50" t="e">
        <f>COUNTIFS('[1]MASTER TT'!$D$13:$D$69997,$A$3:$A$7588,'[1]MASTER TT'!$B$13:$B$69997,"MONDAY",'[1]MASTER TT'!$C$13:$C$69997,"0800-1*",'[1]MASTER TT'!#REF!,"&gt;=1")</f>
        <v>#REF!</v>
      </c>
      <c r="G111" s="51" t="e">
        <f>COUNTIFS('[1]MASTER TT'!$D$13:$D$69997,$A$3:$A$7588,'[1]MASTER TT'!$B$13:$B$69997,"MONDAY",'[1]MASTER TT'!$C$13:$C$69997,"1100-1*",'[1]MASTER TT'!#REF!,"&gt;=1")</f>
        <v>#REF!</v>
      </c>
      <c r="H111" s="51" t="e">
        <f>(COUNTIFS('[1]MASTER TT'!$D$13:$D$69997,$A$3:$A$7588,'[1]MASTER TT'!$B$13:$B$69997,"MONDAY",'[1]MASTER TT'!$C$13:$C$69997,"1400-1*",'[1]MASTER TT'!#REF!,"&gt;=1"))</f>
        <v>#REF!</v>
      </c>
      <c r="I111" s="52" t="e">
        <f>COUNTIFS('[1]MASTER TT'!$D$13:$D$69997,$A$3:$A$7588,'[1]MASTER TT'!$B$13:$B$69997,"MONDAY",'[1]MASTER TT'!$C$13:$C$69997,"17*",'[1]MASTER TT'!#REF!,"&gt;=1")</f>
        <v>#REF!</v>
      </c>
      <c r="J111" s="51" t="e">
        <f>COUNTIFS('[1]MASTER TT'!$D$13:$D$69997,$A$3:$A$7588,'[1]MASTER TT'!$B$13:$B$69997,"TUESDAY",'[1]MASTER TT'!$C$13:$C$69997,"0800-1*",'[1]MASTER TT'!#REF!,"&gt;=1")</f>
        <v>#REF!</v>
      </c>
      <c r="K111" s="52" t="e">
        <f>COUNTIFS('[1]MASTER TT'!$D$13:$D$69997,$A$3:$A$7588,'[1]MASTER TT'!$B$13:$B$69997,"TUESDAY",'[1]MASTER TT'!$C$13:$C$69997,"1100-1*",'[1]MASTER TT'!#REF!,"&gt;=1")</f>
        <v>#REF!</v>
      </c>
      <c r="L111" s="51" t="e">
        <f>COUNTIFS('[1]MASTER TT'!$D$13:$D$69997,$A$3:$A$7588,'[1]MASTER TT'!$B$13:$B$69997,"TUESDAY",'[1]MASTER TT'!$C$13:$C$69997,"1400-1*",'[1]MASTER TT'!#REF!,"&gt;=1")</f>
        <v>#REF!</v>
      </c>
      <c r="M111" s="51" t="e">
        <f>COUNTIFS('[1]MASTER TT'!$D$13:$D$70053,$A$3:$A$7588,'[1]MASTER TT'!$B$13:$B$70053,"TUESDAY",'[1]MASTER TT'!$C$13:$C$70053,"17*",'[1]MASTER TT'!#REF!,"&gt;=1")</f>
        <v>#REF!</v>
      </c>
      <c r="N111" s="51" t="e">
        <f>COUNTIFS('[1]MASTER TT'!$D$13:$D$70056,$A$3:$A$588,'[1]MASTER TT'!$B$13:$B$70056,"WEDNESDAY",'[1]MASTER TT'!$C$13:$C$70056,"0800-1*",'[1]MASTER TT'!#REF!,"&gt;=1")</f>
        <v>#REF!</v>
      </c>
      <c r="O111" s="51" t="e">
        <f>(COUNTIFS('[1]MASTER TT'!$D$13:$D$70056,$A$3:$A$7588,'[1]MASTER TT'!$B$13:$B$70056,"WEDNESDAY",'[1]MASTER TT'!$C$13:$C$70056,"1100-1*",'[1]MASTER TT'!#REF!,"&gt;=1"))</f>
        <v>#REF!</v>
      </c>
      <c r="P111" s="51" t="e">
        <f>(COUNTIFS('[1]MASTER TT'!$D$13:$D$70056,$A$3:$A$7588,'[1]MASTER TT'!$B$13:$B$70056,"WEDNESDAY",'[1]MASTER TT'!$C$13:$C$70056,"1400-1*",'[1]MASTER TT'!#REF!,"&gt;=1"))</f>
        <v>#REF!</v>
      </c>
      <c r="Q111" s="51" t="e">
        <f>(COUNTIFS('[1]MASTER TT'!$D$13:$D$70056,$A$3:$A$7588,'[1]MASTER TT'!$B$13:$B$70056,"WEDNESDAY",'[1]MASTER TT'!$C$13:$C$70056,"17*",'[1]MASTER TT'!#REF!,"&gt;=1"))</f>
        <v>#REF!</v>
      </c>
      <c r="R111" s="51" t="e">
        <f>(COUNTIFS('[1]MASTER TT'!$D$13:$D$70056,$A$3:$A$7588,'[1]MASTER TT'!$B$13:$B$70056,"THURSDAY",'[1]MASTER TT'!$C$13:$C$70056,"0800-1*",'[1]MASTER TT'!#REF!,"&gt;=1"))</f>
        <v>#REF!</v>
      </c>
      <c r="S111" s="51" t="e">
        <f>COUNTIFS('[1]MASTER TT'!$D$13:$D$70056,$A$3:$A$7588,'[1]MASTER TT'!$B$13:$B$70056,"THURSDAY",'[1]MASTER TT'!$C$13:$C$70056,"1100-1*",'[1]MASTER TT'!#REF!,"&gt;=1")</f>
        <v>#REF!</v>
      </c>
      <c r="T111" s="51" t="e">
        <f>(COUNTIFS('[1]MASTER TT'!$D$13:$D$70056,$A$3:$A$7588,'[1]MASTER TT'!$B$13:$B$70056,"THURSDAY",'[1]MASTER TT'!$C$13:$C$70056,"1400-1*",'[1]MASTER TT'!#REF!,"&gt;=1"))</f>
        <v>#REF!</v>
      </c>
      <c r="U111" s="52" t="e">
        <f>(COUNTIFS('[1]MASTER TT'!$D$13:$D$70056,$A$3:$A$7588,'[1]MASTER TT'!$B$13:$B$70056,"THURSDAY",'[1]MASTER TT'!$C$13:$C$70056,"17*",'[1]MASTER TT'!#REF!,"&gt;=1"))</f>
        <v>#REF!</v>
      </c>
      <c r="V111" s="51" t="e">
        <f>(COUNTIFS('[1]MASTER TT'!$D$13:$D$70056,$A$3:$A$7588,'[1]MASTER TT'!$B$13:$B$70056,"FRIDAY",'[1]MASTER TT'!$C$13:$C$70056,"0800-1*",'[1]MASTER TT'!#REF!,"&gt;=1"))</f>
        <v>#REF!</v>
      </c>
      <c r="W111" s="51" t="e">
        <f>(COUNTIFS('[1]MASTER TT'!$D$13:$D$70056,$A$3:$A$7588,'[1]MASTER TT'!$B$13:$B$70056,"FRIDAY",'[1]MASTER TT'!$C$13:$C$70056,"1100-1*",'[1]MASTER TT'!#REF!,"&gt;=1"))</f>
        <v>#REF!</v>
      </c>
      <c r="X111" s="51" t="e">
        <f>(COUNTIFS('[1]MASTER TT'!$D$13:$D$70056,$A$3:$A$7588,'[1]MASTER TT'!$B$13:$B$70056,"FRIDAY",'[1]MASTER TT'!$C$13:$C$70056,"1400-1*",'[1]MASTER TT'!#REF!,"&gt;=1"))</f>
        <v>#REF!</v>
      </c>
      <c r="Y111" s="51" t="e">
        <f>(COUNTIFS('[1]MASTER TT'!$D$13:$D$70056,$A$3:$A$7588,'[1]MASTER TT'!$B$13:$B$70056,"FRIDAY",'[1]MASTER TT'!$C$13:$C$70056,"17*",'[1]MASTER TT'!#REF!,"&gt;=1"))</f>
        <v>#REF!</v>
      </c>
      <c r="Z111" s="51" t="e">
        <f>(COUNTIFS('[1]MASTER TT'!$D$14:$D$70056,$A$3:$A$7588,'[1]MASTER TT'!$B$14:$B$70056,"SATURDAY",'[1]MASTER TT'!$C$14:$C$70056,"0800-1*",'[1]MASTER TT'!#REF!,"&gt;=1"))</f>
        <v>#REF!</v>
      </c>
      <c r="AA111" s="52" t="e">
        <f>(COUNTIFS('[1]MASTER TT'!$D$14:$D$70056,$A$3:$A$7588,'[1]MASTER TT'!$B$14:$B$70056,"SATURDAY",'[1]MASTER TT'!$C$14:$C$70056,"1100-1*",'[1]MASTER TT'!#REF!,"&gt;=1"))</f>
        <v>#REF!</v>
      </c>
      <c r="AB111" s="52" t="e">
        <f>(COUNTIFS('[1]MASTER TT'!$D$14:$D$70056,$A$3:$A$7588,'[1]MASTER TT'!$B$14:$B$70056,"SATURDAY",'[1]MASTER TT'!$C$14:$C$70056,"1500-1800",'[1]MASTER TT'!#REF!,"&gt;=1"))</f>
        <v>#REF!</v>
      </c>
      <c r="AC111" s="52">
        <v>0</v>
      </c>
      <c r="AD111" s="52" t="e">
        <f>(COUNTIFS('[1]MASTER TT'!$D$14:$D$70056,$A$3:$A$7588,'[1]MASTER TT'!$B$14:$B$70056,"SUNDAY",'[1]MASTER TT'!$C$14:$C$70056,"0800-1100 HRS",'[1]MASTER TT'!#REF!,"&gt;=1"))</f>
        <v>#REF!</v>
      </c>
      <c r="AE111" s="52" t="e">
        <f>(COUNTIFS('[1]MASTER TT'!$D$14:$D$70056,$A$3:$A$7588,'[1]MASTER TT'!$B$14:$B$70056,"SUNDAY",'[1]MASTER TT'!$C$14:$C$70056,"1100-1400 HRS",'[1]MASTER TT'!#REF!,"&gt;=1)"))</f>
        <v>#REF!</v>
      </c>
      <c r="AF111" s="8" t="e">
        <f>(COUNTIFS('[1]MASTER TT'!$D$14:$D$70056,$A$3:$A$7588,'[1]MASTER TT'!$B$14:$B$70056,"SUNDAY",'[1]MASTER TT'!$C$14:$C$70056,"1100-1400 HRS",'[1]MASTER TT'!#REF!,"&gt;=1"))</f>
        <v>#REF!</v>
      </c>
      <c r="AG111" s="39"/>
      <c r="AI111" s="39"/>
      <c r="AJ111" s="39"/>
      <c r="AK111" s="39"/>
      <c r="AL111" s="39"/>
    </row>
    <row r="112" spans="1:38" ht="14.25" customHeight="1">
      <c r="A112" s="80" t="s">
        <v>1590</v>
      </c>
      <c r="B112" s="80"/>
      <c r="C112" s="81"/>
      <c r="D112" s="80"/>
      <c r="E112" s="80"/>
      <c r="F112" s="50" t="e">
        <f>COUNTIFS('[1]MASTER TT'!$D$13:$D$69997,$A$3:$A$7588,'[1]MASTER TT'!$B$13:$B$69997,"MONDAY",'[1]MASTER TT'!$C$13:$C$69997,"0800-1*",'[1]MASTER TT'!#REF!,"&gt;=1")</f>
        <v>#REF!</v>
      </c>
      <c r="G112" s="51" t="e">
        <f>COUNTIFS('[1]MASTER TT'!$D$13:$D$69997,$A$3:$A$7588,'[1]MASTER TT'!$B$13:$B$69997,"MONDAY",'[1]MASTER TT'!$C$13:$C$69997,"1100-1*",'[1]MASTER TT'!#REF!,"&gt;=1")</f>
        <v>#REF!</v>
      </c>
      <c r="H112" s="51" t="e">
        <f>(COUNTIFS('[1]MASTER TT'!$D$13:$D$69997,$A$3:$A$7588,'[1]MASTER TT'!$B$13:$B$69997,"MONDAY",'[1]MASTER TT'!$C$13:$C$69997,"1400-1*",'[1]MASTER TT'!#REF!,"&gt;=1"))</f>
        <v>#REF!</v>
      </c>
      <c r="I112" s="52" t="e">
        <f>COUNTIFS('[1]MASTER TT'!$D$13:$D$69997,$A$3:$A$7588,'[1]MASTER TT'!$B$13:$B$69997,"MONDAY",'[1]MASTER TT'!$C$13:$C$69997,"17*",'[1]MASTER TT'!#REF!,"&gt;=1")</f>
        <v>#REF!</v>
      </c>
      <c r="J112" s="51" t="e">
        <f>COUNTIFS('[1]MASTER TT'!$D$13:$D$69997,$A$3:$A$7588,'[1]MASTER TT'!$B$13:$B$69997,"TUESDAY",'[1]MASTER TT'!$C$13:$C$69997,"0800-1*",'[1]MASTER TT'!#REF!,"&gt;=1")</f>
        <v>#REF!</v>
      </c>
      <c r="K112" s="52" t="e">
        <f>COUNTIFS('[1]MASTER TT'!$D$13:$D$69997,$A$3:$A$7588,'[1]MASTER TT'!$B$13:$B$69997,"TUESDAY",'[1]MASTER TT'!$C$13:$C$69997,"1100-1*",'[1]MASTER TT'!#REF!,"&gt;=1")</f>
        <v>#REF!</v>
      </c>
      <c r="L112" s="51" t="e">
        <f>COUNTIFS('[1]MASTER TT'!$D$13:$D$69997,$A$3:$A$7588,'[1]MASTER TT'!$B$13:$B$69997,"TUESDAY",'[1]MASTER TT'!$C$13:$C$69997,"1400-1*",'[1]MASTER TT'!#REF!,"&gt;=1")</f>
        <v>#REF!</v>
      </c>
      <c r="M112" s="51" t="e">
        <f>COUNTIFS('[1]MASTER TT'!$D$13:$D$70053,$A$3:$A$7588,'[1]MASTER TT'!$B$13:$B$70053,"TUESDAY",'[1]MASTER TT'!$C$13:$C$70053,"17*",'[1]MASTER TT'!#REF!,"&gt;=1")</f>
        <v>#REF!</v>
      </c>
      <c r="N112" s="51" t="e">
        <f>COUNTIFS('[1]MASTER TT'!$D$13:$D$70056,$A$3:$A$588,'[1]MASTER TT'!$B$13:$B$70056,"WEDNESDAY",'[1]MASTER TT'!$C$13:$C$70056,"0800-1*",'[1]MASTER TT'!#REF!,"&gt;=1")</f>
        <v>#REF!</v>
      </c>
      <c r="O112" s="51" t="e">
        <f>(COUNTIFS('[1]MASTER TT'!$D$13:$D$70056,$A$3:$A$7588,'[1]MASTER TT'!$B$13:$B$70056,"WEDNESDAY",'[1]MASTER TT'!$C$13:$C$70056,"1100-1*",'[1]MASTER TT'!#REF!,"&gt;=1"))</f>
        <v>#REF!</v>
      </c>
      <c r="P112" s="51" t="e">
        <f>(COUNTIFS('[1]MASTER TT'!$D$13:$D$70056,$A$3:$A$7588,'[1]MASTER TT'!$B$13:$B$70056,"WEDNESDAY",'[1]MASTER TT'!$C$13:$C$70056,"1400-1*",'[1]MASTER TT'!#REF!,"&gt;=1"))</f>
        <v>#REF!</v>
      </c>
      <c r="Q112" s="51" t="e">
        <f>(COUNTIFS('[1]MASTER TT'!$D$13:$D$70056,$A$3:$A$7588,'[1]MASTER TT'!$B$13:$B$70056,"WEDNESDAY",'[1]MASTER TT'!$C$13:$C$70056,"17*",'[1]MASTER TT'!#REF!,"&gt;=1"))</f>
        <v>#REF!</v>
      </c>
      <c r="R112" s="51" t="e">
        <f>(COUNTIFS('[1]MASTER TT'!$D$13:$D$70056,$A$3:$A$7588,'[1]MASTER TT'!$B$13:$B$70056,"THURSDAY",'[1]MASTER TT'!$C$13:$C$70056,"0800-1*",'[1]MASTER TT'!#REF!,"&gt;=1"))</f>
        <v>#REF!</v>
      </c>
      <c r="S112" s="51" t="e">
        <f>COUNTIFS('[1]MASTER TT'!$D$13:$D$70056,$A$3:$A$7588,'[1]MASTER TT'!$B$13:$B$70056,"THURSDAY",'[1]MASTER TT'!$C$13:$C$70056,"1100-1*",'[1]MASTER TT'!#REF!,"&gt;=1")</f>
        <v>#REF!</v>
      </c>
      <c r="T112" s="51" t="e">
        <f>(COUNTIFS('[1]MASTER TT'!$D$13:$D$70056,$A$3:$A$7588,'[1]MASTER TT'!$B$13:$B$70056,"THURSDAY",'[1]MASTER TT'!$C$13:$C$70056,"1400-1*",'[1]MASTER TT'!#REF!,"&gt;=1"))</f>
        <v>#REF!</v>
      </c>
      <c r="U112" s="52" t="e">
        <f>(COUNTIFS('[1]MASTER TT'!$D$13:$D$70056,$A$3:$A$7588,'[1]MASTER TT'!$B$13:$B$70056,"THURSDAY",'[1]MASTER TT'!$C$13:$C$70056,"17*",'[1]MASTER TT'!#REF!,"&gt;=1"))</f>
        <v>#REF!</v>
      </c>
      <c r="V112" s="51" t="e">
        <f>(COUNTIFS('[1]MASTER TT'!$D$13:$D$70056,$A$3:$A$7588,'[1]MASTER TT'!$B$13:$B$70056,"FRIDAY",'[1]MASTER TT'!$C$13:$C$70056,"0800-1*",'[1]MASTER TT'!#REF!,"&gt;=1"))</f>
        <v>#REF!</v>
      </c>
      <c r="W112" s="51" t="e">
        <f>(COUNTIFS('[1]MASTER TT'!$D$13:$D$70056,$A$3:$A$7588,'[1]MASTER TT'!$B$13:$B$70056,"FRIDAY",'[1]MASTER TT'!$C$13:$C$70056,"1100-1*",'[1]MASTER TT'!#REF!,"&gt;=1"))</f>
        <v>#REF!</v>
      </c>
      <c r="X112" s="51" t="e">
        <f>(COUNTIFS('[1]MASTER TT'!$D$13:$D$70056,$A$3:$A$7588,'[1]MASTER TT'!$B$13:$B$70056,"FRIDAY",'[1]MASTER TT'!$C$13:$C$70056,"1400-1*",'[1]MASTER TT'!#REF!,"&gt;=1"))</f>
        <v>#REF!</v>
      </c>
      <c r="Y112" s="51" t="e">
        <f>(COUNTIFS('[1]MASTER TT'!$D$13:$D$70056,$A$3:$A$7588,'[1]MASTER TT'!$B$13:$B$70056,"FRIDAY",'[1]MASTER TT'!$C$13:$C$70056,"17*",'[1]MASTER TT'!#REF!,"&gt;=1"))</f>
        <v>#REF!</v>
      </c>
      <c r="Z112" s="51" t="e">
        <f>(COUNTIFS('[1]MASTER TT'!$D$14:$D$70056,$A$3:$A$7588,'[1]MASTER TT'!$B$14:$B$70056,"SATURDAY",'[1]MASTER TT'!$C$14:$C$70056,"0800-1*",'[1]MASTER TT'!#REF!,"&gt;=1"))</f>
        <v>#REF!</v>
      </c>
      <c r="AA112" s="52" t="e">
        <f>(COUNTIFS('[1]MASTER TT'!$D$14:$D$70056,$A$3:$A$7588,'[1]MASTER TT'!$B$14:$B$70056,"SATURDAY",'[1]MASTER TT'!$C$14:$C$70056,"1100-1*",'[1]MASTER TT'!#REF!,"&gt;=1"))</f>
        <v>#REF!</v>
      </c>
      <c r="AB112" s="52" t="e">
        <f>(COUNTIFS('[1]MASTER TT'!$D$14:$D$70056,$A$3:$A$7588,'[1]MASTER TT'!$B$14:$B$70056,"SATURDAY",'[1]MASTER TT'!$C$14:$C$70056,"1500-1800",'[1]MASTER TT'!#REF!,"&gt;=1"))</f>
        <v>#REF!</v>
      </c>
      <c r="AC112" s="52">
        <v>0</v>
      </c>
      <c r="AD112" s="52" t="e">
        <f>(COUNTIFS('[1]MASTER TT'!$D$14:$D$70056,$A$3:$A$7588,'[1]MASTER TT'!$B$14:$B$70056,"SUNDAY",'[1]MASTER TT'!$C$14:$C$70056,"0800-1100 HRS",'[1]MASTER TT'!#REF!,"&gt;=1"))</f>
        <v>#REF!</v>
      </c>
      <c r="AE112" s="52" t="e">
        <f>(COUNTIFS('[1]MASTER TT'!$D$14:$D$70056,$A$3:$A$7588,'[1]MASTER TT'!$B$14:$B$70056,"SUNDAY",'[1]MASTER TT'!$C$14:$C$70056,"1100-1400 HRS",'[1]MASTER TT'!#REF!,"&gt;=1)"))</f>
        <v>#REF!</v>
      </c>
      <c r="AF112" s="8" t="e">
        <f>(COUNTIFS('[1]MASTER TT'!$D$14:$D$70056,$A$3:$A$7588,'[1]MASTER TT'!$B$14:$B$70056,"SUNDAY",'[1]MASTER TT'!$C$14:$C$70056,"1100-1400 HRS",'[1]MASTER TT'!#REF!,"&gt;=1"))</f>
        <v>#REF!</v>
      </c>
      <c r="AG112" s="39"/>
      <c r="AI112" s="39"/>
      <c r="AJ112" s="39"/>
      <c r="AK112" s="39"/>
      <c r="AL112" s="39"/>
    </row>
    <row r="113" spans="1:38" ht="14.25" customHeight="1">
      <c r="A113" s="80" t="s">
        <v>1424</v>
      </c>
      <c r="B113" s="80"/>
      <c r="C113" s="81"/>
      <c r="D113" s="80"/>
      <c r="E113" s="80"/>
      <c r="F113" s="50" t="e">
        <f>COUNTIFS('[1]MASTER TT'!$D$13:$D$69997,$A$3:$A$7588,'[1]MASTER TT'!$B$13:$B$69997,"MONDAY",'[1]MASTER TT'!$C$13:$C$69997,"0800-1*",'[1]MASTER TT'!#REF!,"&gt;=1")</f>
        <v>#REF!</v>
      </c>
      <c r="G113" s="51" t="e">
        <f>COUNTIFS('[1]MASTER TT'!$D$13:$D$69997,$A$3:$A$7588,'[1]MASTER TT'!$B$13:$B$69997,"MONDAY",'[1]MASTER TT'!$C$13:$C$69997,"1100-1*",'[1]MASTER TT'!#REF!,"&gt;=1")</f>
        <v>#REF!</v>
      </c>
      <c r="H113" s="51" t="e">
        <f>(COUNTIFS('[1]MASTER TT'!$D$13:$D$69997,$A$3:$A$7588,'[1]MASTER TT'!$B$13:$B$69997,"MONDAY",'[1]MASTER TT'!$C$13:$C$69997,"1400-1*",'[1]MASTER TT'!#REF!,"&gt;=1"))</f>
        <v>#REF!</v>
      </c>
      <c r="I113" s="52" t="e">
        <f>COUNTIFS('[1]MASTER TT'!$D$13:$D$69997,$A$3:$A$7588,'[1]MASTER TT'!$B$13:$B$69997,"MONDAY",'[1]MASTER TT'!$C$13:$C$69997,"17*",'[1]MASTER TT'!#REF!,"&gt;=1")</f>
        <v>#REF!</v>
      </c>
      <c r="J113" s="51" t="e">
        <f>COUNTIFS('[1]MASTER TT'!$D$13:$D$69997,$A$3:$A$7588,'[1]MASTER TT'!$B$13:$B$69997,"TUESDAY",'[1]MASTER TT'!$C$13:$C$69997,"0800-1*",'[1]MASTER TT'!#REF!,"&gt;=1")</f>
        <v>#REF!</v>
      </c>
      <c r="K113" s="52" t="e">
        <f>COUNTIFS('[1]MASTER TT'!$D$13:$D$69997,$A$3:$A$7588,'[1]MASTER TT'!$B$13:$B$69997,"TUESDAY",'[1]MASTER TT'!$C$13:$C$69997,"1100-1*",'[1]MASTER TT'!#REF!,"&gt;=1")</f>
        <v>#REF!</v>
      </c>
      <c r="L113" s="51" t="e">
        <f>COUNTIFS('[1]MASTER TT'!$D$13:$D$69997,$A$3:$A$7588,'[1]MASTER TT'!$B$13:$B$69997,"TUESDAY",'[1]MASTER TT'!$C$13:$C$69997,"1400-1*",'[1]MASTER TT'!#REF!,"&gt;=1")</f>
        <v>#REF!</v>
      </c>
      <c r="M113" s="51" t="e">
        <f>COUNTIFS('[1]MASTER TT'!$D$13:$D$70053,$A$3:$A$7588,'[1]MASTER TT'!$B$13:$B$70053,"TUESDAY",'[1]MASTER TT'!$C$13:$C$70053,"17*",'[1]MASTER TT'!#REF!,"&gt;=1")</f>
        <v>#REF!</v>
      </c>
      <c r="N113" s="51" t="e">
        <f>COUNTIFS('[1]MASTER TT'!$D$13:$D$70056,$A$3:$A$588,'[1]MASTER TT'!$B$13:$B$70056,"WEDNESDAY",'[1]MASTER TT'!$C$13:$C$70056,"0800-1*",'[1]MASTER TT'!#REF!,"&gt;=1")</f>
        <v>#REF!</v>
      </c>
      <c r="O113" s="51" t="e">
        <f>(COUNTIFS('[1]MASTER TT'!$D$13:$D$70056,$A$3:$A$7588,'[1]MASTER TT'!$B$13:$B$70056,"WEDNESDAY",'[1]MASTER TT'!$C$13:$C$70056,"1100-1*",'[1]MASTER TT'!#REF!,"&gt;=1"))</f>
        <v>#REF!</v>
      </c>
      <c r="P113" s="51" t="e">
        <f>(COUNTIFS('[1]MASTER TT'!$D$13:$D$70056,$A$3:$A$7588,'[1]MASTER TT'!$B$13:$B$70056,"WEDNESDAY",'[1]MASTER TT'!$C$13:$C$70056,"1400-1*",'[1]MASTER TT'!#REF!,"&gt;=1"))</f>
        <v>#REF!</v>
      </c>
      <c r="Q113" s="51" t="e">
        <f>(COUNTIFS('[1]MASTER TT'!$D$13:$D$70056,$A$3:$A$7588,'[1]MASTER TT'!$B$13:$B$70056,"WEDNESDAY",'[1]MASTER TT'!$C$13:$C$70056,"17*",'[1]MASTER TT'!#REF!,"&gt;=1"))</f>
        <v>#REF!</v>
      </c>
      <c r="R113" s="51" t="e">
        <f>(COUNTIFS('[1]MASTER TT'!$D$13:$D$70056,$A$3:$A$7588,'[1]MASTER TT'!$B$13:$B$70056,"THURSDAY",'[1]MASTER TT'!$C$13:$C$70056,"0800-1*",'[1]MASTER TT'!#REF!,"&gt;=1"))</f>
        <v>#REF!</v>
      </c>
      <c r="S113" s="51" t="e">
        <f>COUNTIFS('[1]MASTER TT'!$D$13:$D$70056,$A$3:$A$7588,'[1]MASTER TT'!$B$13:$B$70056,"THURSDAY",'[1]MASTER TT'!$C$13:$C$70056,"1100-1*",'[1]MASTER TT'!#REF!,"&gt;=1")</f>
        <v>#REF!</v>
      </c>
      <c r="T113" s="51" t="e">
        <f>(COUNTIFS('[1]MASTER TT'!$D$13:$D$70056,$A$3:$A$7588,'[1]MASTER TT'!$B$13:$B$70056,"THURSDAY",'[1]MASTER TT'!$C$13:$C$70056,"1400-1*",'[1]MASTER TT'!#REF!,"&gt;=1"))</f>
        <v>#REF!</v>
      </c>
      <c r="U113" s="52" t="e">
        <f>(COUNTIFS('[1]MASTER TT'!$D$13:$D$70056,$A$3:$A$7588,'[1]MASTER TT'!$B$13:$B$70056,"THURSDAY",'[1]MASTER TT'!$C$13:$C$70056,"17*",'[1]MASTER TT'!#REF!,"&gt;=1"))</f>
        <v>#REF!</v>
      </c>
      <c r="V113" s="51" t="e">
        <f>(COUNTIFS('[1]MASTER TT'!$D$13:$D$70056,$A$3:$A$7588,'[1]MASTER TT'!$B$13:$B$70056,"FRIDAY",'[1]MASTER TT'!$C$13:$C$70056,"0800-1*",'[1]MASTER TT'!#REF!,"&gt;=1"))</f>
        <v>#REF!</v>
      </c>
      <c r="W113" s="51" t="e">
        <f>(COUNTIFS('[1]MASTER TT'!$D$13:$D$70056,$A$3:$A$7588,'[1]MASTER TT'!$B$13:$B$70056,"FRIDAY",'[1]MASTER TT'!$C$13:$C$70056,"1100-1*",'[1]MASTER TT'!#REF!,"&gt;=1"))</f>
        <v>#REF!</v>
      </c>
      <c r="X113" s="51" t="e">
        <f>(COUNTIFS('[1]MASTER TT'!$D$13:$D$70056,$A$3:$A$7588,'[1]MASTER TT'!$B$13:$B$70056,"FRIDAY",'[1]MASTER TT'!$C$13:$C$70056,"1400-1*",'[1]MASTER TT'!#REF!,"&gt;=1"))</f>
        <v>#REF!</v>
      </c>
      <c r="Y113" s="51" t="e">
        <f>(COUNTIFS('[1]MASTER TT'!$D$13:$D$70056,$A$3:$A$7588,'[1]MASTER TT'!$B$13:$B$70056,"FRIDAY",'[1]MASTER TT'!$C$13:$C$70056,"17*",'[1]MASTER TT'!#REF!,"&gt;=1"))</f>
        <v>#REF!</v>
      </c>
      <c r="Z113" s="51" t="e">
        <f>(COUNTIFS('[1]MASTER TT'!$D$14:$D$70056,$A$3:$A$7588,'[1]MASTER TT'!$B$14:$B$70056,"SATURDAY",'[1]MASTER TT'!$C$14:$C$70056,"0800-1*",'[1]MASTER TT'!#REF!,"&gt;=1"))</f>
        <v>#REF!</v>
      </c>
      <c r="AA113" s="52" t="e">
        <f>(COUNTIFS('[1]MASTER TT'!$D$14:$D$70056,$A$3:$A$7588,'[1]MASTER TT'!$B$14:$B$70056,"SATURDAY",'[1]MASTER TT'!$C$14:$C$70056,"1100-1*",'[1]MASTER TT'!#REF!,"&gt;=1"))</f>
        <v>#REF!</v>
      </c>
      <c r="AB113" s="52" t="e">
        <f>(COUNTIFS('[1]MASTER TT'!$D$14:$D$70056,$A$3:$A$7588,'[1]MASTER TT'!$B$14:$B$70056,"SATURDAY",'[1]MASTER TT'!$C$14:$C$70056,"1500-1800",'[1]MASTER TT'!#REF!,"&gt;=1"))</f>
        <v>#REF!</v>
      </c>
      <c r="AC113" s="52">
        <v>0</v>
      </c>
      <c r="AD113" s="52" t="e">
        <f>(COUNTIFS('[1]MASTER TT'!$D$14:$D$70056,$A$3:$A$7588,'[1]MASTER TT'!$B$14:$B$70056,"SUNDAY",'[1]MASTER TT'!$C$14:$C$70056,"0800-1100 HRS",'[1]MASTER TT'!#REF!,"&gt;=1"))</f>
        <v>#REF!</v>
      </c>
      <c r="AE113" s="52" t="e">
        <f>(COUNTIFS('[1]MASTER TT'!$D$14:$D$70056,$A$3:$A$7588,'[1]MASTER TT'!$B$14:$B$70056,"SUNDAY",'[1]MASTER TT'!$C$14:$C$70056,"1100-1400 HRS",'[1]MASTER TT'!#REF!,"&gt;=1)"))</f>
        <v>#REF!</v>
      </c>
      <c r="AF113" s="8" t="e">
        <f>(COUNTIFS('[1]MASTER TT'!$D$14:$D$70056,$A$3:$A$7588,'[1]MASTER TT'!$B$14:$B$70056,"SUNDAY",'[1]MASTER TT'!$C$14:$C$70056,"1100-1400 HRS",'[1]MASTER TT'!#REF!,"&gt;=1"))</f>
        <v>#REF!</v>
      </c>
      <c r="AG113" s="39"/>
      <c r="AI113" s="39"/>
      <c r="AJ113" s="39"/>
      <c r="AK113" s="39"/>
      <c r="AL113" s="39"/>
    </row>
    <row r="114" spans="1:38" ht="14.25" customHeight="1">
      <c r="A114" s="80" t="s">
        <v>1591</v>
      </c>
      <c r="B114" s="80"/>
      <c r="C114" s="81"/>
      <c r="D114" s="80"/>
      <c r="E114" s="80"/>
      <c r="F114" s="50" t="e">
        <f>COUNTIFS('[1]MASTER TT'!$D$13:$D$69997,$A$3:$A$7588,'[1]MASTER TT'!$B$13:$B$69997,"MONDAY",'[1]MASTER TT'!$C$13:$C$69997,"0800-1*",'[1]MASTER TT'!#REF!,"&gt;=1")</f>
        <v>#REF!</v>
      </c>
      <c r="G114" s="51" t="e">
        <f>COUNTIFS('[1]MASTER TT'!$D$13:$D$69997,$A$3:$A$7588,'[1]MASTER TT'!$B$13:$B$69997,"MONDAY",'[1]MASTER TT'!$C$13:$C$69997,"1100-1*",'[1]MASTER TT'!#REF!,"&gt;=1")</f>
        <v>#REF!</v>
      </c>
      <c r="H114" s="51" t="e">
        <f>(COUNTIFS('[1]MASTER TT'!$D$13:$D$69997,$A$3:$A$7588,'[1]MASTER TT'!$B$13:$B$69997,"MONDAY",'[1]MASTER TT'!$C$13:$C$69997,"1400-1*",'[1]MASTER TT'!#REF!,"&gt;=1"))</f>
        <v>#REF!</v>
      </c>
      <c r="I114" s="52" t="e">
        <f>COUNTIFS('[1]MASTER TT'!$D$13:$D$69997,$A$3:$A$7588,'[1]MASTER TT'!$B$13:$B$69997,"MONDAY",'[1]MASTER TT'!$C$13:$C$69997,"17*",'[1]MASTER TT'!#REF!,"&gt;=1")</f>
        <v>#REF!</v>
      </c>
      <c r="J114" s="51" t="e">
        <f>COUNTIFS('[1]MASTER TT'!$D$13:$D$69997,$A$3:$A$7588,'[1]MASTER TT'!$B$13:$B$69997,"TUESDAY",'[1]MASTER TT'!$C$13:$C$69997,"0800-1*",'[1]MASTER TT'!#REF!,"&gt;=1")</f>
        <v>#REF!</v>
      </c>
      <c r="K114" s="52" t="e">
        <f>COUNTIFS('[1]MASTER TT'!$D$13:$D$69997,$A$3:$A$7588,'[1]MASTER TT'!$B$13:$B$69997,"TUESDAY",'[1]MASTER TT'!$C$13:$C$69997,"1100-1*",'[1]MASTER TT'!#REF!,"&gt;=1")</f>
        <v>#REF!</v>
      </c>
      <c r="L114" s="51" t="e">
        <f>COUNTIFS('[1]MASTER TT'!$D$13:$D$69997,$A$3:$A$7588,'[1]MASTER TT'!$B$13:$B$69997,"TUESDAY",'[1]MASTER TT'!$C$13:$C$69997,"1400-1*",'[1]MASTER TT'!#REF!,"&gt;=1")</f>
        <v>#REF!</v>
      </c>
      <c r="M114" s="51" t="e">
        <f>COUNTIFS('[1]MASTER TT'!$D$13:$D$70053,$A$3:$A$7588,'[1]MASTER TT'!$B$13:$B$70053,"TUESDAY",'[1]MASTER TT'!$C$13:$C$70053,"17*",'[1]MASTER TT'!#REF!,"&gt;=1")</f>
        <v>#REF!</v>
      </c>
      <c r="N114" s="51" t="e">
        <f>COUNTIFS('[1]MASTER TT'!$D$13:$D$70056,$A$3:$A$588,'[1]MASTER TT'!$B$13:$B$70056,"WEDNESDAY",'[1]MASTER TT'!$C$13:$C$70056,"0800-1*",'[1]MASTER TT'!#REF!,"&gt;=1")</f>
        <v>#REF!</v>
      </c>
      <c r="O114" s="51" t="e">
        <f>(COUNTIFS('[1]MASTER TT'!$D$13:$D$70056,$A$3:$A$7588,'[1]MASTER TT'!$B$13:$B$70056,"WEDNESDAY",'[1]MASTER TT'!$C$13:$C$70056,"1100-1*",'[1]MASTER TT'!#REF!,"&gt;=1"))</f>
        <v>#REF!</v>
      </c>
      <c r="P114" s="51" t="e">
        <f>(COUNTIFS('[1]MASTER TT'!$D$13:$D$70056,$A$3:$A$7588,'[1]MASTER TT'!$B$13:$B$70056,"WEDNESDAY",'[1]MASTER TT'!$C$13:$C$70056,"1400-1*",'[1]MASTER TT'!#REF!,"&gt;=1"))</f>
        <v>#REF!</v>
      </c>
      <c r="Q114" s="51" t="e">
        <f>(COUNTIFS('[1]MASTER TT'!$D$13:$D$70056,$A$3:$A$7588,'[1]MASTER TT'!$B$13:$B$70056,"WEDNESDAY",'[1]MASTER TT'!$C$13:$C$70056,"17*",'[1]MASTER TT'!#REF!,"&gt;=1"))</f>
        <v>#REF!</v>
      </c>
      <c r="R114" s="51" t="e">
        <f>(COUNTIFS('[1]MASTER TT'!$D$13:$D$70056,$A$3:$A$7588,'[1]MASTER TT'!$B$13:$B$70056,"THURSDAY",'[1]MASTER TT'!$C$13:$C$70056,"0800-1*",'[1]MASTER TT'!#REF!,"&gt;=1"))</f>
        <v>#REF!</v>
      </c>
      <c r="S114" s="51" t="e">
        <f>COUNTIFS('[1]MASTER TT'!$D$13:$D$70056,$A$3:$A$7588,'[1]MASTER TT'!$B$13:$B$70056,"THURSDAY",'[1]MASTER TT'!$C$13:$C$70056,"1100-1*",'[1]MASTER TT'!#REF!,"&gt;=1")</f>
        <v>#REF!</v>
      </c>
      <c r="T114" s="51" t="e">
        <f>(COUNTIFS('[1]MASTER TT'!$D$13:$D$70056,$A$3:$A$7588,'[1]MASTER TT'!$B$13:$B$70056,"THURSDAY",'[1]MASTER TT'!$C$13:$C$70056,"1400-1*",'[1]MASTER TT'!#REF!,"&gt;=1"))</f>
        <v>#REF!</v>
      </c>
      <c r="U114" s="52" t="e">
        <f>(COUNTIFS('[1]MASTER TT'!$D$13:$D$70056,$A$3:$A$7588,'[1]MASTER TT'!$B$13:$B$70056,"THURSDAY",'[1]MASTER TT'!$C$13:$C$70056,"17*",'[1]MASTER TT'!#REF!,"&gt;=1"))</f>
        <v>#REF!</v>
      </c>
      <c r="V114" s="51" t="e">
        <f>(COUNTIFS('[1]MASTER TT'!$D$13:$D$70056,$A$3:$A$7588,'[1]MASTER TT'!$B$13:$B$70056,"FRIDAY",'[1]MASTER TT'!$C$13:$C$70056,"0800-1*",'[1]MASTER TT'!#REF!,"&gt;=1"))</f>
        <v>#REF!</v>
      </c>
      <c r="W114" s="51" t="e">
        <f>(COUNTIFS('[1]MASTER TT'!$D$13:$D$70056,$A$3:$A$7588,'[1]MASTER TT'!$B$13:$B$70056,"FRIDAY",'[1]MASTER TT'!$C$13:$C$70056,"1100-1*",'[1]MASTER TT'!#REF!,"&gt;=1"))</f>
        <v>#REF!</v>
      </c>
      <c r="X114" s="51" t="e">
        <f>(COUNTIFS('[1]MASTER TT'!$D$13:$D$70056,$A$3:$A$7588,'[1]MASTER TT'!$B$13:$B$70056,"FRIDAY",'[1]MASTER TT'!$C$13:$C$70056,"1400-1*",'[1]MASTER TT'!#REF!,"&gt;=1"))</f>
        <v>#REF!</v>
      </c>
      <c r="Y114" s="51" t="e">
        <f>(COUNTIFS('[1]MASTER TT'!$D$13:$D$70056,$A$3:$A$7588,'[1]MASTER TT'!$B$13:$B$70056,"FRIDAY",'[1]MASTER TT'!$C$13:$C$70056,"17*",'[1]MASTER TT'!#REF!,"&gt;=1"))</f>
        <v>#REF!</v>
      </c>
      <c r="Z114" s="51" t="e">
        <f>(COUNTIFS('[1]MASTER TT'!$D$14:$D$70056,$A$3:$A$7588,'[1]MASTER TT'!$B$14:$B$70056,"SATURDAY",'[1]MASTER TT'!$C$14:$C$70056,"0800-1*",'[1]MASTER TT'!#REF!,"&gt;=1"))</f>
        <v>#REF!</v>
      </c>
      <c r="AA114" s="52" t="e">
        <f>(COUNTIFS('[1]MASTER TT'!$D$14:$D$70056,$A$3:$A$7588,'[1]MASTER TT'!$B$14:$B$70056,"SATURDAY",'[1]MASTER TT'!$C$14:$C$70056,"1100-1*",'[1]MASTER TT'!#REF!,"&gt;=1"))</f>
        <v>#REF!</v>
      </c>
      <c r="AB114" s="52" t="e">
        <f>(COUNTIFS('[1]MASTER TT'!$D$14:$D$70056,$A$3:$A$7588,'[1]MASTER TT'!$B$14:$B$70056,"SATURDAY",'[1]MASTER TT'!$C$14:$C$70056,"1500-1800",'[1]MASTER TT'!#REF!,"&gt;=1"))</f>
        <v>#REF!</v>
      </c>
      <c r="AC114" s="52">
        <v>0</v>
      </c>
      <c r="AD114" s="52" t="e">
        <f>(COUNTIFS('[1]MASTER TT'!$D$14:$D$70056,$A$3:$A$7588,'[1]MASTER TT'!$B$14:$B$70056,"SUNDAY",'[1]MASTER TT'!$C$14:$C$70056,"0800-1100 HRS",'[1]MASTER TT'!#REF!,"&gt;=1"))</f>
        <v>#REF!</v>
      </c>
      <c r="AE114" s="52" t="e">
        <f>(COUNTIFS('[1]MASTER TT'!$D$14:$D$70056,$A$3:$A$7588,'[1]MASTER TT'!$B$14:$B$70056,"SUNDAY",'[1]MASTER TT'!$C$14:$C$70056,"1100-1400 HRS",'[1]MASTER TT'!#REF!,"&gt;=1)"))</f>
        <v>#REF!</v>
      </c>
      <c r="AF114" s="8" t="e">
        <f>(COUNTIFS('[1]MASTER TT'!$D$14:$D$70056,$A$3:$A$7588,'[1]MASTER TT'!$B$14:$B$70056,"SUNDAY",'[1]MASTER TT'!$C$14:$C$70056,"1100-1400 HRS",'[1]MASTER TT'!#REF!,"&gt;=1"))</f>
        <v>#REF!</v>
      </c>
      <c r="AG114" s="39"/>
      <c r="AI114" s="39"/>
      <c r="AJ114" s="39"/>
      <c r="AK114" s="39"/>
      <c r="AL114" s="39"/>
    </row>
    <row r="115" spans="1:38" ht="14.25" customHeight="1">
      <c r="A115" s="80" t="s">
        <v>1592</v>
      </c>
      <c r="B115" s="80"/>
      <c r="C115" s="81"/>
      <c r="D115" s="80"/>
      <c r="E115" s="80"/>
      <c r="F115" s="50" t="e">
        <f>COUNTIFS('[1]MASTER TT'!$D$13:$D$69997,$A$3:$A$7588,'[1]MASTER TT'!$B$13:$B$69997,"MONDAY",'[1]MASTER TT'!$C$13:$C$69997,"0800-1*",'[1]MASTER TT'!#REF!,"&gt;=1")</f>
        <v>#REF!</v>
      </c>
      <c r="G115" s="51" t="e">
        <f>COUNTIFS('[1]MASTER TT'!$D$13:$D$69997,$A$3:$A$7588,'[1]MASTER TT'!$B$13:$B$69997,"MONDAY",'[1]MASTER TT'!$C$13:$C$69997,"1100-1*",'[1]MASTER TT'!#REF!,"&gt;=1")</f>
        <v>#REF!</v>
      </c>
      <c r="H115" s="51" t="e">
        <f>(COUNTIFS('[1]MASTER TT'!$D$13:$D$69997,$A$3:$A$7588,'[1]MASTER TT'!$B$13:$B$69997,"MONDAY",'[1]MASTER TT'!$C$13:$C$69997,"1400-1*",'[1]MASTER TT'!#REF!,"&gt;=1"))</f>
        <v>#REF!</v>
      </c>
      <c r="I115" s="52" t="e">
        <f>COUNTIFS('[1]MASTER TT'!$D$13:$D$69997,$A$3:$A$7588,'[1]MASTER TT'!$B$13:$B$69997,"MONDAY",'[1]MASTER TT'!$C$13:$C$69997,"17*",'[1]MASTER TT'!#REF!,"&gt;=1")</f>
        <v>#REF!</v>
      </c>
      <c r="J115" s="51" t="e">
        <f>COUNTIFS('[1]MASTER TT'!$D$13:$D$69997,$A$3:$A$7588,'[1]MASTER TT'!$B$13:$B$69997,"TUESDAY",'[1]MASTER TT'!$C$13:$C$69997,"0800-1*",'[1]MASTER TT'!#REF!,"&gt;=1")</f>
        <v>#REF!</v>
      </c>
      <c r="K115" s="52" t="e">
        <f>COUNTIFS('[1]MASTER TT'!$D$13:$D$69997,$A$3:$A$7588,'[1]MASTER TT'!$B$13:$B$69997,"TUESDAY",'[1]MASTER TT'!$C$13:$C$69997,"1100-1*",'[1]MASTER TT'!#REF!,"&gt;=1")</f>
        <v>#REF!</v>
      </c>
      <c r="L115" s="51" t="e">
        <f>COUNTIFS('[1]MASTER TT'!$D$13:$D$69997,$A$3:$A$7588,'[1]MASTER TT'!$B$13:$B$69997,"TUESDAY",'[1]MASTER TT'!$C$13:$C$69997,"1400-1*",'[1]MASTER TT'!#REF!,"&gt;=1")</f>
        <v>#REF!</v>
      </c>
      <c r="M115" s="51" t="e">
        <f>COUNTIFS('[1]MASTER TT'!$D$13:$D$70053,$A$3:$A$7588,'[1]MASTER TT'!$B$13:$B$70053,"TUESDAY",'[1]MASTER TT'!$C$13:$C$70053,"17*",'[1]MASTER TT'!#REF!,"&gt;=1")</f>
        <v>#REF!</v>
      </c>
      <c r="N115" s="51" t="e">
        <f>COUNTIFS('[1]MASTER TT'!$D$13:$D$70056,$A$3:$A$588,'[1]MASTER TT'!$B$13:$B$70056,"WEDNESDAY",'[1]MASTER TT'!$C$13:$C$70056,"0800-1*",'[1]MASTER TT'!#REF!,"&gt;=1")</f>
        <v>#REF!</v>
      </c>
      <c r="O115" s="51" t="e">
        <f>(COUNTIFS('[1]MASTER TT'!$D$13:$D$70056,$A$3:$A$7588,'[1]MASTER TT'!$B$13:$B$70056,"WEDNESDAY",'[1]MASTER TT'!$C$13:$C$70056,"1100-1*",'[1]MASTER TT'!#REF!,"&gt;=1"))</f>
        <v>#REF!</v>
      </c>
      <c r="P115" s="51" t="e">
        <f>(COUNTIFS('[1]MASTER TT'!$D$13:$D$70056,$A$3:$A$7588,'[1]MASTER TT'!$B$13:$B$70056,"WEDNESDAY",'[1]MASTER TT'!$C$13:$C$70056,"1400-1*",'[1]MASTER TT'!#REF!,"&gt;=1"))</f>
        <v>#REF!</v>
      </c>
      <c r="Q115" s="51" t="e">
        <f>(COUNTIFS('[1]MASTER TT'!$D$13:$D$70056,$A$3:$A$7588,'[1]MASTER TT'!$B$13:$B$70056,"WEDNESDAY",'[1]MASTER TT'!$C$13:$C$70056,"17*",'[1]MASTER TT'!#REF!,"&gt;=1"))</f>
        <v>#REF!</v>
      </c>
      <c r="R115" s="51" t="e">
        <f>(COUNTIFS('[1]MASTER TT'!$D$13:$D$70056,$A$3:$A$7588,'[1]MASTER TT'!$B$13:$B$70056,"THURSDAY",'[1]MASTER TT'!$C$13:$C$70056,"0800-1*",'[1]MASTER TT'!#REF!,"&gt;=1"))</f>
        <v>#REF!</v>
      </c>
      <c r="S115" s="51" t="e">
        <f>COUNTIFS('[1]MASTER TT'!$D$13:$D$70056,$A$3:$A$7588,'[1]MASTER TT'!$B$13:$B$70056,"THURSDAY",'[1]MASTER TT'!$C$13:$C$70056,"1100-1*",'[1]MASTER TT'!#REF!,"&gt;=1")</f>
        <v>#REF!</v>
      </c>
      <c r="T115" s="51" t="e">
        <f>(COUNTIFS('[1]MASTER TT'!$D$13:$D$70056,$A$3:$A$7588,'[1]MASTER TT'!$B$13:$B$70056,"THURSDAY",'[1]MASTER TT'!$C$13:$C$70056,"1400-1*",'[1]MASTER TT'!#REF!,"&gt;=1"))</f>
        <v>#REF!</v>
      </c>
      <c r="U115" s="52" t="e">
        <f>(COUNTIFS('[1]MASTER TT'!$D$13:$D$70056,$A$3:$A$7588,'[1]MASTER TT'!$B$13:$B$70056,"THURSDAY",'[1]MASTER TT'!$C$13:$C$70056,"17*",'[1]MASTER TT'!#REF!,"&gt;=1"))</f>
        <v>#REF!</v>
      </c>
      <c r="V115" s="51" t="e">
        <f>(COUNTIFS('[1]MASTER TT'!$D$13:$D$70056,$A$3:$A$7588,'[1]MASTER TT'!$B$13:$B$70056,"FRIDAY",'[1]MASTER TT'!$C$13:$C$70056,"0800-1*",'[1]MASTER TT'!#REF!,"&gt;=1"))</f>
        <v>#REF!</v>
      </c>
      <c r="W115" s="51" t="e">
        <f>(COUNTIFS('[1]MASTER TT'!$D$13:$D$70056,$A$3:$A$7588,'[1]MASTER TT'!$B$13:$B$70056,"FRIDAY",'[1]MASTER TT'!$C$13:$C$70056,"1100-1*",'[1]MASTER TT'!#REF!,"&gt;=1"))</f>
        <v>#REF!</v>
      </c>
      <c r="X115" s="51" t="e">
        <f>(COUNTIFS('[1]MASTER TT'!$D$13:$D$70056,$A$3:$A$7588,'[1]MASTER TT'!$B$13:$B$70056,"FRIDAY",'[1]MASTER TT'!$C$13:$C$70056,"1400-1*",'[1]MASTER TT'!#REF!,"&gt;=1"))</f>
        <v>#REF!</v>
      </c>
      <c r="Y115" s="51" t="e">
        <f>(COUNTIFS('[1]MASTER TT'!$D$13:$D$70056,$A$3:$A$7588,'[1]MASTER TT'!$B$13:$B$70056,"FRIDAY",'[1]MASTER TT'!$C$13:$C$70056,"17*",'[1]MASTER TT'!#REF!,"&gt;=1"))</f>
        <v>#REF!</v>
      </c>
      <c r="Z115" s="51" t="e">
        <f>(COUNTIFS('[1]MASTER TT'!$D$14:$D$70056,$A$3:$A$7588,'[1]MASTER TT'!$B$14:$B$70056,"SATURDAY",'[1]MASTER TT'!$C$14:$C$70056,"0800-1*",'[1]MASTER TT'!#REF!,"&gt;=1"))</f>
        <v>#REF!</v>
      </c>
      <c r="AA115" s="52" t="e">
        <f>(COUNTIFS('[1]MASTER TT'!$D$14:$D$70056,$A$3:$A$7588,'[1]MASTER TT'!$B$14:$B$70056,"SATURDAY",'[1]MASTER TT'!$C$14:$C$70056,"1100-1*",'[1]MASTER TT'!#REF!,"&gt;=1"))</f>
        <v>#REF!</v>
      </c>
      <c r="AB115" s="52" t="e">
        <f>(COUNTIFS('[1]MASTER TT'!$D$14:$D$70056,$A$3:$A$7588,'[1]MASTER TT'!$B$14:$B$70056,"SATURDAY",'[1]MASTER TT'!$C$14:$C$70056,"1500-1800",'[1]MASTER TT'!#REF!,"&gt;=1"))</f>
        <v>#REF!</v>
      </c>
      <c r="AC115" s="52">
        <v>0</v>
      </c>
      <c r="AD115" s="52" t="e">
        <f>(COUNTIFS('[1]MASTER TT'!$D$14:$D$70056,$A$3:$A$7588,'[1]MASTER TT'!$B$14:$B$70056,"SUNDAY",'[1]MASTER TT'!$C$14:$C$70056,"0800-1100 HRS",'[1]MASTER TT'!#REF!,"&gt;=1"))</f>
        <v>#REF!</v>
      </c>
      <c r="AE115" s="52" t="e">
        <f>(COUNTIFS('[1]MASTER TT'!$D$14:$D$70056,$A$3:$A$7588,'[1]MASTER TT'!$B$14:$B$70056,"SUNDAY",'[1]MASTER TT'!$C$14:$C$70056,"1100-1400 HRS",'[1]MASTER TT'!#REF!,"&gt;=1)"))</f>
        <v>#REF!</v>
      </c>
      <c r="AF115" s="8" t="e">
        <f>(COUNTIFS('[1]MASTER TT'!$D$14:$D$70056,$A$3:$A$7588,'[1]MASTER TT'!$B$14:$B$70056,"SUNDAY",'[1]MASTER TT'!$C$14:$C$70056,"1100-1400 HRS",'[1]MASTER TT'!#REF!,"&gt;=1"))</f>
        <v>#REF!</v>
      </c>
      <c r="AG115" s="39"/>
      <c r="AI115" s="39"/>
      <c r="AJ115" s="39"/>
      <c r="AK115" s="39"/>
      <c r="AL115" s="39"/>
    </row>
    <row r="116" spans="1:38" ht="14.25" customHeight="1">
      <c r="A116" s="80" t="s">
        <v>1593</v>
      </c>
      <c r="B116" s="80"/>
      <c r="C116" s="81"/>
      <c r="D116" s="80"/>
      <c r="E116" s="80"/>
      <c r="F116" s="50" t="e">
        <f>COUNTIFS('[1]MASTER TT'!$D$13:$D$69997,$A$3:$A$7588,'[1]MASTER TT'!$B$13:$B$69997,"MONDAY",'[1]MASTER TT'!$C$13:$C$69997,"0800-1*",'[1]MASTER TT'!#REF!,"&gt;=1")</f>
        <v>#REF!</v>
      </c>
      <c r="G116" s="51" t="e">
        <f>COUNTIFS('[1]MASTER TT'!$D$13:$D$69997,$A$3:$A$7588,'[1]MASTER TT'!$B$13:$B$69997,"MONDAY",'[1]MASTER TT'!$C$13:$C$69997,"1100-1*",'[1]MASTER TT'!#REF!,"&gt;=1")</f>
        <v>#REF!</v>
      </c>
      <c r="H116" s="51" t="e">
        <f>(COUNTIFS('[1]MASTER TT'!$D$13:$D$69997,$A$3:$A$7588,'[1]MASTER TT'!$B$13:$B$69997,"MONDAY",'[1]MASTER TT'!$C$13:$C$69997,"1400-1*",'[1]MASTER TT'!#REF!,"&gt;=1"))</f>
        <v>#REF!</v>
      </c>
      <c r="I116" s="52" t="e">
        <f>COUNTIFS('[1]MASTER TT'!$D$13:$D$69997,$A$3:$A$7588,'[1]MASTER TT'!$B$13:$B$69997,"MONDAY",'[1]MASTER TT'!$C$13:$C$69997,"17*",'[1]MASTER TT'!#REF!,"&gt;=1")</f>
        <v>#REF!</v>
      </c>
      <c r="J116" s="51" t="e">
        <f>COUNTIFS('[1]MASTER TT'!$D$13:$D$69997,$A$3:$A$7588,'[1]MASTER TT'!$B$13:$B$69997,"TUESDAY",'[1]MASTER TT'!$C$13:$C$69997,"0800-1*",'[1]MASTER TT'!#REF!,"&gt;=1")</f>
        <v>#REF!</v>
      </c>
      <c r="K116" s="52" t="e">
        <f>COUNTIFS('[1]MASTER TT'!$D$13:$D$69997,$A$3:$A$7588,'[1]MASTER TT'!$B$13:$B$69997,"TUESDAY",'[1]MASTER TT'!$C$13:$C$69997,"1100-1*",'[1]MASTER TT'!#REF!,"&gt;=1")</f>
        <v>#REF!</v>
      </c>
      <c r="L116" s="51" t="e">
        <f>COUNTIFS('[1]MASTER TT'!$D$13:$D$69997,$A$3:$A$7588,'[1]MASTER TT'!$B$13:$B$69997,"TUESDAY",'[1]MASTER TT'!$C$13:$C$69997,"1400-1*",'[1]MASTER TT'!#REF!,"&gt;=1")</f>
        <v>#REF!</v>
      </c>
      <c r="M116" s="51" t="e">
        <f>COUNTIFS('[1]MASTER TT'!$D$13:$D$70053,$A$3:$A$7588,'[1]MASTER TT'!$B$13:$B$70053,"TUESDAY",'[1]MASTER TT'!$C$13:$C$70053,"17*",'[1]MASTER TT'!#REF!,"&gt;=1")</f>
        <v>#REF!</v>
      </c>
      <c r="N116" s="51" t="e">
        <f>COUNTIFS('[1]MASTER TT'!$D$13:$D$70056,$A$3:$A$588,'[1]MASTER TT'!$B$13:$B$70056,"WEDNESDAY",'[1]MASTER TT'!$C$13:$C$70056,"0800-1*",'[1]MASTER TT'!#REF!,"&gt;=1")</f>
        <v>#REF!</v>
      </c>
      <c r="O116" s="51" t="e">
        <f>(COUNTIFS('[1]MASTER TT'!$D$13:$D$70056,$A$3:$A$7588,'[1]MASTER TT'!$B$13:$B$70056,"WEDNESDAY",'[1]MASTER TT'!$C$13:$C$70056,"1100-1*",'[1]MASTER TT'!#REF!,"&gt;=1"))</f>
        <v>#REF!</v>
      </c>
      <c r="P116" s="51" t="e">
        <f>(COUNTIFS('[1]MASTER TT'!$D$13:$D$70056,$A$3:$A$7588,'[1]MASTER TT'!$B$13:$B$70056,"WEDNESDAY",'[1]MASTER TT'!$C$13:$C$70056,"1400-1*",'[1]MASTER TT'!#REF!,"&gt;=1"))</f>
        <v>#REF!</v>
      </c>
      <c r="Q116" s="51" t="e">
        <f>(COUNTIFS('[1]MASTER TT'!$D$13:$D$70056,$A$3:$A$7588,'[1]MASTER TT'!$B$13:$B$70056,"WEDNESDAY",'[1]MASTER TT'!$C$13:$C$70056,"17*",'[1]MASTER TT'!#REF!,"&gt;=1"))</f>
        <v>#REF!</v>
      </c>
      <c r="R116" s="51" t="e">
        <f>(COUNTIFS('[1]MASTER TT'!$D$13:$D$70056,$A$3:$A$7588,'[1]MASTER TT'!$B$13:$B$70056,"THURSDAY",'[1]MASTER TT'!$C$13:$C$70056,"0800-1*",'[1]MASTER TT'!#REF!,"&gt;=1"))</f>
        <v>#REF!</v>
      </c>
      <c r="S116" s="51" t="e">
        <f>COUNTIFS('[1]MASTER TT'!$D$13:$D$70056,$A$3:$A$7588,'[1]MASTER TT'!$B$13:$B$70056,"THURSDAY",'[1]MASTER TT'!$C$13:$C$70056,"1100-1*",'[1]MASTER TT'!#REF!,"&gt;=1")</f>
        <v>#REF!</v>
      </c>
      <c r="T116" s="51" t="e">
        <f>(COUNTIFS('[1]MASTER TT'!$D$13:$D$70056,$A$3:$A$7588,'[1]MASTER TT'!$B$13:$B$70056,"THURSDAY",'[1]MASTER TT'!$C$13:$C$70056,"1400-1*",'[1]MASTER TT'!#REF!,"&gt;=1"))</f>
        <v>#REF!</v>
      </c>
      <c r="U116" s="52" t="e">
        <f>(COUNTIFS('[1]MASTER TT'!$D$13:$D$70056,$A$3:$A$7588,'[1]MASTER TT'!$B$13:$B$70056,"THURSDAY",'[1]MASTER TT'!$C$13:$C$70056,"17*",'[1]MASTER TT'!#REF!,"&gt;=1"))</f>
        <v>#REF!</v>
      </c>
      <c r="V116" s="51" t="e">
        <f>(COUNTIFS('[1]MASTER TT'!$D$13:$D$70056,$A$3:$A$7588,'[1]MASTER TT'!$B$13:$B$70056,"FRIDAY",'[1]MASTER TT'!$C$13:$C$70056,"0800-1*",'[1]MASTER TT'!#REF!,"&gt;=1"))</f>
        <v>#REF!</v>
      </c>
      <c r="W116" s="51" t="e">
        <f>(COUNTIFS('[1]MASTER TT'!$D$13:$D$70056,$A$3:$A$7588,'[1]MASTER TT'!$B$13:$B$70056,"FRIDAY",'[1]MASTER TT'!$C$13:$C$70056,"1100-1*",'[1]MASTER TT'!#REF!,"&gt;=1"))</f>
        <v>#REF!</v>
      </c>
      <c r="X116" s="51" t="e">
        <f>(COUNTIFS('[1]MASTER TT'!$D$13:$D$70056,$A$3:$A$7588,'[1]MASTER TT'!$B$13:$B$70056,"FRIDAY",'[1]MASTER TT'!$C$13:$C$70056,"1400-1*",'[1]MASTER TT'!#REF!,"&gt;=1"))</f>
        <v>#REF!</v>
      </c>
      <c r="Y116" s="51" t="e">
        <f>(COUNTIFS('[1]MASTER TT'!$D$13:$D$70056,$A$3:$A$7588,'[1]MASTER TT'!$B$13:$B$70056,"FRIDAY",'[1]MASTER TT'!$C$13:$C$70056,"17*",'[1]MASTER TT'!#REF!,"&gt;=1"))</f>
        <v>#REF!</v>
      </c>
      <c r="Z116" s="51" t="e">
        <f>(COUNTIFS('[1]MASTER TT'!$D$14:$D$70056,$A$3:$A$7588,'[1]MASTER TT'!$B$14:$B$70056,"SATURDAY",'[1]MASTER TT'!$C$14:$C$70056,"0800-1*",'[1]MASTER TT'!#REF!,"&gt;=1"))</f>
        <v>#REF!</v>
      </c>
      <c r="AA116" s="52" t="e">
        <f>(COUNTIFS('[1]MASTER TT'!$D$14:$D$70056,$A$3:$A$7588,'[1]MASTER TT'!$B$14:$B$70056,"SATURDAY",'[1]MASTER TT'!$C$14:$C$70056,"1100-1*",'[1]MASTER TT'!#REF!,"&gt;=1"))</f>
        <v>#REF!</v>
      </c>
      <c r="AB116" s="52" t="e">
        <f>(COUNTIFS('[1]MASTER TT'!$D$14:$D$70056,$A$3:$A$7588,'[1]MASTER TT'!$B$14:$B$70056,"SATURDAY",'[1]MASTER TT'!$C$14:$C$70056,"1500-1800",'[1]MASTER TT'!#REF!,"&gt;=1"))</f>
        <v>#REF!</v>
      </c>
      <c r="AC116" s="52">
        <v>0</v>
      </c>
      <c r="AD116" s="52" t="e">
        <f>(COUNTIFS('[1]MASTER TT'!$D$14:$D$70056,$A$3:$A$7588,'[1]MASTER TT'!$B$14:$B$70056,"SUNDAY",'[1]MASTER TT'!$C$14:$C$70056,"0800-1100 HRS",'[1]MASTER TT'!#REF!,"&gt;=1"))</f>
        <v>#REF!</v>
      </c>
      <c r="AE116" s="52" t="e">
        <f>(COUNTIFS('[1]MASTER TT'!$D$14:$D$70056,$A$3:$A$7588,'[1]MASTER TT'!$B$14:$B$70056,"SUNDAY",'[1]MASTER TT'!$C$14:$C$70056,"1100-1400 HRS",'[1]MASTER TT'!#REF!,"&gt;=1)"))</f>
        <v>#REF!</v>
      </c>
      <c r="AF116" s="8" t="e">
        <f>(COUNTIFS('[1]MASTER TT'!$D$14:$D$70056,$A$3:$A$7588,'[1]MASTER TT'!$B$14:$B$70056,"SUNDAY",'[1]MASTER TT'!$C$14:$C$70056,"1100-1400 HRS",'[1]MASTER TT'!#REF!,"&gt;=1"))</f>
        <v>#REF!</v>
      </c>
      <c r="AG116" s="39"/>
      <c r="AI116" s="39"/>
      <c r="AJ116" s="39"/>
      <c r="AK116" s="39"/>
      <c r="AL116" s="39"/>
    </row>
    <row r="117" spans="1:38" ht="14.25" customHeight="1">
      <c r="A117" s="80" t="s">
        <v>1594</v>
      </c>
      <c r="B117" s="80"/>
      <c r="C117" s="81"/>
      <c r="D117" s="80"/>
      <c r="E117" s="80"/>
      <c r="F117" s="50" t="e">
        <f>COUNTIFS('[1]MASTER TT'!$D$13:$D$69997,$A$3:$A$7588,'[1]MASTER TT'!$B$13:$B$69997,"MONDAY",'[1]MASTER TT'!$C$13:$C$69997,"0800-1*",'[1]MASTER TT'!#REF!,"&gt;=1")</f>
        <v>#REF!</v>
      </c>
      <c r="G117" s="51" t="e">
        <f>COUNTIFS('[1]MASTER TT'!$D$13:$D$69997,$A$3:$A$7588,'[1]MASTER TT'!$B$13:$B$69997,"MONDAY",'[1]MASTER TT'!$C$13:$C$69997,"1100-1*",'[1]MASTER TT'!#REF!,"&gt;=1")</f>
        <v>#REF!</v>
      </c>
      <c r="H117" s="51" t="e">
        <f>(COUNTIFS('[1]MASTER TT'!$D$13:$D$69997,$A$3:$A$7588,'[1]MASTER TT'!$B$13:$B$69997,"MONDAY",'[1]MASTER TT'!$C$13:$C$69997,"1400-1*",'[1]MASTER TT'!#REF!,"&gt;=1"))</f>
        <v>#REF!</v>
      </c>
      <c r="I117" s="52" t="e">
        <f>COUNTIFS('[1]MASTER TT'!$D$13:$D$69997,$A$3:$A$7588,'[1]MASTER TT'!$B$13:$B$69997,"MONDAY",'[1]MASTER TT'!$C$13:$C$69997,"17*",'[1]MASTER TT'!#REF!,"&gt;=1")</f>
        <v>#REF!</v>
      </c>
      <c r="J117" s="51" t="e">
        <f>COUNTIFS('[1]MASTER TT'!$D$13:$D$69997,$A$3:$A$7588,'[1]MASTER TT'!$B$13:$B$69997,"TUESDAY",'[1]MASTER TT'!$C$13:$C$69997,"0800-1*",'[1]MASTER TT'!#REF!,"&gt;=1")</f>
        <v>#REF!</v>
      </c>
      <c r="K117" s="52" t="e">
        <f>COUNTIFS('[1]MASTER TT'!$D$13:$D$69997,$A$3:$A$7588,'[1]MASTER TT'!$B$13:$B$69997,"TUESDAY",'[1]MASTER TT'!$C$13:$C$69997,"1100-1*",'[1]MASTER TT'!#REF!,"&gt;=1")</f>
        <v>#REF!</v>
      </c>
      <c r="L117" s="51" t="e">
        <f>COUNTIFS('[1]MASTER TT'!$D$13:$D$69997,$A$3:$A$7588,'[1]MASTER TT'!$B$13:$B$69997,"TUESDAY",'[1]MASTER TT'!$C$13:$C$69997,"1400-1*",'[1]MASTER TT'!#REF!,"&gt;=1")</f>
        <v>#REF!</v>
      </c>
      <c r="M117" s="51" t="e">
        <f>COUNTIFS('[1]MASTER TT'!$D$13:$D$70053,$A$3:$A$7588,'[1]MASTER TT'!$B$13:$B$70053,"TUESDAY",'[1]MASTER TT'!$C$13:$C$70053,"17*",'[1]MASTER TT'!#REF!,"&gt;=1")</f>
        <v>#REF!</v>
      </c>
      <c r="N117" s="51" t="e">
        <f>COUNTIFS('[1]MASTER TT'!$D$13:$D$70056,$A$3:$A$588,'[1]MASTER TT'!$B$13:$B$70056,"WEDNESDAY",'[1]MASTER TT'!$C$13:$C$70056,"0800-1*",'[1]MASTER TT'!#REF!,"&gt;=1")</f>
        <v>#REF!</v>
      </c>
      <c r="O117" s="51" t="e">
        <f>(COUNTIFS('[1]MASTER TT'!$D$13:$D$70056,$A$3:$A$7588,'[1]MASTER TT'!$B$13:$B$70056,"WEDNESDAY",'[1]MASTER TT'!$C$13:$C$70056,"1100-1*",'[1]MASTER TT'!#REF!,"&gt;=1"))</f>
        <v>#REF!</v>
      </c>
      <c r="P117" s="51" t="e">
        <f>(COUNTIFS('[1]MASTER TT'!$D$13:$D$70056,$A$3:$A$7588,'[1]MASTER TT'!$B$13:$B$70056,"WEDNESDAY",'[1]MASTER TT'!$C$13:$C$70056,"1400-1*",'[1]MASTER TT'!#REF!,"&gt;=1"))</f>
        <v>#REF!</v>
      </c>
      <c r="Q117" s="51" t="e">
        <f>(COUNTIFS('[1]MASTER TT'!$D$13:$D$70056,$A$3:$A$7588,'[1]MASTER TT'!$B$13:$B$70056,"WEDNESDAY",'[1]MASTER TT'!$C$13:$C$70056,"17*",'[1]MASTER TT'!#REF!,"&gt;=1"))</f>
        <v>#REF!</v>
      </c>
      <c r="R117" s="51" t="e">
        <f>(COUNTIFS('[1]MASTER TT'!$D$13:$D$70056,$A$3:$A$7588,'[1]MASTER TT'!$B$13:$B$70056,"THURSDAY",'[1]MASTER TT'!$C$13:$C$70056,"0800-1*",'[1]MASTER TT'!#REF!,"&gt;=1"))</f>
        <v>#REF!</v>
      </c>
      <c r="S117" s="51" t="e">
        <f>COUNTIFS('[1]MASTER TT'!$D$13:$D$70056,$A$3:$A$7588,'[1]MASTER TT'!$B$13:$B$70056,"THURSDAY",'[1]MASTER TT'!$C$13:$C$70056,"1100-1*",'[1]MASTER TT'!#REF!,"&gt;=1")</f>
        <v>#REF!</v>
      </c>
      <c r="T117" s="51" t="e">
        <f>(COUNTIFS('[1]MASTER TT'!$D$13:$D$70056,$A$3:$A$7588,'[1]MASTER TT'!$B$13:$B$70056,"THURSDAY",'[1]MASTER TT'!$C$13:$C$70056,"1400-1*",'[1]MASTER TT'!#REF!,"&gt;=1"))</f>
        <v>#REF!</v>
      </c>
      <c r="U117" s="52" t="e">
        <f>(COUNTIFS('[1]MASTER TT'!$D$13:$D$70056,$A$3:$A$7588,'[1]MASTER TT'!$B$13:$B$70056,"THURSDAY",'[1]MASTER TT'!$C$13:$C$70056,"17*",'[1]MASTER TT'!#REF!,"&gt;=1"))</f>
        <v>#REF!</v>
      </c>
      <c r="V117" s="51" t="e">
        <f>(COUNTIFS('[1]MASTER TT'!$D$13:$D$70056,$A$3:$A$7588,'[1]MASTER TT'!$B$13:$B$70056,"FRIDAY",'[1]MASTER TT'!$C$13:$C$70056,"0800-1*",'[1]MASTER TT'!#REF!,"&gt;=1"))</f>
        <v>#REF!</v>
      </c>
      <c r="W117" s="51" t="e">
        <f>(COUNTIFS('[1]MASTER TT'!$D$13:$D$70056,$A$3:$A$7588,'[1]MASTER TT'!$B$13:$B$70056,"FRIDAY",'[1]MASTER TT'!$C$13:$C$70056,"1100-1*",'[1]MASTER TT'!#REF!,"&gt;=1"))</f>
        <v>#REF!</v>
      </c>
      <c r="X117" s="51" t="e">
        <f>(COUNTIFS('[1]MASTER TT'!$D$13:$D$70056,$A$3:$A$7588,'[1]MASTER TT'!$B$13:$B$70056,"FRIDAY",'[1]MASTER TT'!$C$13:$C$70056,"1400-1*",'[1]MASTER TT'!#REF!,"&gt;=1"))</f>
        <v>#REF!</v>
      </c>
      <c r="Y117" s="51" t="e">
        <f>(COUNTIFS('[1]MASTER TT'!$D$13:$D$70056,$A$3:$A$7588,'[1]MASTER TT'!$B$13:$B$70056,"FRIDAY",'[1]MASTER TT'!$C$13:$C$70056,"17*",'[1]MASTER TT'!#REF!,"&gt;=1"))</f>
        <v>#REF!</v>
      </c>
      <c r="Z117" s="51" t="e">
        <f>(COUNTIFS('[1]MASTER TT'!$D$14:$D$70056,$A$3:$A$7588,'[1]MASTER TT'!$B$14:$B$70056,"SATURDAY",'[1]MASTER TT'!$C$14:$C$70056,"0800-1*",'[1]MASTER TT'!#REF!,"&gt;=1"))</f>
        <v>#REF!</v>
      </c>
      <c r="AA117" s="52" t="e">
        <f>(COUNTIFS('[1]MASTER TT'!$D$14:$D$70056,$A$3:$A$7588,'[1]MASTER TT'!$B$14:$B$70056,"SATURDAY",'[1]MASTER TT'!$C$14:$C$70056,"1100-1*",'[1]MASTER TT'!#REF!,"&gt;=1"))</f>
        <v>#REF!</v>
      </c>
      <c r="AB117" s="52" t="e">
        <f>(COUNTIFS('[1]MASTER TT'!$D$14:$D$70056,$A$3:$A$7588,'[1]MASTER TT'!$B$14:$B$70056,"SATURDAY",'[1]MASTER TT'!$C$14:$C$70056,"1500-1800",'[1]MASTER TT'!#REF!,"&gt;=1"))</f>
        <v>#REF!</v>
      </c>
      <c r="AC117" s="52">
        <v>0</v>
      </c>
      <c r="AD117" s="52" t="e">
        <f>(COUNTIFS('[1]MASTER TT'!$D$14:$D$70056,$A$3:$A$7588,'[1]MASTER TT'!$B$14:$B$70056,"SUNDAY",'[1]MASTER TT'!$C$14:$C$70056,"0800-1100 HRS",'[1]MASTER TT'!#REF!,"&gt;=1"))</f>
        <v>#REF!</v>
      </c>
      <c r="AE117" s="52" t="e">
        <f>(COUNTIFS('[1]MASTER TT'!$D$14:$D$70056,$A$3:$A$7588,'[1]MASTER TT'!$B$14:$B$70056,"SUNDAY",'[1]MASTER TT'!$C$14:$C$70056,"1100-1400 HRS",'[1]MASTER TT'!#REF!,"&gt;=1)"))</f>
        <v>#REF!</v>
      </c>
      <c r="AF117" s="8" t="e">
        <f>(COUNTIFS('[1]MASTER TT'!$D$14:$D$70056,$A$3:$A$7588,'[1]MASTER TT'!$B$14:$B$70056,"SUNDAY",'[1]MASTER TT'!$C$14:$C$70056,"1100-1400 HRS",'[1]MASTER TT'!#REF!,"&gt;=1"))</f>
        <v>#REF!</v>
      </c>
      <c r="AG117" s="39"/>
      <c r="AI117" s="39"/>
      <c r="AJ117" s="39"/>
      <c r="AK117" s="39"/>
      <c r="AL117" s="39"/>
    </row>
    <row r="118" spans="1:38" ht="14.25" customHeight="1">
      <c r="B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I118" s="39"/>
      <c r="AJ118" s="39"/>
      <c r="AK118" s="39"/>
      <c r="AL118" s="39"/>
    </row>
    <row r="119" spans="1:38" ht="14.25" customHeight="1">
      <c r="B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I119" s="39"/>
      <c r="AJ119" s="39"/>
      <c r="AK119" s="39"/>
      <c r="AL119" s="39"/>
    </row>
    <row r="120" spans="1:38" ht="14.25" customHeight="1">
      <c r="B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I120" s="39"/>
      <c r="AJ120" s="39"/>
      <c r="AK120" s="39"/>
      <c r="AL120" s="39"/>
    </row>
    <row r="121" spans="1:38" ht="14.25" customHeight="1">
      <c r="B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I121" s="39"/>
      <c r="AJ121" s="39"/>
      <c r="AK121" s="39"/>
      <c r="AL121" s="39"/>
    </row>
    <row r="122" spans="1:38" ht="14.25" customHeight="1">
      <c r="B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I122" s="39"/>
      <c r="AJ122" s="39"/>
      <c r="AK122" s="39"/>
      <c r="AL122" s="39"/>
    </row>
    <row r="123" spans="1:38" ht="14.25" customHeight="1">
      <c r="B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I123" s="39"/>
      <c r="AJ123" s="39"/>
      <c r="AK123" s="39"/>
      <c r="AL123" s="39"/>
    </row>
    <row r="124" spans="1:38" ht="14.25" customHeight="1">
      <c r="B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I124" s="39"/>
      <c r="AJ124" s="39"/>
      <c r="AK124" s="39"/>
      <c r="AL124" s="39"/>
    </row>
    <row r="125" spans="1:38" ht="14.25" customHeight="1">
      <c r="B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I125" s="39"/>
      <c r="AJ125" s="39"/>
      <c r="AK125" s="39"/>
      <c r="AL125" s="39"/>
    </row>
    <row r="126" spans="1:38" ht="14.25" customHeight="1">
      <c r="B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I126" s="39"/>
      <c r="AJ126" s="39"/>
      <c r="AK126" s="39"/>
      <c r="AL126" s="39"/>
    </row>
    <row r="127" spans="1:38" ht="14.25" customHeight="1">
      <c r="B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I127" s="39"/>
      <c r="AJ127" s="39"/>
      <c r="AK127" s="39"/>
      <c r="AL127" s="39"/>
    </row>
    <row r="128" spans="1:38" ht="14.25" customHeight="1">
      <c r="B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I128" s="39"/>
      <c r="AJ128" s="39"/>
      <c r="AK128" s="39"/>
      <c r="AL128" s="39"/>
    </row>
    <row r="129" spans="1:38" ht="14.25" customHeight="1">
      <c r="B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I129" s="39"/>
      <c r="AJ129" s="39"/>
      <c r="AK129" s="39"/>
      <c r="AL129" s="39"/>
    </row>
    <row r="130" spans="1:38" ht="14.25" customHeight="1">
      <c r="B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I130" s="39"/>
      <c r="AJ130" s="39"/>
      <c r="AK130" s="39"/>
      <c r="AL130" s="39"/>
    </row>
    <row r="131" spans="1:38" ht="14.25" customHeight="1">
      <c r="B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I131" s="39"/>
      <c r="AJ131" s="39"/>
      <c r="AK131" s="39"/>
      <c r="AL131" s="39"/>
    </row>
    <row r="132" spans="1:38" ht="14.25" customHeight="1">
      <c r="B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I132" s="39"/>
      <c r="AJ132" s="39"/>
      <c r="AK132" s="39"/>
      <c r="AL132" s="39"/>
    </row>
    <row r="133" spans="1:38" ht="14.25" customHeight="1">
      <c r="B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I133" s="39"/>
      <c r="AJ133" s="39"/>
      <c r="AK133" s="39"/>
      <c r="AL133" s="39"/>
    </row>
    <row r="134" spans="1:38" ht="14.25" customHeight="1">
      <c r="B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I134" s="39"/>
      <c r="AJ134" s="39"/>
      <c r="AK134" s="39"/>
      <c r="AL134" s="39"/>
    </row>
    <row r="135" spans="1:38" ht="14.25" customHeight="1">
      <c r="B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I135" s="39"/>
      <c r="AJ135" s="39"/>
      <c r="AK135" s="39"/>
      <c r="AL135" s="39"/>
    </row>
    <row r="136" spans="1:38" ht="14.25" customHeight="1">
      <c r="B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I136" s="39"/>
      <c r="AJ136" s="39"/>
      <c r="AK136" s="39"/>
      <c r="AL136" s="39"/>
    </row>
    <row r="137" spans="1:38" ht="14.25" customHeight="1">
      <c r="B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I137" s="39"/>
      <c r="AJ137" s="39"/>
      <c r="AK137" s="39"/>
      <c r="AL137" s="39"/>
    </row>
    <row r="138" spans="1:38" ht="14.25" customHeight="1">
      <c r="B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I138" s="39"/>
      <c r="AJ138" s="39"/>
      <c r="AK138" s="39"/>
      <c r="AL138" s="39"/>
    </row>
    <row r="139" spans="1:38" ht="14.25" customHeight="1">
      <c r="B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I139" s="39"/>
      <c r="AJ139" s="39"/>
      <c r="AK139" s="39"/>
      <c r="AL139" s="39"/>
    </row>
    <row r="140" spans="1:38" ht="14.25" customHeight="1">
      <c r="A140" s="8" t="s">
        <v>1595</v>
      </c>
      <c r="B140" s="8"/>
      <c r="F140" s="8"/>
      <c r="G140" s="8">
        <v>0</v>
      </c>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I140" s="39"/>
      <c r="AJ140" s="39"/>
      <c r="AK140" s="39"/>
      <c r="AL140" s="39"/>
    </row>
    <row r="141" spans="1:38" ht="14.25" customHeight="1">
      <c r="B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I141" s="39"/>
      <c r="AJ141" s="39"/>
      <c r="AK141" s="39"/>
      <c r="AL141" s="39"/>
    </row>
    <row r="142" spans="1:38" ht="14.25" customHeight="1">
      <c r="B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I142" s="39"/>
      <c r="AJ142" s="39"/>
      <c r="AK142" s="39"/>
      <c r="AL142" s="39"/>
    </row>
    <row r="143" spans="1:38" ht="14.25" customHeight="1">
      <c r="B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I143" s="39"/>
      <c r="AJ143" s="39"/>
      <c r="AK143" s="39"/>
      <c r="AL143" s="39"/>
    </row>
    <row r="144" spans="1:38" ht="14.25" customHeight="1">
      <c r="B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I144" s="39"/>
      <c r="AJ144" s="39"/>
      <c r="AK144" s="39"/>
      <c r="AL144" s="39"/>
    </row>
    <row r="145" spans="2:38" ht="14.25" customHeight="1">
      <c r="B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I145" s="39"/>
      <c r="AJ145" s="39"/>
      <c r="AK145" s="39"/>
      <c r="AL145" s="39"/>
    </row>
    <row r="146" spans="2:38" ht="14.25" customHeight="1">
      <c r="B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I146" s="39"/>
      <c r="AJ146" s="39"/>
      <c r="AK146" s="39"/>
      <c r="AL146" s="39"/>
    </row>
    <row r="147" spans="2:38" ht="14.25" customHeight="1">
      <c r="B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I147" s="39"/>
      <c r="AJ147" s="39"/>
      <c r="AK147" s="39"/>
      <c r="AL147" s="39"/>
    </row>
    <row r="148" spans="2:38" ht="14.25" customHeight="1">
      <c r="B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I148" s="39"/>
      <c r="AJ148" s="39"/>
      <c r="AK148" s="39"/>
      <c r="AL148" s="39"/>
    </row>
    <row r="149" spans="2:38" ht="14.25" customHeight="1">
      <c r="B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I149" s="39"/>
      <c r="AJ149" s="39"/>
      <c r="AK149" s="39"/>
      <c r="AL149" s="39"/>
    </row>
    <row r="150" spans="2:38" ht="14.25" customHeight="1">
      <c r="B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I150" s="39"/>
      <c r="AJ150" s="39"/>
      <c r="AK150" s="39"/>
      <c r="AL150" s="39"/>
    </row>
    <row r="151" spans="2:38" ht="14.25" customHeight="1">
      <c r="B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I151" s="39"/>
      <c r="AJ151" s="39"/>
      <c r="AK151" s="39"/>
      <c r="AL151" s="39"/>
    </row>
    <row r="152" spans="2:38" ht="14.25" customHeight="1">
      <c r="B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I152" s="39"/>
      <c r="AJ152" s="39"/>
      <c r="AK152" s="39"/>
      <c r="AL152" s="39"/>
    </row>
    <row r="153" spans="2:38" ht="14.25" customHeight="1">
      <c r="B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I153" s="39"/>
      <c r="AJ153" s="39"/>
      <c r="AK153" s="39"/>
      <c r="AL153" s="39"/>
    </row>
    <row r="154" spans="2:38" ht="14.25" customHeight="1">
      <c r="B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I154" s="39"/>
      <c r="AJ154" s="39"/>
      <c r="AK154" s="39"/>
      <c r="AL154" s="39"/>
    </row>
    <row r="155" spans="2:38" ht="14.25" customHeight="1">
      <c r="B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I155" s="39"/>
      <c r="AJ155" s="39"/>
      <c r="AK155" s="39"/>
      <c r="AL155" s="39"/>
    </row>
    <row r="156" spans="2:38" ht="14.25" customHeight="1">
      <c r="B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I156" s="39"/>
      <c r="AJ156" s="39"/>
      <c r="AK156" s="39"/>
      <c r="AL156" s="39"/>
    </row>
    <row r="157" spans="2:38" ht="14.25" customHeight="1">
      <c r="B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I157" s="39"/>
      <c r="AJ157" s="39"/>
      <c r="AK157" s="39"/>
      <c r="AL157" s="39"/>
    </row>
    <row r="158" spans="2:38" ht="14.25" customHeight="1">
      <c r="B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I158" s="39"/>
      <c r="AJ158" s="39"/>
      <c r="AK158" s="39"/>
      <c r="AL158" s="39"/>
    </row>
    <row r="159" spans="2:38" ht="14.25" customHeight="1">
      <c r="B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I159" s="39"/>
      <c r="AJ159" s="39"/>
      <c r="AK159" s="39"/>
      <c r="AL159" s="39"/>
    </row>
    <row r="160" spans="2:38" ht="14.25" customHeight="1">
      <c r="B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I160" s="39"/>
      <c r="AJ160" s="39"/>
      <c r="AK160" s="39"/>
      <c r="AL160" s="39"/>
    </row>
    <row r="161" spans="2:38" ht="14.25" customHeight="1">
      <c r="B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I161" s="39"/>
      <c r="AJ161" s="39"/>
      <c r="AK161" s="39"/>
      <c r="AL161" s="39"/>
    </row>
    <row r="162" spans="2:38" ht="14.25" customHeight="1">
      <c r="B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I162" s="39"/>
      <c r="AJ162" s="39"/>
      <c r="AK162" s="39"/>
      <c r="AL162" s="39"/>
    </row>
    <row r="163" spans="2:38" ht="14.25" customHeight="1">
      <c r="B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I163" s="39"/>
      <c r="AJ163" s="39"/>
      <c r="AK163" s="39"/>
      <c r="AL163" s="39"/>
    </row>
    <row r="164" spans="2:38" ht="14.25" customHeight="1">
      <c r="B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I164" s="39"/>
      <c r="AJ164" s="39"/>
      <c r="AK164" s="39"/>
      <c r="AL164" s="39"/>
    </row>
    <row r="165" spans="2:38" ht="14.25" customHeight="1">
      <c r="B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I165" s="39"/>
      <c r="AJ165" s="39"/>
      <c r="AK165" s="39"/>
      <c r="AL165" s="39"/>
    </row>
    <row r="166" spans="2:38" ht="14.25" customHeight="1">
      <c r="B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I166" s="39"/>
      <c r="AJ166" s="39"/>
      <c r="AK166" s="39"/>
      <c r="AL166" s="39"/>
    </row>
    <row r="167" spans="2:38" ht="14.25" customHeight="1">
      <c r="B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I167" s="39"/>
      <c r="AJ167" s="39"/>
      <c r="AK167" s="39"/>
      <c r="AL167" s="39"/>
    </row>
    <row r="168" spans="2:38" ht="14.25" customHeight="1">
      <c r="B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I168" s="39"/>
      <c r="AJ168" s="39"/>
      <c r="AK168" s="39"/>
      <c r="AL168" s="39"/>
    </row>
    <row r="169" spans="2:38" ht="14.25" customHeight="1">
      <c r="B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I169" s="39"/>
      <c r="AJ169" s="39"/>
      <c r="AK169" s="39"/>
      <c r="AL169" s="39"/>
    </row>
    <row r="170" spans="2:38" ht="14.25" customHeight="1">
      <c r="B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I170" s="39"/>
      <c r="AJ170" s="39"/>
      <c r="AK170" s="39"/>
      <c r="AL170" s="39"/>
    </row>
    <row r="171" spans="2:38" ht="14.25" customHeight="1">
      <c r="B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I171" s="39"/>
      <c r="AJ171" s="39"/>
      <c r="AK171" s="39"/>
      <c r="AL171" s="39"/>
    </row>
    <row r="172" spans="2:38" ht="14.25" customHeight="1">
      <c r="B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I172" s="39"/>
      <c r="AJ172" s="39"/>
      <c r="AK172" s="39"/>
      <c r="AL172" s="39"/>
    </row>
    <row r="173" spans="2:38" ht="14.25" customHeight="1">
      <c r="B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I173" s="39"/>
      <c r="AJ173" s="39"/>
      <c r="AK173" s="39"/>
      <c r="AL173" s="39"/>
    </row>
    <row r="174" spans="2:38" ht="14.25" customHeight="1">
      <c r="B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I174" s="39"/>
      <c r="AJ174" s="39"/>
      <c r="AK174" s="39"/>
      <c r="AL174" s="39"/>
    </row>
    <row r="175" spans="2:38" ht="14.25" customHeight="1">
      <c r="B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I175" s="39"/>
      <c r="AJ175" s="39"/>
      <c r="AK175" s="39"/>
      <c r="AL175" s="39"/>
    </row>
    <row r="176" spans="2:38" ht="14.25" customHeight="1">
      <c r="B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I176" s="39"/>
      <c r="AJ176" s="39"/>
      <c r="AK176" s="39"/>
      <c r="AL176" s="39"/>
    </row>
    <row r="177" spans="2:38" ht="14.25" customHeight="1">
      <c r="B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I177" s="39"/>
      <c r="AJ177" s="39"/>
      <c r="AK177" s="39"/>
      <c r="AL177" s="39"/>
    </row>
    <row r="178" spans="2:38" ht="14.25" customHeight="1">
      <c r="B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I178" s="39"/>
      <c r="AJ178" s="39"/>
      <c r="AK178" s="39"/>
      <c r="AL178" s="39"/>
    </row>
    <row r="179" spans="2:38" ht="14.25" customHeight="1">
      <c r="B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I179" s="39"/>
      <c r="AJ179" s="39"/>
      <c r="AK179" s="39"/>
      <c r="AL179" s="39"/>
    </row>
    <row r="180" spans="2:38" ht="14.25" customHeight="1">
      <c r="B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I180" s="39"/>
      <c r="AJ180" s="39"/>
      <c r="AK180" s="39"/>
      <c r="AL180" s="39"/>
    </row>
    <row r="181" spans="2:38" ht="14.25" customHeight="1">
      <c r="B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I181" s="39"/>
      <c r="AJ181" s="39"/>
      <c r="AK181" s="39"/>
      <c r="AL181" s="39"/>
    </row>
    <row r="182" spans="2:38" ht="14.25" customHeight="1">
      <c r="B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I182" s="39"/>
      <c r="AJ182" s="39"/>
      <c r="AK182" s="39"/>
      <c r="AL182" s="39"/>
    </row>
    <row r="183" spans="2:38" ht="14.25" customHeight="1">
      <c r="B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I183" s="39"/>
      <c r="AJ183" s="39"/>
      <c r="AK183" s="39"/>
      <c r="AL183" s="39"/>
    </row>
    <row r="184" spans="2:38" ht="14.25" customHeight="1">
      <c r="B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I184" s="39"/>
      <c r="AJ184" s="39"/>
      <c r="AK184" s="39"/>
      <c r="AL184" s="39"/>
    </row>
    <row r="185" spans="2:38" ht="14.25" customHeight="1">
      <c r="B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I185" s="39"/>
      <c r="AJ185" s="39"/>
      <c r="AK185" s="39"/>
      <c r="AL185" s="39"/>
    </row>
    <row r="186" spans="2:38" ht="14.25" customHeight="1">
      <c r="B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I186" s="39"/>
      <c r="AJ186" s="39"/>
      <c r="AK186" s="39"/>
      <c r="AL186" s="39"/>
    </row>
    <row r="187" spans="2:38" ht="14.25" customHeight="1">
      <c r="B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I187" s="39"/>
      <c r="AJ187" s="39"/>
      <c r="AK187" s="39"/>
      <c r="AL187" s="39"/>
    </row>
    <row r="188" spans="2:38" ht="14.25" customHeight="1">
      <c r="B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I188" s="39"/>
      <c r="AJ188" s="39"/>
      <c r="AK188" s="39"/>
      <c r="AL188" s="39"/>
    </row>
    <row r="189" spans="2:38" ht="14.25" customHeight="1">
      <c r="B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I189" s="39"/>
      <c r="AJ189" s="39"/>
      <c r="AK189" s="39"/>
      <c r="AL189" s="39"/>
    </row>
    <row r="190" spans="2:38" ht="14.25" customHeight="1">
      <c r="B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I190" s="39"/>
      <c r="AJ190" s="39"/>
      <c r="AK190" s="39"/>
      <c r="AL190" s="39"/>
    </row>
    <row r="191" spans="2:38" ht="14.25" customHeight="1">
      <c r="B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I191" s="39"/>
      <c r="AJ191" s="39"/>
      <c r="AK191" s="39"/>
      <c r="AL191" s="39"/>
    </row>
    <row r="192" spans="2:38" ht="14.25" customHeight="1">
      <c r="B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I192" s="39"/>
      <c r="AJ192" s="39"/>
      <c r="AK192" s="39"/>
      <c r="AL192" s="39"/>
    </row>
    <row r="193" spans="2:38" ht="14.25" customHeight="1">
      <c r="B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I193" s="39"/>
      <c r="AJ193" s="39"/>
      <c r="AK193" s="39"/>
      <c r="AL193" s="39"/>
    </row>
    <row r="194" spans="2:38" ht="14.25" customHeight="1">
      <c r="B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I194" s="39"/>
      <c r="AJ194" s="39"/>
      <c r="AK194" s="39"/>
      <c r="AL194" s="39"/>
    </row>
    <row r="195" spans="2:38" ht="14.25" customHeight="1">
      <c r="B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I195" s="39"/>
      <c r="AJ195" s="39"/>
      <c r="AK195" s="39"/>
      <c r="AL195" s="39"/>
    </row>
    <row r="196" spans="2:38" ht="14.25" customHeight="1">
      <c r="B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I196" s="39"/>
      <c r="AJ196" s="39"/>
      <c r="AK196" s="39"/>
      <c r="AL196" s="39"/>
    </row>
    <row r="197" spans="2:38" ht="14.25" customHeight="1">
      <c r="B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I197" s="39"/>
      <c r="AJ197" s="39"/>
      <c r="AK197" s="39"/>
      <c r="AL197" s="39"/>
    </row>
    <row r="198" spans="2:38" ht="14.25" customHeight="1">
      <c r="B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I198" s="39"/>
      <c r="AJ198" s="39"/>
      <c r="AK198" s="39"/>
      <c r="AL198" s="39"/>
    </row>
    <row r="199" spans="2:38" ht="14.25" customHeight="1">
      <c r="B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I199" s="39"/>
      <c r="AJ199" s="39"/>
      <c r="AK199" s="39"/>
      <c r="AL199" s="39"/>
    </row>
    <row r="200" spans="2:38" ht="14.25" customHeight="1">
      <c r="B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I200" s="39"/>
      <c r="AJ200" s="39"/>
      <c r="AK200" s="39"/>
      <c r="AL200" s="39"/>
    </row>
    <row r="201" spans="2:38" ht="14.25" customHeight="1">
      <c r="B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I201" s="39"/>
      <c r="AJ201" s="39"/>
      <c r="AK201" s="39"/>
      <c r="AL201" s="39"/>
    </row>
    <row r="202" spans="2:38" ht="14.25" customHeight="1">
      <c r="B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I202" s="39"/>
      <c r="AJ202" s="39"/>
      <c r="AK202" s="39"/>
      <c r="AL202" s="39"/>
    </row>
    <row r="203" spans="2:38" ht="14.25" customHeight="1">
      <c r="B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I203" s="39"/>
      <c r="AJ203" s="39"/>
      <c r="AK203" s="39"/>
      <c r="AL203" s="39"/>
    </row>
    <row r="204" spans="2:38" ht="14.25" customHeight="1">
      <c r="B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I204" s="39"/>
      <c r="AJ204" s="39"/>
      <c r="AK204" s="39"/>
      <c r="AL204" s="39"/>
    </row>
    <row r="205" spans="2:38" ht="14.25" customHeight="1">
      <c r="B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I205" s="39"/>
      <c r="AJ205" s="39"/>
      <c r="AK205" s="39"/>
      <c r="AL205" s="39"/>
    </row>
    <row r="206" spans="2:38" ht="14.25" customHeight="1">
      <c r="B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I206" s="39"/>
      <c r="AJ206" s="39"/>
      <c r="AK206" s="39"/>
      <c r="AL206" s="39"/>
    </row>
    <row r="207" spans="2:38" ht="14.25" customHeight="1">
      <c r="B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I207" s="39"/>
      <c r="AJ207" s="39"/>
      <c r="AK207" s="39"/>
      <c r="AL207" s="39"/>
    </row>
    <row r="208" spans="2:38" ht="14.25" customHeight="1">
      <c r="B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I208" s="39"/>
      <c r="AJ208" s="39"/>
      <c r="AK208" s="39"/>
      <c r="AL208" s="39"/>
    </row>
    <row r="209" spans="2:38" ht="14.25" customHeight="1">
      <c r="B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I209" s="39"/>
      <c r="AJ209" s="39"/>
      <c r="AK209" s="39"/>
      <c r="AL209" s="39"/>
    </row>
    <row r="210" spans="2:38" ht="14.25" customHeight="1">
      <c r="B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I210" s="39"/>
      <c r="AJ210" s="39"/>
      <c r="AK210" s="39"/>
      <c r="AL210" s="39"/>
    </row>
    <row r="211" spans="2:38" ht="14.25" customHeight="1">
      <c r="B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I211" s="39"/>
      <c r="AJ211" s="39"/>
      <c r="AK211" s="39"/>
      <c r="AL211" s="39"/>
    </row>
    <row r="212" spans="2:38" ht="14.25" customHeight="1">
      <c r="B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I212" s="39"/>
      <c r="AJ212" s="39"/>
      <c r="AK212" s="39"/>
      <c r="AL212" s="39"/>
    </row>
    <row r="213" spans="2:38" ht="14.25" customHeight="1">
      <c r="B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I213" s="39"/>
      <c r="AJ213" s="39"/>
      <c r="AK213" s="39"/>
      <c r="AL213" s="39"/>
    </row>
    <row r="214" spans="2:38" ht="14.25" customHeight="1">
      <c r="B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I214" s="39"/>
      <c r="AJ214" s="39"/>
      <c r="AK214" s="39"/>
      <c r="AL214" s="39"/>
    </row>
    <row r="215" spans="2:38" ht="14.25" customHeight="1">
      <c r="B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I215" s="39"/>
      <c r="AJ215" s="39"/>
      <c r="AK215" s="39"/>
      <c r="AL215" s="39"/>
    </row>
    <row r="216" spans="2:38" ht="14.25" customHeight="1">
      <c r="B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I216" s="39"/>
      <c r="AJ216" s="39"/>
      <c r="AK216" s="39"/>
      <c r="AL216" s="39"/>
    </row>
    <row r="217" spans="2:38" ht="14.25" customHeight="1">
      <c r="B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I217" s="39"/>
      <c r="AJ217" s="39"/>
      <c r="AK217" s="39"/>
      <c r="AL217" s="39"/>
    </row>
    <row r="218" spans="2:38" ht="14.25" customHeight="1">
      <c r="B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I218" s="39"/>
      <c r="AJ218" s="39"/>
      <c r="AK218" s="39"/>
      <c r="AL218" s="39"/>
    </row>
    <row r="219" spans="2:38" ht="14.25" customHeight="1">
      <c r="B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I219" s="39"/>
      <c r="AJ219" s="39"/>
      <c r="AK219" s="39"/>
      <c r="AL219" s="39"/>
    </row>
    <row r="220" spans="2:38" ht="14.25" customHeight="1">
      <c r="B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I220" s="39"/>
      <c r="AJ220" s="39"/>
      <c r="AK220" s="39"/>
      <c r="AL220" s="39"/>
    </row>
    <row r="221" spans="2:38" ht="14.25" customHeight="1">
      <c r="B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I221" s="39"/>
      <c r="AJ221" s="39"/>
      <c r="AK221" s="39"/>
      <c r="AL221" s="39"/>
    </row>
    <row r="222" spans="2:38" ht="14.25" customHeight="1">
      <c r="B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I222" s="39"/>
      <c r="AJ222" s="39"/>
      <c r="AK222" s="39"/>
      <c r="AL222" s="39"/>
    </row>
    <row r="223" spans="2:38" ht="14.25" customHeight="1">
      <c r="B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I223" s="39"/>
      <c r="AJ223" s="39"/>
      <c r="AK223" s="39"/>
      <c r="AL223" s="39"/>
    </row>
    <row r="224" spans="2:38" ht="14.25" customHeight="1">
      <c r="B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I224" s="39"/>
      <c r="AJ224" s="39"/>
      <c r="AK224" s="39"/>
      <c r="AL224" s="39"/>
    </row>
    <row r="225" spans="2:38" ht="14.25" customHeight="1">
      <c r="B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I225" s="39"/>
      <c r="AJ225" s="39"/>
      <c r="AK225" s="39"/>
      <c r="AL225" s="39"/>
    </row>
    <row r="226" spans="2:38" ht="14.25" customHeight="1">
      <c r="B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I226" s="39"/>
      <c r="AJ226" s="39"/>
      <c r="AK226" s="39"/>
      <c r="AL226" s="39"/>
    </row>
    <row r="227" spans="2:38" ht="14.25" customHeight="1">
      <c r="B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I227" s="39"/>
      <c r="AJ227" s="39"/>
      <c r="AK227" s="39"/>
      <c r="AL227" s="39"/>
    </row>
    <row r="228" spans="2:38" ht="14.25" customHeight="1">
      <c r="B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I228" s="39"/>
      <c r="AJ228" s="39"/>
      <c r="AK228" s="39"/>
      <c r="AL228" s="39"/>
    </row>
    <row r="229" spans="2:38" ht="14.25" customHeight="1">
      <c r="B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I229" s="39"/>
      <c r="AJ229" s="39"/>
      <c r="AK229" s="39"/>
      <c r="AL229" s="39"/>
    </row>
    <row r="230" spans="2:38" ht="14.25" customHeight="1">
      <c r="B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I230" s="39"/>
      <c r="AJ230" s="39"/>
      <c r="AK230" s="39"/>
      <c r="AL230" s="39"/>
    </row>
    <row r="231" spans="2:38" ht="14.25" customHeight="1">
      <c r="B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I231" s="39"/>
      <c r="AJ231" s="39"/>
      <c r="AK231" s="39"/>
      <c r="AL231" s="39"/>
    </row>
    <row r="232" spans="2:38" ht="14.25" customHeight="1">
      <c r="B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I232" s="39"/>
      <c r="AJ232" s="39"/>
      <c r="AK232" s="39"/>
      <c r="AL232" s="39"/>
    </row>
    <row r="233" spans="2:38" ht="14.25" customHeight="1">
      <c r="B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I233" s="39"/>
      <c r="AJ233" s="39"/>
      <c r="AK233" s="39"/>
      <c r="AL233" s="39"/>
    </row>
    <row r="234" spans="2:38" ht="14.25" customHeight="1">
      <c r="B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I234" s="39"/>
      <c r="AJ234" s="39"/>
      <c r="AK234" s="39"/>
      <c r="AL234" s="39"/>
    </row>
    <row r="235" spans="2:38" ht="14.25" customHeight="1">
      <c r="B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I235" s="39"/>
      <c r="AJ235" s="39"/>
      <c r="AK235" s="39"/>
      <c r="AL235" s="39"/>
    </row>
    <row r="236" spans="2:38" ht="14.25" customHeight="1">
      <c r="B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I236" s="39"/>
      <c r="AJ236" s="39"/>
      <c r="AK236" s="39"/>
      <c r="AL236" s="39"/>
    </row>
    <row r="237" spans="2:38" ht="14.25" customHeight="1">
      <c r="B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I237" s="39"/>
      <c r="AJ237" s="39"/>
      <c r="AK237" s="39"/>
      <c r="AL237" s="39"/>
    </row>
    <row r="238" spans="2:38" ht="14.25" customHeight="1">
      <c r="B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I238" s="39"/>
      <c r="AJ238" s="39"/>
      <c r="AK238" s="39"/>
      <c r="AL238" s="39"/>
    </row>
    <row r="239" spans="2:38" ht="14.25" customHeight="1">
      <c r="B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I239" s="39"/>
      <c r="AJ239" s="39"/>
      <c r="AK239" s="39"/>
      <c r="AL239" s="39"/>
    </row>
    <row r="240" spans="2:38" ht="14.25" customHeight="1">
      <c r="B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I240" s="39"/>
      <c r="AJ240" s="39"/>
      <c r="AK240" s="39"/>
      <c r="AL240" s="39"/>
    </row>
    <row r="241" spans="2:38" ht="14.25" customHeight="1">
      <c r="B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I241" s="39"/>
      <c r="AJ241" s="39"/>
      <c r="AK241" s="39"/>
      <c r="AL241" s="39"/>
    </row>
    <row r="242" spans="2:38" ht="14.25" customHeight="1">
      <c r="B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I242" s="39"/>
      <c r="AJ242" s="39"/>
      <c r="AK242" s="39"/>
      <c r="AL242" s="39"/>
    </row>
    <row r="243" spans="2:38" ht="14.25" customHeight="1">
      <c r="B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I243" s="39"/>
      <c r="AJ243" s="39"/>
      <c r="AK243" s="39"/>
      <c r="AL243" s="39"/>
    </row>
    <row r="244" spans="2:38" ht="14.25" customHeight="1">
      <c r="B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I244" s="39"/>
      <c r="AJ244" s="39"/>
      <c r="AK244" s="39"/>
      <c r="AL244" s="39"/>
    </row>
    <row r="245" spans="2:38" ht="14.25" customHeight="1">
      <c r="B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I245" s="39"/>
      <c r="AJ245" s="39"/>
      <c r="AK245" s="39"/>
      <c r="AL245" s="39"/>
    </row>
    <row r="246" spans="2:38" ht="14.25" customHeight="1">
      <c r="B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I246" s="39"/>
      <c r="AJ246" s="39"/>
      <c r="AK246" s="39"/>
      <c r="AL246" s="39"/>
    </row>
    <row r="247" spans="2:38" ht="14.25" customHeight="1">
      <c r="B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I247" s="39"/>
      <c r="AJ247" s="39"/>
      <c r="AK247" s="39"/>
      <c r="AL247" s="39"/>
    </row>
    <row r="248" spans="2:38" ht="14.25" customHeight="1">
      <c r="B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I248" s="39"/>
      <c r="AJ248" s="39"/>
      <c r="AK248" s="39"/>
      <c r="AL248" s="39"/>
    </row>
    <row r="249" spans="2:38" ht="14.25" customHeight="1">
      <c r="B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I249" s="39"/>
      <c r="AJ249" s="39"/>
      <c r="AK249" s="39"/>
      <c r="AL249" s="39"/>
    </row>
    <row r="250" spans="2:38" ht="14.25" customHeight="1">
      <c r="B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I250" s="39"/>
      <c r="AJ250" s="39"/>
      <c r="AK250" s="39"/>
      <c r="AL250" s="39"/>
    </row>
    <row r="251" spans="2:38" ht="14.25" customHeight="1">
      <c r="B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I251" s="39"/>
      <c r="AJ251" s="39"/>
      <c r="AK251" s="39"/>
      <c r="AL251" s="39"/>
    </row>
    <row r="252" spans="2:38" ht="14.25" customHeight="1">
      <c r="B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I252" s="39"/>
      <c r="AJ252" s="39"/>
      <c r="AK252" s="39"/>
      <c r="AL252" s="39"/>
    </row>
    <row r="253" spans="2:38" ht="14.25" customHeight="1">
      <c r="B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I253" s="39"/>
      <c r="AJ253" s="39"/>
      <c r="AK253" s="39"/>
      <c r="AL253" s="39"/>
    </row>
    <row r="254" spans="2:38" ht="14.25" customHeight="1">
      <c r="B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I254" s="39"/>
      <c r="AJ254" s="39"/>
      <c r="AK254" s="39"/>
      <c r="AL254" s="39"/>
    </row>
    <row r="255" spans="2:38" ht="14.25" customHeight="1">
      <c r="B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I255" s="39"/>
      <c r="AJ255" s="39"/>
      <c r="AK255" s="39"/>
      <c r="AL255" s="39"/>
    </row>
    <row r="256" spans="2:38" ht="14.25" customHeight="1">
      <c r="B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I256" s="39"/>
      <c r="AJ256" s="39"/>
      <c r="AK256" s="39"/>
      <c r="AL256" s="39"/>
    </row>
    <row r="257" spans="2:38" ht="14.25" customHeight="1">
      <c r="B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I257" s="39"/>
      <c r="AJ257" s="39"/>
      <c r="AK257" s="39"/>
      <c r="AL257" s="39"/>
    </row>
    <row r="258" spans="2:38" ht="14.25" customHeight="1">
      <c r="B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I258" s="39"/>
      <c r="AJ258" s="39"/>
      <c r="AK258" s="39"/>
      <c r="AL258" s="39"/>
    </row>
    <row r="259" spans="2:38" ht="14.25" customHeight="1">
      <c r="B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I259" s="39"/>
      <c r="AJ259" s="39"/>
      <c r="AK259" s="39"/>
      <c r="AL259" s="39"/>
    </row>
    <row r="260" spans="2:38" ht="14.25" customHeight="1">
      <c r="B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I260" s="39"/>
      <c r="AJ260" s="39"/>
      <c r="AK260" s="39"/>
      <c r="AL260" s="39"/>
    </row>
    <row r="261" spans="2:38" ht="14.25" customHeight="1">
      <c r="B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I261" s="39"/>
      <c r="AJ261" s="39"/>
      <c r="AK261" s="39"/>
      <c r="AL261" s="39"/>
    </row>
    <row r="262" spans="2:38" ht="14.25" customHeight="1">
      <c r="B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I262" s="39"/>
      <c r="AJ262" s="39"/>
      <c r="AK262" s="39"/>
      <c r="AL262" s="39"/>
    </row>
    <row r="263" spans="2:38" ht="14.25" customHeight="1">
      <c r="B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I263" s="39"/>
      <c r="AJ263" s="39"/>
      <c r="AK263" s="39"/>
      <c r="AL263" s="39"/>
    </row>
    <row r="264" spans="2:38" ht="14.25" customHeight="1">
      <c r="B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I264" s="39"/>
      <c r="AJ264" s="39"/>
      <c r="AK264" s="39"/>
      <c r="AL264" s="39"/>
    </row>
    <row r="265" spans="2:38" ht="14.25" customHeight="1">
      <c r="B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I265" s="39"/>
      <c r="AJ265" s="39"/>
      <c r="AK265" s="39"/>
      <c r="AL265" s="39"/>
    </row>
    <row r="266" spans="2:38" ht="14.25" customHeight="1">
      <c r="B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I266" s="39"/>
      <c r="AJ266" s="39"/>
      <c r="AK266" s="39"/>
      <c r="AL266" s="39"/>
    </row>
    <row r="267" spans="2:38" ht="14.25" customHeight="1">
      <c r="B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I267" s="39"/>
      <c r="AJ267" s="39"/>
      <c r="AK267" s="39"/>
      <c r="AL267" s="39"/>
    </row>
    <row r="268" spans="2:38" ht="14.25" customHeight="1">
      <c r="B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I268" s="39"/>
      <c r="AJ268" s="39"/>
      <c r="AK268" s="39"/>
      <c r="AL268" s="39"/>
    </row>
    <row r="269" spans="2:38" ht="14.25" customHeight="1">
      <c r="B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I269" s="39"/>
      <c r="AJ269" s="39"/>
      <c r="AK269" s="39"/>
      <c r="AL269" s="39"/>
    </row>
    <row r="270" spans="2:38" ht="14.25" customHeight="1">
      <c r="B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I270" s="39"/>
      <c r="AJ270" s="39"/>
      <c r="AK270" s="39"/>
      <c r="AL270" s="39"/>
    </row>
    <row r="271" spans="2:38" ht="14.25" customHeight="1">
      <c r="B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I271" s="39"/>
      <c r="AJ271" s="39"/>
      <c r="AK271" s="39"/>
      <c r="AL271" s="39"/>
    </row>
    <row r="272" spans="2:38" ht="14.25" customHeight="1">
      <c r="B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I272" s="39"/>
      <c r="AJ272" s="39"/>
      <c r="AK272" s="39"/>
      <c r="AL272" s="39"/>
    </row>
    <row r="273" spans="2:38" ht="14.25" customHeight="1">
      <c r="B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I273" s="39"/>
      <c r="AJ273" s="39"/>
      <c r="AK273" s="39"/>
      <c r="AL273" s="39"/>
    </row>
    <row r="274" spans="2:38" ht="14.25" customHeight="1">
      <c r="B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I274" s="39"/>
      <c r="AJ274" s="39"/>
      <c r="AK274" s="39"/>
      <c r="AL274" s="39"/>
    </row>
    <row r="275" spans="2:38" ht="14.25" customHeight="1">
      <c r="B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I275" s="39"/>
      <c r="AJ275" s="39"/>
      <c r="AK275" s="39"/>
      <c r="AL275" s="39"/>
    </row>
    <row r="276" spans="2:38" ht="14.25" customHeight="1">
      <c r="B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I276" s="39"/>
      <c r="AJ276" s="39"/>
      <c r="AK276" s="39"/>
      <c r="AL276" s="39"/>
    </row>
    <row r="277" spans="2:38" ht="14.25" customHeight="1">
      <c r="B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I277" s="39"/>
      <c r="AJ277" s="39"/>
      <c r="AK277" s="39"/>
      <c r="AL277" s="39"/>
    </row>
    <row r="278" spans="2:38" ht="14.25" customHeight="1">
      <c r="B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I278" s="39"/>
      <c r="AJ278" s="39"/>
      <c r="AK278" s="39"/>
      <c r="AL278" s="39"/>
    </row>
    <row r="279" spans="2:38" ht="14.25" customHeight="1">
      <c r="B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I279" s="39"/>
      <c r="AJ279" s="39"/>
      <c r="AK279" s="39"/>
      <c r="AL279" s="39"/>
    </row>
    <row r="280" spans="2:38" ht="14.25" customHeight="1">
      <c r="B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I280" s="39"/>
      <c r="AJ280" s="39"/>
      <c r="AK280" s="39"/>
      <c r="AL280" s="39"/>
    </row>
    <row r="281" spans="2:38" ht="14.25" customHeight="1">
      <c r="B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I281" s="39"/>
      <c r="AJ281" s="39"/>
      <c r="AK281" s="39"/>
      <c r="AL281" s="39"/>
    </row>
    <row r="282" spans="2:38" ht="14.25" customHeight="1">
      <c r="B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I282" s="39"/>
      <c r="AJ282" s="39"/>
      <c r="AK282" s="39"/>
      <c r="AL282" s="39"/>
    </row>
    <row r="283" spans="2:38" ht="14.25" customHeight="1">
      <c r="B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I283" s="39"/>
      <c r="AJ283" s="39"/>
      <c r="AK283" s="39"/>
      <c r="AL283" s="39"/>
    </row>
    <row r="284" spans="2:38" ht="14.25" customHeight="1">
      <c r="B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I284" s="39"/>
      <c r="AJ284" s="39"/>
      <c r="AK284" s="39"/>
      <c r="AL284" s="39"/>
    </row>
    <row r="285" spans="2:38" ht="14.25" customHeight="1">
      <c r="B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I285" s="39"/>
      <c r="AJ285" s="39"/>
      <c r="AK285" s="39"/>
      <c r="AL285" s="39"/>
    </row>
    <row r="286" spans="2:38" ht="14.25" customHeight="1">
      <c r="B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I286" s="39"/>
      <c r="AJ286" s="39"/>
      <c r="AK286" s="39"/>
      <c r="AL286" s="39"/>
    </row>
    <row r="287" spans="2:38" ht="14.25" customHeight="1">
      <c r="B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I287" s="39"/>
      <c r="AJ287" s="39"/>
      <c r="AK287" s="39"/>
      <c r="AL287" s="39"/>
    </row>
    <row r="288" spans="2:38" ht="14.25" customHeight="1">
      <c r="B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I288" s="39"/>
      <c r="AJ288" s="39"/>
      <c r="AK288" s="39"/>
      <c r="AL288" s="39"/>
    </row>
    <row r="289" spans="2:38" ht="14.25" customHeight="1">
      <c r="B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I289" s="39"/>
      <c r="AJ289" s="39"/>
      <c r="AK289" s="39"/>
      <c r="AL289" s="39"/>
    </row>
    <row r="290" spans="2:38" ht="14.25" customHeight="1">
      <c r="B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I290" s="39"/>
      <c r="AJ290" s="39"/>
      <c r="AK290" s="39"/>
      <c r="AL290" s="39"/>
    </row>
    <row r="291" spans="2:38" ht="14.25" customHeight="1">
      <c r="B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I291" s="39"/>
      <c r="AJ291" s="39"/>
      <c r="AK291" s="39"/>
      <c r="AL291" s="39"/>
    </row>
    <row r="292" spans="2:38" ht="14.25" customHeight="1">
      <c r="B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I292" s="39"/>
      <c r="AJ292" s="39"/>
      <c r="AK292" s="39"/>
      <c r="AL292" s="39"/>
    </row>
    <row r="293" spans="2:38" ht="14.25" customHeight="1">
      <c r="B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I293" s="39"/>
      <c r="AJ293" s="39"/>
      <c r="AK293" s="39"/>
      <c r="AL293" s="39"/>
    </row>
    <row r="294" spans="2:38" ht="14.25" customHeight="1">
      <c r="B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I294" s="39"/>
      <c r="AJ294" s="39"/>
      <c r="AK294" s="39"/>
      <c r="AL294" s="39"/>
    </row>
    <row r="295" spans="2:38" ht="14.25" customHeight="1">
      <c r="B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I295" s="39"/>
      <c r="AJ295" s="39"/>
      <c r="AK295" s="39"/>
      <c r="AL295" s="39"/>
    </row>
    <row r="296" spans="2:38" ht="14.25" customHeight="1">
      <c r="B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I296" s="39"/>
      <c r="AJ296" s="39"/>
      <c r="AK296" s="39"/>
      <c r="AL296" s="39"/>
    </row>
    <row r="297" spans="2:38" ht="14.25" customHeight="1">
      <c r="B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I297" s="39"/>
      <c r="AJ297" s="39"/>
      <c r="AK297" s="39"/>
      <c r="AL297" s="39"/>
    </row>
    <row r="298" spans="2:38" ht="14.25" customHeight="1">
      <c r="B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I298" s="39"/>
      <c r="AJ298" s="39"/>
      <c r="AK298" s="39"/>
      <c r="AL298" s="39"/>
    </row>
    <row r="299" spans="2:38" ht="14.25" customHeight="1">
      <c r="B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I299" s="39"/>
      <c r="AJ299" s="39"/>
      <c r="AK299" s="39"/>
      <c r="AL299" s="39"/>
    </row>
    <row r="300" spans="2:38" ht="14.25" customHeight="1">
      <c r="B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I300" s="39"/>
      <c r="AJ300" s="39"/>
      <c r="AK300" s="39"/>
      <c r="AL300" s="39"/>
    </row>
    <row r="301" spans="2:38" ht="14.25" customHeight="1">
      <c r="B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I301" s="39"/>
      <c r="AJ301" s="39"/>
      <c r="AK301" s="39"/>
      <c r="AL301" s="39"/>
    </row>
    <row r="302" spans="2:38" ht="14.25" customHeight="1">
      <c r="B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I302" s="39"/>
      <c r="AJ302" s="39"/>
      <c r="AK302" s="39"/>
      <c r="AL302" s="39"/>
    </row>
    <row r="303" spans="2:38" ht="14.25" customHeight="1">
      <c r="B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I303" s="39"/>
      <c r="AJ303" s="39"/>
      <c r="AK303" s="39"/>
      <c r="AL303" s="39"/>
    </row>
    <row r="304" spans="2:38" ht="14.25" customHeight="1">
      <c r="B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I304" s="39"/>
      <c r="AJ304" s="39"/>
      <c r="AK304" s="39"/>
      <c r="AL304" s="39"/>
    </row>
    <row r="305" spans="2:38" ht="14.25" customHeight="1">
      <c r="B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I305" s="39"/>
      <c r="AJ305" s="39"/>
      <c r="AK305" s="39"/>
      <c r="AL305" s="39"/>
    </row>
    <row r="306" spans="2:38" ht="14.25" customHeight="1">
      <c r="B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I306" s="39"/>
      <c r="AJ306" s="39"/>
      <c r="AK306" s="39"/>
      <c r="AL306" s="39"/>
    </row>
    <row r="307" spans="2:38" ht="14.25" customHeight="1">
      <c r="B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I307" s="39"/>
      <c r="AJ307" s="39"/>
      <c r="AK307" s="39"/>
      <c r="AL307" s="39"/>
    </row>
    <row r="308" spans="2:38" ht="14.25" customHeight="1">
      <c r="B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I308" s="39"/>
      <c r="AJ308" s="39"/>
      <c r="AK308" s="39"/>
      <c r="AL308" s="39"/>
    </row>
    <row r="309" spans="2:38" ht="14.25" customHeight="1">
      <c r="B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I309" s="39"/>
      <c r="AJ309" s="39"/>
      <c r="AK309" s="39"/>
      <c r="AL309" s="39"/>
    </row>
    <row r="310" spans="2:38" ht="14.25" customHeight="1">
      <c r="B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I310" s="39"/>
      <c r="AJ310" s="39"/>
      <c r="AK310" s="39"/>
      <c r="AL310" s="39"/>
    </row>
    <row r="311" spans="2:38" ht="14.25" customHeight="1">
      <c r="B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I311" s="39"/>
      <c r="AJ311" s="39"/>
      <c r="AK311" s="39"/>
      <c r="AL311" s="39"/>
    </row>
    <row r="312" spans="2:38" ht="14.25" customHeight="1">
      <c r="B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I312" s="39"/>
      <c r="AJ312" s="39"/>
      <c r="AK312" s="39"/>
      <c r="AL312" s="39"/>
    </row>
    <row r="313" spans="2:38" ht="14.25" customHeight="1">
      <c r="B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I313" s="39"/>
      <c r="AJ313" s="39"/>
      <c r="AK313" s="39"/>
      <c r="AL313" s="39"/>
    </row>
    <row r="314" spans="2:38" ht="14.25" customHeight="1">
      <c r="B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I314" s="39"/>
      <c r="AJ314" s="39"/>
      <c r="AK314" s="39"/>
      <c r="AL314" s="39"/>
    </row>
    <row r="315" spans="2:38" ht="14.25" customHeight="1">
      <c r="B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I315" s="39"/>
      <c r="AJ315" s="39"/>
      <c r="AK315" s="39"/>
      <c r="AL315" s="39"/>
    </row>
    <row r="316" spans="2:38" ht="14.25" customHeight="1">
      <c r="B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I316" s="39"/>
      <c r="AJ316" s="39"/>
      <c r="AK316" s="39"/>
      <c r="AL316" s="39"/>
    </row>
    <row r="317" spans="2:38" ht="14.25" customHeight="1">
      <c r="B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I317" s="39"/>
      <c r="AJ317" s="39"/>
      <c r="AK317" s="39"/>
      <c r="AL317" s="39"/>
    </row>
    <row r="318" spans="2:38" ht="14.25" customHeight="1">
      <c r="B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I318" s="39"/>
      <c r="AJ318" s="39"/>
      <c r="AK318" s="39"/>
      <c r="AL318" s="39"/>
    </row>
    <row r="319" spans="2:38" ht="14.25" customHeight="1">
      <c r="B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I319" s="39"/>
      <c r="AJ319" s="39"/>
      <c r="AK319" s="39"/>
      <c r="AL319" s="39"/>
    </row>
    <row r="320" spans="2:38" ht="14.25" customHeight="1">
      <c r="B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I320" s="39"/>
      <c r="AJ320" s="39"/>
      <c r="AK320" s="39"/>
      <c r="AL320" s="39"/>
    </row>
    <row r="321" spans="2:38" ht="14.25" customHeight="1">
      <c r="B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I321" s="39"/>
      <c r="AJ321" s="39"/>
      <c r="AK321" s="39"/>
      <c r="AL321" s="39"/>
    </row>
    <row r="322" spans="2:38" ht="14.25" customHeight="1">
      <c r="B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I322" s="39"/>
      <c r="AJ322" s="39"/>
      <c r="AK322" s="39"/>
      <c r="AL322" s="39"/>
    </row>
    <row r="323" spans="2:38" ht="14.25" customHeight="1">
      <c r="B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I323" s="39"/>
      <c r="AJ323" s="39"/>
      <c r="AK323" s="39"/>
      <c r="AL323" s="39"/>
    </row>
    <row r="324" spans="2:38" ht="14.25" customHeight="1">
      <c r="B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I324" s="39"/>
      <c r="AJ324" s="39"/>
      <c r="AK324" s="39"/>
      <c r="AL324" s="39"/>
    </row>
    <row r="325" spans="2:38" ht="14.25" customHeight="1">
      <c r="B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I325" s="39"/>
      <c r="AJ325" s="39"/>
      <c r="AK325" s="39"/>
      <c r="AL325" s="39"/>
    </row>
    <row r="326" spans="2:38" ht="14.25" customHeight="1">
      <c r="B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I326" s="39"/>
      <c r="AJ326" s="39"/>
      <c r="AK326" s="39"/>
      <c r="AL326" s="39"/>
    </row>
    <row r="327" spans="2:38" ht="14.25" customHeight="1">
      <c r="B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I327" s="39"/>
      <c r="AJ327" s="39"/>
      <c r="AK327" s="39"/>
      <c r="AL327" s="39"/>
    </row>
    <row r="328" spans="2:38" ht="14.25" customHeight="1">
      <c r="B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I328" s="39"/>
      <c r="AJ328" s="39"/>
      <c r="AK328" s="39"/>
      <c r="AL328" s="39"/>
    </row>
    <row r="329" spans="2:38" ht="14.25" customHeight="1">
      <c r="B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I329" s="39"/>
      <c r="AJ329" s="39"/>
      <c r="AK329" s="39"/>
      <c r="AL329" s="39"/>
    </row>
    <row r="330" spans="2:38" ht="14.25" customHeight="1">
      <c r="B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I330" s="39"/>
      <c r="AJ330" s="39"/>
      <c r="AK330" s="39"/>
      <c r="AL330" s="39"/>
    </row>
    <row r="331" spans="2:38" ht="14.25" customHeight="1">
      <c r="B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I331" s="39"/>
      <c r="AJ331" s="39"/>
      <c r="AK331" s="39"/>
      <c r="AL331" s="39"/>
    </row>
    <row r="332" spans="2:38" ht="14.25" customHeight="1">
      <c r="B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I332" s="39"/>
      <c r="AJ332" s="39"/>
      <c r="AK332" s="39"/>
      <c r="AL332" s="39"/>
    </row>
    <row r="333" spans="2:38" ht="14.25" customHeight="1">
      <c r="B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I333" s="39"/>
      <c r="AJ333" s="39"/>
      <c r="AK333" s="39"/>
      <c r="AL333" s="39"/>
    </row>
    <row r="334" spans="2:38" ht="14.25" customHeight="1">
      <c r="B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I334" s="39"/>
      <c r="AJ334" s="39"/>
      <c r="AK334" s="39"/>
      <c r="AL334" s="39"/>
    </row>
    <row r="335" spans="2:38" ht="14.25" customHeight="1">
      <c r="B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I335" s="39"/>
      <c r="AJ335" s="39"/>
      <c r="AK335" s="39"/>
      <c r="AL335" s="39"/>
    </row>
    <row r="336" spans="2:38" ht="14.25" customHeight="1">
      <c r="B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I336" s="39"/>
      <c r="AJ336" s="39"/>
      <c r="AK336" s="39"/>
      <c r="AL336" s="39"/>
    </row>
    <row r="337" spans="2:38" ht="14.25" customHeight="1">
      <c r="B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I337" s="39"/>
      <c r="AJ337" s="39"/>
      <c r="AK337" s="39"/>
      <c r="AL337" s="39"/>
    </row>
    <row r="338" spans="2:38" ht="14.25" customHeight="1">
      <c r="B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I338" s="39"/>
      <c r="AJ338" s="39"/>
      <c r="AK338" s="39"/>
      <c r="AL338" s="39"/>
    </row>
    <row r="339" spans="2:38" ht="14.25" customHeight="1">
      <c r="B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I339" s="39"/>
      <c r="AJ339" s="39"/>
      <c r="AK339" s="39"/>
      <c r="AL339" s="39"/>
    </row>
    <row r="340" spans="2:38" ht="14.25" customHeight="1">
      <c r="B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I340" s="39"/>
      <c r="AJ340" s="39"/>
      <c r="AK340" s="39"/>
      <c r="AL340" s="39"/>
    </row>
    <row r="341" spans="2:38" ht="15.75" customHeight="1">
      <c r="AI341" s="39"/>
      <c r="AJ341" s="39"/>
      <c r="AK341" s="39"/>
      <c r="AL341" s="39"/>
    </row>
    <row r="342" spans="2:38" ht="15.75" customHeight="1">
      <c r="AI342" s="39"/>
      <c r="AJ342" s="39"/>
      <c r="AK342" s="39"/>
      <c r="AL342" s="39"/>
    </row>
    <row r="343" spans="2:38" ht="15.75" customHeight="1">
      <c r="AI343" s="39"/>
      <c r="AJ343" s="39"/>
      <c r="AK343" s="39"/>
      <c r="AL343" s="39"/>
    </row>
    <row r="344" spans="2:38" ht="15.75" customHeight="1">
      <c r="AI344" s="39"/>
      <c r="AJ344" s="39"/>
      <c r="AK344" s="39"/>
      <c r="AL344" s="39"/>
    </row>
    <row r="345" spans="2:38" ht="15.75" customHeight="1">
      <c r="AI345" s="39"/>
      <c r="AJ345" s="39"/>
      <c r="AK345" s="39"/>
      <c r="AL345" s="39"/>
    </row>
    <row r="346" spans="2:38" ht="15.75" customHeight="1">
      <c r="AI346" s="39"/>
      <c r="AJ346" s="39"/>
      <c r="AK346" s="39"/>
      <c r="AL346" s="39"/>
    </row>
    <row r="347" spans="2:38" ht="15.75" customHeight="1">
      <c r="AI347" s="39"/>
      <c r="AJ347" s="39"/>
      <c r="AK347" s="39"/>
      <c r="AL347" s="39"/>
    </row>
    <row r="348" spans="2:38" ht="15.75" customHeight="1">
      <c r="AI348" s="39"/>
      <c r="AJ348" s="39"/>
      <c r="AK348" s="39"/>
      <c r="AL348" s="39"/>
    </row>
    <row r="349" spans="2:38" ht="15.75" customHeight="1">
      <c r="AI349" s="39"/>
      <c r="AJ349" s="39"/>
      <c r="AK349" s="39"/>
      <c r="AL349" s="39"/>
    </row>
    <row r="350" spans="2:38" ht="15.75" customHeight="1">
      <c r="AI350" s="39"/>
      <c r="AJ350" s="39"/>
      <c r="AK350" s="39"/>
      <c r="AL350" s="39"/>
    </row>
    <row r="351" spans="2:38" ht="15.75" customHeight="1">
      <c r="AI351" s="39"/>
      <c r="AJ351" s="39"/>
      <c r="AK351" s="39"/>
      <c r="AL351" s="39"/>
    </row>
    <row r="352" spans="2:38" ht="15.75" customHeight="1">
      <c r="AI352" s="39"/>
      <c r="AJ352" s="39"/>
      <c r="AK352" s="39"/>
      <c r="AL352" s="39"/>
    </row>
    <row r="353" spans="35:38" ht="15.75" customHeight="1">
      <c r="AI353" s="39"/>
      <c r="AJ353" s="39"/>
      <c r="AK353" s="39"/>
      <c r="AL353" s="39"/>
    </row>
    <row r="354" spans="35:38" ht="15.75" customHeight="1">
      <c r="AI354" s="39"/>
      <c r="AJ354" s="39"/>
      <c r="AK354" s="39"/>
      <c r="AL354" s="39"/>
    </row>
    <row r="355" spans="35:38" ht="15.75" customHeight="1">
      <c r="AI355" s="39"/>
      <c r="AJ355" s="39"/>
      <c r="AK355" s="39"/>
      <c r="AL355" s="39"/>
    </row>
    <row r="356" spans="35:38" ht="15.75" customHeight="1">
      <c r="AI356" s="39"/>
      <c r="AJ356" s="39"/>
      <c r="AK356" s="39"/>
      <c r="AL356" s="39"/>
    </row>
    <row r="357" spans="35:38" ht="15.75" customHeight="1">
      <c r="AI357" s="39"/>
      <c r="AJ357" s="39"/>
      <c r="AK357" s="39"/>
      <c r="AL357" s="39"/>
    </row>
    <row r="358" spans="35:38" ht="15.75" customHeight="1">
      <c r="AI358" s="39"/>
      <c r="AJ358" s="39"/>
      <c r="AK358" s="39"/>
      <c r="AL358" s="39"/>
    </row>
    <row r="359" spans="35:38" ht="15.75" customHeight="1">
      <c r="AI359" s="39"/>
      <c r="AJ359" s="39"/>
      <c r="AK359" s="39"/>
      <c r="AL359" s="39"/>
    </row>
    <row r="360" spans="35:38" ht="15.75" customHeight="1">
      <c r="AI360" s="39"/>
      <c r="AJ360" s="39"/>
      <c r="AK360" s="39"/>
      <c r="AL360" s="39"/>
    </row>
    <row r="361" spans="35:38" ht="15.75" customHeight="1">
      <c r="AI361" s="39"/>
      <c r="AJ361" s="39"/>
      <c r="AK361" s="39"/>
      <c r="AL361" s="39"/>
    </row>
    <row r="362" spans="35:38" ht="15.75" customHeight="1">
      <c r="AI362" s="39"/>
      <c r="AJ362" s="39"/>
      <c r="AK362" s="39"/>
      <c r="AL362" s="39"/>
    </row>
    <row r="363" spans="35:38" ht="15.75" customHeight="1">
      <c r="AI363" s="39"/>
      <c r="AJ363" s="39"/>
      <c r="AK363" s="39"/>
      <c r="AL363" s="39"/>
    </row>
    <row r="364" spans="35:38" ht="15.75" customHeight="1">
      <c r="AI364" s="39"/>
      <c r="AJ364" s="39"/>
      <c r="AK364" s="39"/>
      <c r="AL364" s="39"/>
    </row>
    <row r="365" spans="35:38" ht="15.75" customHeight="1">
      <c r="AI365" s="39"/>
      <c r="AJ365" s="39"/>
      <c r="AK365" s="39"/>
      <c r="AL365" s="39"/>
    </row>
    <row r="366" spans="35:38" ht="15.75" customHeight="1">
      <c r="AI366" s="39"/>
      <c r="AJ366" s="39"/>
      <c r="AK366" s="39"/>
      <c r="AL366" s="39"/>
    </row>
    <row r="367" spans="35:38" ht="15.75" customHeight="1">
      <c r="AI367" s="39"/>
      <c r="AJ367" s="39"/>
      <c r="AK367" s="39"/>
      <c r="AL367" s="39"/>
    </row>
    <row r="368" spans="35:38" ht="15.75" customHeight="1">
      <c r="AI368" s="39"/>
      <c r="AJ368" s="39"/>
      <c r="AK368" s="39"/>
      <c r="AL368" s="39"/>
    </row>
    <row r="369" spans="35:38" ht="15.75" customHeight="1">
      <c r="AI369" s="39"/>
      <c r="AJ369" s="39"/>
      <c r="AK369" s="39"/>
      <c r="AL369" s="39"/>
    </row>
    <row r="370" spans="35:38" ht="15.75" customHeight="1">
      <c r="AI370" s="39"/>
      <c r="AJ370" s="39"/>
      <c r="AK370" s="39"/>
      <c r="AL370" s="39"/>
    </row>
    <row r="371" spans="35:38" ht="15.75" customHeight="1">
      <c r="AI371" s="39"/>
      <c r="AJ371" s="39"/>
      <c r="AK371" s="39"/>
      <c r="AL371" s="39"/>
    </row>
    <row r="372" spans="35:38" ht="15.75" customHeight="1">
      <c r="AI372" s="39"/>
      <c r="AJ372" s="39"/>
      <c r="AK372" s="39"/>
      <c r="AL372" s="39"/>
    </row>
    <row r="373" spans="35:38" ht="15.75" customHeight="1">
      <c r="AI373" s="39"/>
      <c r="AJ373" s="39"/>
      <c r="AK373" s="39"/>
      <c r="AL373" s="39"/>
    </row>
    <row r="374" spans="35:38" ht="15.75" customHeight="1">
      <c r="AI374" s="39"/>
      <c r="AJ374" s="39"/>
      <c r="AK374" s="39"/>
      <c r="AL374" s="39"/>
    </row>
    <row r="375" spans="35:38" ht="15.75" customHeight="1">
      <c r="AI375" s="39"/>
      <c r="AJ375" s="39"/>
      <c r="AK375" s="39"/>
      <c r="AL375" s="39"/>
    </row>
    <row r="376" spans="35:38" ht="15.75" customHeight="1">
      <c r="AI376" s="39"/>
      <c r="AJ376" s="39"/>
      <c r="AK376" s="39"/>
      <c r="AL376" s="39"/>
    </row>
    <row r="377" spans="35:38" ht="15.75" customHeight="1">
      <c r="AI377" s="39"/>
      <c r="AJ377" s="39"/>
      <c r="AK377" s="39"/>
      <c r="AL377" s="39"/>
    </row>
    <row r="378" spans="35:38" ht="15.75" customHeight="1">
      <c r="AI378" s="39"/>
      <c r="AJ378" s="39"/>
      <c r="AK378" s="39"/>
      <c r="AL378" s="39"/>
    </row>
    <row r="379" spans="35:38" ht="15.75" customHeight="1">
      <c r="AI379" s="39"/>
      <c r="AJ379" s="39"/>
      <c r="AK379" s="39"/>
      <c r="AL379" s="39"/>
    </row>
    <row r="380" spans="35:38" ht="15.75" customHeight="1">
      <c r="AI380" s="39"/>
      <c r="AJ380" s="39"/>
      <c r="AK380" s="39"/>
      <c r="AL380" s="39"/>
    </row>
    <row r="381" spans="35:38" ht="15.75" customHeight="1">
      <c r="AI381" s="39"/>
      <c r="AJ381" s="39"/>
      <c r="AK381" s="39"/>
      <c r="AL381" s="39"/>
    </row>
    <row r="382" spans="35:38" ht="15.75" customHeight="1">
      <c r="AI382" s="39"/>
      <c r="AJ382" s="39"/>
      <c r="AK382" s="39"/>
      <c r="AL382" s="39"/>
    </row>
    <row r="383" spans="35:38" ht="15.75" customHeight="1">
      <c r="AI383" s="39"/>
      <c r="AJ383" s="39"/>
      <c r="AK383" s="39"/>
      <c r="AL383" s="39"/>
    </row>
    <row r="384" spans="35:38" ht="15.75" customHeight="1">
      <c r="AI384" s="39"/>
      <c r="AJ384" s="39"/>
      <c r="AK384" s="39"/>
      <c r="AL384" s="39"/>
    </row>
    <row r="385" spans="35:38" ht="15.75" customHeight="1">
      <c r="AI385" s="39"/>
      <c r="AJ385" s="39"/>
      <c r="AK385" s="39"/>
      <c r="AL385" s="39"/>
    </row>
    <row r="386" spans="35:38" ht="15.75" customHeight="1">
      <c r="AI386" s="39"/>
      <c r="AJ386" s="39"/>
      <c r="AK386" s="39"/>
      <c r="AL386" s="39"/>
    </row>
    <row r="387" spans="35:38" ht="15.75" customHeight="1">
      <c r="AI387" s="39"/>
      <c r="AJ387" s="39"/>
      <c r="AK387" s="39"/>
      <c r="AL387" s="39"/>
    </row>
    <row r="388" spans="35:38" ht="15.75" customHeight="1">
      <c r="AI388" s="39"/>
      <c r="AJ388" s="39"/>
      <c r="AK388" s="39"/>
      <c r="AL388" s="39"/>
    </row>
    <row r="389" spans="35:38" ht="15.75" customHeight="1">
      <c r="AI389" s="39"/>
      <c r="AJ389" s="39"/>
      <c r="AK389" s="39"/>
      <c r="AL389" s="39"/>
    </row>
    <row r="390" spans="35:38" ht="15.75" customHeight="1">
      <c r="AI390" s="39"/>
      <c r="AJ390" s="39"/>
      <c r="AK390" s="39"/>
      <c r="AL390" s="39"/>
    </row>
    <row r="391" spans="35:38" ht="15.75" customHeight="1">
      <c r="AI391" s="39"/>
      <c r="AJ391" s="39"/>
      <c r="AK391" s="39"/>
      <c r="AL391" s="39"/>
    </row>
    <row r="392" spans="35:38" ht="15.75" customHeight="1">
      <c r="AI392" s="39"/>
      <c r="AJ392" s="39"/>
      <c r="AK392" s="39"/>
      <c r="AL392" s="39"/>
    </row>
    <row r="393" spans="35:38" ht="15.75" customHeight="1">
      <c r="AI393" s="39"/>
      <c r="AJ393" s="39"/>
      <c r="AK393" s="39"/>
      <c r="AL393" s="39"/>
    </row>
    <row r="394" spans="35:38" ht="15.75" customHeight="1">
      <c r="AI394" s="39"/>
      <c r="AJ394" s="39"/>
      <c r="AK394" s="39"/>
      <c r="AL394" s="39"/>
    </row>
    <row r="395" spans="35:38" ht="15.75" customHeight="1">
      <c r="AI395" s="39"/>
      <c r="AJ395" s="39"/>
      <c r="AK395" s="39"/>
      <c r="AL395" s="39"/>
    </row>
    <row r="396" spans="35:38" ht="15.75" customHeight="1">
      <c r="AI396" s="39"/>
      <c r="AJ396" s="39"/>
      <c r="AK396" s="39"/>
      <c r="AL396" s="39"/>
    </row>
    <row r="397" spans="35:38" ht="15.75" customHeight="1">
      <c r="AI397" s="39"/>
      <c r="AJ397" s="39"/>
      <c r="AK397" s="39"/>
      <c r="AL397" s="39"/>
    </row>
    <row r="398" spans="35:38" ht="15.75" customHeight="1">
      <c r="AI398" s="39"/>
      <c r="AJ398" s="39"/>
      <c r="AK398" s="39"/>
      <c r="AL398" s="39"/>
    </row>
    <row r="399" spans="35:38" ht="15.75" customHeight="1">
      <c r="AI399" s="39"/>
      <c r="AJ399" s="39"/>
      <c r="AK399" s="39"/>
      <c r="AL399" s="39"/>
    </row>
    <row r="400" spans="35:38" ht="15.75" customHeight="1">
      <c r="AI400" s="39"/>
      <c r="AJ400" s="39"/>
      <c r="AK400" s="39"/>
      <c r="AL400" s="39"/>
    </row>
    <row r="401" spans="35:38" ht="15.75" customHeight="1">
      <c r="AI401" s="39"/>
      <c r="AJ401" s="39"/>
      <c r="AK401" s="39"/>
      <c r="AL401" s="39"/>
    </row>
    <row r="402" spans="35:38" ht="15.75" customHeight="1">
      <c r="AI402" s="39"/>
      <c r="AJ402" s="39"/>
      <c r="AK402" s="39"/>
      <c r="AL402" s="39"/>
    </row>
    <row r="403" spans="35:38" ht="15.75" customHeight="1">
      <c r="AI403" s="39"/>
      <c r="AJ403" s="39"/>
      <c r="AK403" s="39"/>
      <c r="AL403" s="39"/>
    </row>
    <row r="404" spans="35:38" ht="15.75" customHeight="1">
      <c r="AI404" s="39"/>
      <c r="AJ404" s="39"/>
      <c r="AK404" s="39"/>
      <c r="AL404" s="39"/>
    </row>
    <row r="405" spans="35:38" ht="15.75" customHeight="1">
      <c r="AI405" s="39"/>
      <c r="AJ405" s="39"/>
      <c r="AK405" s="39"/>
      <c r="AL405" s="39"/>
    </row>
    <row r="406" spans="35:38" ht="15.75" customHeight="1">
      <c r="AI406" s="39"/>
      <c r="AJ406" s="39"/>
      <c r="AK406" s="39"/>
      <c r="AL406" s="39"/>
    </row>
    <row r="407" spans="35:38" ht="15.75" customHeight="1">
      <c r="AI407" s="39"/>
      <c r="AJ407" s="39"/>
      <c r="AK407" s="39"/>
      <c r="AL407" s="39"/>
    </row>
    <row r="408" spans="35:38" ht="15.75" customHeight="1">
      <c r="AI408" s="39"/>
      <c r="AJ408" s="39"/>
      <c r="AK408" s="39"/>
      <c r="AL408" s="39"/>
    </row>
    <row r="409" spans="35:38" ht="15.75" customHeight="1">
      <c r="AI409" s="39"/>
      <c r="AJ409" s="39"/>
      <c r="AK409" s="39"/>
      <c r="AL409" s="39"/>
    </row>
    <row r="410" spans="35:38" ht="15.75" customHeight="1">
      <c r="AI410" s="39"/>
      <c r="AJ410" s="39"/>
      <c r="AK410" s="39"/>
      <c r="AL410" s="39"/>
    </row>
    <row r="411" spans="35:38" ht="15.75" customHeight="1">
      <c r="AI411" s="39"/>
      <c r="AJ411" s="39"/>
      <c r="AK411" s="39"/>
      <c r="AL411" s="39"/>
    </row>
    <row r="412" spans="35:38" ht="15.75" customHeight="1">
      <c r="AI412" s="39"/>
      <c r="AJ412" s="39"/>
      <c r="AK412" s="39"/>
      <c r="AL412" s="39"/>
    </row>
    <row r="413" spans="35:38" ht="15.75" customHeight="1">
      <c r="AI413" s="39"/>
      <c r="AJ413" s="39"/>
      <c r="AK413" s="39"/>
      <c r="AL413" s="39"/>
    </row>
    <row r="414" spans="35:38" ht="15.75" customHeight="1">
      <c r="AI414" s="39"/>
      <c r="AJ414" s="39"/>
      <c r="AK414" s="39"/>
      <c r="AL414" s="39"/>
    </row>
    <row r="415" spans="35:38" ht="15.75" customHeight="1">
      <c r="AI415" s="39"/>
      <c r="AJ415" s="39"/>
      <c r="AK415" s="39"/>
      <c r="AL415" s="39"/>
    </row>
    <row r="416" spans="35:38" ht="15.75" customHeight="1">
      <c r="AI416" s="39"/>
      <c r="AJ416" s="39"/>
      <c r="AK416" s="39"/>
      <c r="AL416" s="39"/>
    </row>
    <row r="417" spans="35:38" ht="15.75" customHeight="1">
      <c r="AI417" s="39"/>
      <c r="AJ417" s="39"/>
      <c r="AK417" s="39"/>
      <c r="AL417" s="39"/>
    </row>
    <row r="418" spans="35:38" ht="15.75" customHeight="1">
      <c r="AI418" s="39"/>
      <c r="AJ418" s="39"/>
      <c r="AK418" s="39"/>
      <c r="AL418" s="39"/>
    </row>
    <row r="419" spans="35:38" ht="15.75" customHeight="1">
      <c r="AI419" s="39"/>
      <c r="AJ419" s="39"/>
      <c r="AK419" s="39"/>
      <c r="AL419" s="39"/>
    </row>
    <row r="420" spans="35:38" ht="15.75" customHeight="1">
      <c r="AI420" s="39"/>
      <c r="AJ420" s="39"/>
      <c r="AK420" s="39"/>
      <c r="AL420" s="39"/>
    </row>
    <row r="421" spans="35:38" ht="15.75" customHeight="1">
      <c r="AI421" s="39"/>
      <c r="AJ421" s="39"/>
      <c r="AK421" s="39"/>
      <c r="AL421" s="39"/>
    </row>
    <row r="422" spans="35:38" ht="15.75" customHeight="1">
      <c r="AI422" s="39"/>
      <c r="AJ422" s="39"/>
      <c r="AK422" s="39"/>
      <c r="AL422" s="39"/>
    </row>
    <row r="423" spans="35:38" ht="15.75" customHeight="1">
      <c r="AI423" s="39"/>
      <c r="AJ423" s="39"/>
      <c r="AK423" s="39"/>
      <c r="AL423" s="39"/>
    </row>
    <row r="424" spans="35:38" ht="15.75" customHeight="1">
      <c r="AI424" s="39"/>
      <c r="AJ424" s="39"/>
      <c r="AK424" s="39"/>
      <c r="AL424" s="39"/>
    </row>
    <row r="425" spans="35:38" ht="15.75" customHeight="1">
      <c r="AI425" s="39"/>
      <c r="AJ425" s="39"/>
      <c r="AK425" s="39"/>
      <c r="AL425" s="39"/>
    </row>
    <row r="426" spans="35:38" ht="15.75" customHeight="1">
      <c r="AI426" s="39"/>
      <c r="AJ426" s="39"/>
      <c r="AK426" s="39"/>
      <c r="AL426" s="39"/>
    </row>
    <row r="427" spans="35:38" ht="15.75" customHeight="1">
      <c r="AI427" s="39"/>
      <c r="AJ427" s="39"/>
      <c r="AK427" s="39"/>
      <c r="AL427" s="39"/>
    </row>
    <row r="428" spans="35:38" ht="15.75" customHeight="1">
      <c r="AI428" s="39"/>
      <c r="AJ428" s="39"/>
      <c r="AK428" s="39"/>
      <c r="AL428" s="39"/>
    </row>
    <row r="429" spans="35:38" ht="15.75" customHeight="1">
      <c r="AI429" s="39"/>
      <c r="AJ429" s="39"/>
      <c r="AK429" s="39"/>
      <c r="AL429" s="39"/>
    </row>
    <row r="430" spans="35:38" ht="15.75" customHeight="1">
      <c r="AI430" s="39"/>
      <c r="AJ430" s="39"/>
      <c r="AK430" s="39"/>
      <c r="AL430" s="39"/>
    </row>
    <row r="431" spans="35:38" ht="15.75" customHeight="1">
      <c r="AI431" s="39"/>
      <c r="AJ431" s="39"/>
      <c r="AK431" s="39"/>
      <c r="AL431" s="39"/>
    </row>
    <row r="432" spans="35:38" ht="15.75" customHeight="1">
      <c r="AI432" s="39"/>
      <c r="AJ432" s="39"/>
      <c r="AK432" s="39"/>
      <c r="AL432" s="39"/>
    </row>
    <row r="433" spans="35:38" ht="15.75" customHeight="1">
      <c r="AI433" s="39"/>
      <c r="AJ433" s="39"/>
      <c r="AK433" s="39"/>
      <c r="AL433" s="39"/>
    </row>
    <row r="434" spans="35:38" ht="15.75" customHeight="1">
      <c r="AI434" s="39"/>
      <c r="AJ434" s="39"/>
      <c r="AK434" s="39"/>
      <c r="AL434" s="39"/>
    </row>
    <row r="435" spans="35:38" ht="15.75" customHeight="1">
      <c r="AI435" s="39"/>
      <c r="AJ435" s="39"/>
      <c r="AK435" s="39"/>
      <c r="AL435" s="39"/>
    </row>
    <row r="436" spans="35:38" ht="15.75" customHeight="1">
      <c r="AI436" s="39"/>
      <c r="AJ436" s="39"/>
      <c r="AK436" s="39"/>
      <c r="AL436" s="39"/>
    </row>
    <row r="437" spans="35:38" ht="15.75" customHeight="1">
      <c r="AI437" s="39"/>
      <c r="AJ437" s="39"/>
      <c r="AK437" s="39"/>
      <c r="AL437" s="39"/>
    </row>
    <row r="438" spans="35:38" ht="15.75" customHeight="1">
      <c r="AI438" s="39"/>
      <c r="AJ438" s="39"/>
      <c r="AK438" s="39"/>
      <c r="AL438" s="39"/>
    </row>
    <row r="439" spans="35:38" ht="15.75" customHeight="1">
      <c r="AI439" s="39"/>
      <c r="AJ439" s="39"/>
      <c r="AK439" s="39"/>
      <c r="AL439" s="39"/>
    </row>
    <row r="440" spans="35:38" ht="15.75" customHeight="1">
      <c r="AI440" s="39"/>
      <c r="AJ440" s="39"/>
      <c r="AK440" s="39"/>
      <c r="AL440" s="39"/>
    </row>
    <row r="441" spans="35:38" ht="15.75" customHeight="1">
      <c r="AI441" s="39"/>
      <c r="AJ441" s="39"/>
      <c r="AK441" s="39"/>
      <c r="AL441" s="39"/>
    </row>
    <row r="442" spans="35:38" ht="15.75" customHeight="1">
      <c r="AI442" s="39"/>
      <c r="AJ442" s="39"/>
      <c r="AK442" s="39"/>
      <c r="AL442" s="39"/>
    </row>
    <row r="443" spans="35:38" ht="15.75" customHeight="1">
      <c r="AI443" s="39"/>
      <c r="AJ443" s="39"/>
      <c r="AK443" s="39"/>
      <c r="AL443" s="39"/>
    </row>
    <row r="444" spans="35:38" ht="15.75" customHeight="1">
      <c r="AI444" s="39"/>
      <c r="AJ444" s="39"/>
      <c r="AK444" s="39"/>
      <c r="AL444" s="39"/>
    </row>
    <row r="445" spans="35:38" ht="15.75" customHeight="1">
      <c r="AI445" s="39"/>
      <c r="AJ445" s="39"/>
      <c r="AK445" s="39"/>
      <c r="AL445" s="39"/>
    </row>
    <row r="446" spans="35:38" ht="15.75" customHeight="1">
      <c r="AI446" s="39"/>
      <c r="AJ446" s="39"/>
      <c r="AK446" s="39"/>
      <c r="AL446" s="39"/>
    </row>
    <row r="447" spans="35:38" ht="15.75" customHeight="1">
      <c r="AI447" s="39"/>
      <c r="AJ447" s="39"/>
      <c r="AK447" s="39"/>
      <c r="AL447" s="39"/>
    </row>
    <row r="448" spans="35:38" ht="15.75" customHeight="1">
      <c r="AI448" s="39"/>
      <c r="AJ448" s="39"/>
      <c r="AK448" s="39"/>
      <c r="AL448" s="39"/>
    </row>
    <row r="449" spans="35:38" ht="15.75" customHeight="1">
      <c r="AI449" s="39"/>
      <c r="AJ449" s="39"/>
      <c r="AK449" s="39"/>
      <c r="AL449" s="39"/>
    </row>
    <row r="450" spans="35:38" ht="15.75" customHeight="1">
      <c r="AI450" s="39"/>
      <c r="AJ450" s="39"/>
      <c r="AK450" s="39"/>
      <c r="AL450" s="39"/>
    </row>
    <row r="451" spans="35:38" ht="15.75" customHeight="1">
      <c r="AI451" s="39"/>
      <c r="AJ451" s="39"/>
      <c r="AK451" s="39"/>
      <c r="AL451" s="39"/>
    </row>
    <row r="452" spans="35:38" ht="15.75" customHeight="1">
      <c r="AI452" s="39"/>
      <c r="AJ452" s="39"/>
      <c r="AK452" s="39"/>
      <c r="AL452" s="39"/>
    </row>
    <row r="453" spans="35:38" ht="15.75" customHeight="1">
      <c r="AI453" s="39"/>
      <c r="AJ453" s="39"/>
      <c r="AK453" s="39"/>
      <c r="AL453" s="39"/>
    </row>
    <row r="454" spans="35:38" ht="15.75" customHeight="1">
      <c r="AI454" s="39"/>
      <c r="AJ454" s="39"/>
      <c r="AK454" s="39"/>
      <c r="AL454" s="39"/>
    </row>
    <row r="455" spans="35:38" ht="15.75" customHeight="1">
      <c r="AI455" s="39"/>
      <c r="AJ455" s="39"/>
      <c r="AK455" s="39"/>
      <c r="AL455" s="39"/>
    </row>
    <row r="456" spans="35:38" ht="15.75" customHeight="1">
      <c r="AI456" s="39"/>
      <c r="AJ456" s="39"/>
      <c r="AK456" s="39"/>
      <c r="AL456" s="39"/>
    </row>
    <row r="457" spans="35:38" ht="15.75" customHeight="1">
      <c r="AI457" s="39"/>
      <c r="AJ457" s="39"/>
      <c r="AK457" s="39"/>
      <c r="AL457" s="39"/>
    </row>
    <row r="458" spans="35:38" ht="15.75" customHeight="1">
      <c r="AI458" s="39"/>
      <c r="AJ458" s="39"/>
      <c r="AK458" s="39"/>
      <c r="AL458" s="39"/>
    </row>
    <row r="459" spans="35:38" ht="15.75" customHeight="1">
      <c r="AI459" s="39"/>
      <c r="AJ459" s="39"/>
      <c r="AK459" s="39"/>
      <c r="AL459" s="39"/>
    </row>
    <row r="460" spans="35:38" ht="15.75" customHeight="1">
      <c r="AI460" s="39"/>
      <c r="AJ460" s="39"/>
      <c r="AK460" s="39"/>
      <c r="AL460" s="39"/>
    </row>
    <row r="461" spans="35:38" ht="15.75" customHeight="1">
      <c r="AI461" s="39"/>
      <c r="AJ461" s="39"/>
      <c r="AK461" s="39"/>
      <c r="AL461" s="39"/>
    </row>
    <row r="462" spans="35:38" ht="15.75" customHeight="1">
      <c r="AI462" s="39"/>
      <c r="AJ462" s="39"/>
      <c r="AK462" s="39"/>
      <c r="AL462" s="39"/>
    </row>
    <row r="463" spans="35:38" ht="15.75" customHeight="1">
      <c r="AI463" s="39"/>
      <c r="AJ463" s="39"/>
      <c r="AK463" s="39"/>
      <c r="AL463" s="39"/>
    </row>
    <row r="464" spans="35:38" ht="15.75" customHeight="1">
      <c r="AI464" s="39"/>
      <c r="AJ464" s="39"/>
      <c r="AK464" s="39"/>
      <c r="AL464" s="39"/>
    </row>
    <row r="465" spans="35:38" ht="15.75" customHeight="1">
      <c r="AI465" s="39"/>
      <c r="AJ465" s="39"/>
      <c r="AK465" s="39"/>
      <c r="AL465" s="39"/>
    </row>
    <row r="466" spans="35:38" ht="15.75" customHeight="1">
      <c r="AI466" s="39"/>
      <c r="AJ466" s="39"/>
      <c r="AK466" s="39"/>
      <c r="AL466" s="39"/>
    </row>
    <row r="467" spans="35:38" ht="15.75" customHeight="1">
      <c r="AI467" s="39"/>
      <c r="AJ467" s="39"/>
      <c r="AK467" s="39"/>
      <c r="AL467" s="39"/>
    </row>
    <row r="468" spans="35:38" ht="15.75" customHeight="1">
      <c r="AI468" s="39"/>
      <c r="AJ468" s="39"/>
      <c r="AK468" s="39"/>
      <c r="AL468" s="39"/>
    </row>
    <row r="469" spans="35:38" ht="15.75" customHeight="1">
      <c r="AI469" s="39"/>
      <c r="AJ469" s="39"/>
      <c r="AK469" s="39"/>
      <c r="AL469" s="39"/>
    </row>
    <row r="470" spans="35:38" ht="15.75" customHeight="1">
      <c r="AI470" s="39"/>
      <c r="AJ470" s="39"/>
      <c r="AK470" s="39"/>
      <c r="AL470" s="39"/>
    </row>
    <row r="471" spans="35:38" ht="15.75" customHeight="1">
      <c r="AI471" s="39"/>
      <c r="AJ471" s="39"/>
      <c r="AK471" s="39"/>
      <c r="AL471" s="39"/>
    </row>
    <row r="472" spans="35:38" ht="15.75" customHeight="1">
      <c r="AI472" s="39"/>
      <c r="AJ472" s="39"/>
      <c r="AK472" s="39"/>
      <c r="AL472" s="39"/>
    </row>
    <row r="473" spans="35:38" ht="15.75" customHeight="1">
      <c r="AI473" s="39"/>
      <c r="AJ473" s="39"/>
      <c r="AK473" s="39"/>
      <c r="AL473" s="39"/>
    </row>
    <row r="474" spans="35:38" ht="15.75" customHeight="1">
      <c r="AI474" s="39"/>
      <c r="AJ474" s="39"/>
      <c r="AK474" s="39"/>
      <c r="AL474" s="39"/>
    </row>
    <row r="475" spans="35:38" ht="15.75" customHeight="1">
      <c r="AI475" s="39"/>
      <c r="AJ475" s="39"/>
      <c r="AK475" s="39"/>
      <c r="AL475" s="39"/>
    </row>
    <row r="476" spans="35:38" ht="15.75" customHeight="1">
      <c r="AI476" s="39"/>
      <c r="AJ476" s="39"/>
      <c r="AK476" s="39"/>
      <c r="AL476" s="39"/>
    </row>
    <row r="477" spans="35:38" ht="15.75" customHeight="1">
      <c r="AI477" s="39"/>
      <c r="AJ477" s="39"/>
      <c r="AK477" s="39"/>
      <c r="AL477" s="39"/>
    </row>
    <row r="478" spans="35:38" ht="15.75" customHeight="1">
      <c r="AI478" s="39"/>
      <c r="AJ478" s="39"/>
      <c r="AK478" s="39"/>
      <c r="AL478" s="39"/>
    </row>
    <row r="479" spans="35:38" ht="15.75" customHeight="1">
      <c r="AI479" s="39"/>
      <c r="AJ479" s="39"/>
      <c r="AK479" s="39"/>
      <c r="AL479" s="39"/>
    </row>
    <row r="480" spans="35:38" ht="15.75" customHeight="1">
      <c r="AI480" s="39"/>
      <c r="AJ480" s="39"/>
      <c r="AK480" s="39"/>
      <c r="AL480" s="39"/>
    </row>
    <row r="481" spans="35:38" ht="15.75" customHeight="1">
      <c r="AI481" s="39"/>
      <c r="AJ481" s="39"/>
      <c r="AK481" s="39"/>
      <c r="AL481" s="39"/>
    </row>
    <row r="482" spans="35:38" ht="15.75" customHeight="1">
      <c r="AI482" s="39"/>
      <c r="AJ482" s="39"/>
      <c r="AK482" s="39"/>
      <c r="AL482" s="39"/>
    </row>
    <row r="483" spans="35:38" ht="15.75" customHeight="1">
      <c r="AI483" s="39"/>
      <c r="AJ483" s="39"/>
      <c r="AK483" s="39"/>
      <c r="AL483" s="39"/>
    </row>
    <row r="484" spans="35:38" ht="15.75" customHeight="1">
      <c r="AI484" s="39"/>
      <c r="AJ484" s="39"/>
      <c r="AK484" s="39"/>
      <c r="AL484" s="39"/>
    </row>
    <row r="485" spans="35:38" ht="15.75" customHeight="1">
      <c r="AI485" s="39"/>
      <c r="AJ485" s="39"/>
      <c r="AK485" s="39"/>
      <c r="AL485" s="39"/>
    </row>
    <row r="486" spans="35:38" ht="15.75" customHeight="1">
      <c r="AI486" s="39"/>
      <c r="AJ486" s="39"/>
      <c r="AK486" s="39"/>
      <c r="AL486" s="39"/>
    </row>
    <row r="487" spans="35:38" ht="15.75" customHeight="1">
      <c r="AI487" s="39"/>
      <c r="AJ487" s="39"/>
      <c r="AK487" s="39"/>
      <c r="AL487" s="39"/>
    </row>
    <row r="488" spans="35:38" ht="15.75" customHeight="1">
      <c r="AI488" s="39"/>
      <c r="AJ488" s="39"/>
      <c r="AK488" s="39"/>
      <c r="AL488" s="39"/>
    </row>
    <row r="489" spans="35:38" ht="15.75" customHeight="1">
      <c r="AI489" s="39"/>
      <c r="AJ489" s="39"/>
      <c r="AK489" s="39"/>
      <c r="AL489" s="39"/>
    </row>
    <row r="490" spans="35:38" ht="15.75" customHeight="1">
      <c r="AI490" s="39"/>
      <c r="AJ490" s="39"/>
      <c r="AK490" s="39"/>
      <c r="AL490" s="39"/>
    </row>
    <row r="491" spans="35:38" ht="15.75" customHeight="1">
      <c r="AI491" s="39"/>
      <c r="AJ491" s="39"/>
      <c r="AK491" s="39"/>
      <c r="AL491" s="39"/>
    </row>
    <row r="492" spans="35:38" ht="15.75" customHeight="1">
      <c r="AI492" s="39"/>
      <c r="AJ492" s="39"/>
      <c r="AK492" s="39"/>
      <c r="AL492" s="39"/>
    </row>
    <row r="493" spans="35:38" ht="15.75" customHeight="1">
      <c r="AI493" s="39"/>
      <c r="AJ493" s="39"/>
      <c r="AK493" s="39"/>
      <c r="AL493" s="39"/>
    </row>
    <row r="494" spans="35:38" ht="15.75" customHeight="1">
      <c r="AI494" s="39"/>
      <c r="AJ494" s="39"/>
      <c r="AK494" s="39"/>
      <c r="AL494" s="39"/>
    </row>
    <row r="495" spans="35:38" ht="15.75" customHeight="1">
      <c r="AI495" s="39"/>
      <c r="AJ495" s="39"/>
      <c r="AK495" s="39"/>
      <c r="AL495" s="39"/>
    </row>
    <row r="496" spans="35:38" ht="15.75" customHeight="1">
      <c r="AI496" s="39"/>
      <c r="AJ496" s="39"/>
      <c r="AK496" s="39"/>
      <c r="AL496" s="39"/>
    </row>
    <row r="497" spans="35:38" ht="15.75" customHeight="1">
      <c r="AI497" s="39"/>
      <c r="AJ497" s="39"/>
      <c r="AK497" s="39"/>
      <c r="AL497" s="39"/>
    </row>
    <row r="498" spans="35:38" ht="15.75" customHeight="1">
      <c r="AI498" s="39"/>
      <c r="AJ498" s="39"/>
      <c r="AK498" s="39"/>
      <c r="AL498" s="39"/>
    </row>
    <row r="499" spans="35:38" ht="15.75" customHeight="1">
      <c r="AI499" s="39"/>
      <c r="AJ499" s="39"/>
      <c r="AK499" s="39"/>
      <c r="AL499" s="39"/>
    </row>
    <row r="500" spans="35:38" ht="15.75" customHeight="1">
      <c r="AI500" s="39"/>
      <c r="AJ500" s="39"/>
      <c r="AK500" s="39"/>
      <c r="AL500" s="39"/>
    </row>
    <row r="501" spans="35:38" ht="15.75" customHeight="1">
      <c r="AI501" s="39"/>
      <c r="AJ501" s="39"/>
      <c r="AK501" s="39"/>
      <c r="AL501" s="39"/>
    </row>
    <row r="502" spans="35:38" ht="15.75" customHeight="1">
      <c r="AI502" s="39"/>
      <c r="AJ502" s="39"/>
      <c r="AK502" s="39"/>
      <c r="AL502" s="39"/>
    </row>
    <row r="503" spans="35:38" ht="15.75" customHeight="1">
      <c r="AI503" s="39"/>
      <c r="AJ503" s="39"/>
      <c r="AK503" s="39"/>
      <c r="AL503" s="39"/>
    </row>
    <row r="504" spans="35:38" ht="15.75" customHeight="1">
      <c r="AI504" s="39"/>
      <c r="AJ504" s="39"/>
      <c r="AK504" s="39"/>
      <c r="AL504" s="39"/>
    </row>
    <row r="505" spans="35:38" ht="15.75" customHeight="1">
      <c r="AI505" s="39"/>
      <c r="AJ505" s="39"/>
      <c r="AK505" s="39"/>
      <c r="AL505" s="39"/>
    </row>
    <row r="506" spans="35:38" ht="15.75" customHeight="1">
      <c r="AI506" s="39"/>
      <c r="AJ506" s="39"/>
      <c r="AK506" s="39"/>
      <c r="AL506" s="39"/>
    </row>
    <row r="507" spans="35:38" ht="15.75" customHeight="1">
      <c r="AI507" s="39"/>
      <c r="AJ507" s="39"/>
      <c r="AK507" s="39"/>
      <c r="AL507" s="39"/>
    </row>
    <row r="508" spans="35:38" ht="15.75" customHeight="1">
      <c r="AI508" s="39"/>
      <c r="AJ508" s="39"/>
      <c r="AK508" s="39"/>
      <c r="AL508" s="39"/>
    </row>
    <row r="509" spans="35:38" ht="15.75" customHeight="1">
      <c r="AI509" s="39"/>
      <c r="AJ509" s="39"/>
      <c r="AK509" s="39"/>
      <c r="AL509" s="39"/>
    </row>
    <row r="510" spans="35:38" ht="15.75" customHeight="1">
      <c r="AI510" s="39"/>
      <c r="AJ510" s="39"/>
      <c r="AK510" s="39"/>
      <c r="AL510" s="39"/>
    </row>
    <row r="511" spans="35:38" ht="15.75" customHeight="1">
      <c r="AI511" s="39"/>
      <c r="AJ511" s="39"/>
      <c r="AK511" s="39"/>
      <c r="AL511" s="39"/>
    </row>
    <row r="512" spans="35:38" ht="15.75" customHeight="1">
      <c r="AI512" s="39"/>
      <c r="AJ512" s="39"/>
      <c r="AK512" s="39"/>
      <c r="AL512" s="39"/>
    </row>
    <row r="513" spans="35:38" ht="15.75" customHeight="1">
      <c r="AI513" s="39"/>
      <c r="AJ513" s="39"/>
      <c r="AK513" s="39"/>
      <c r="AL513" s="39"/>
    </row>
    <row r="514" spans="35:38" ht="15.75" customHeight="1">
      <c r="AI514" s="39"/>
      <c r="AJ514" s="39"/>
      <c r="AK514" s="39"/>
      <c r="AL514" s="39"/>
    </row>
    <row r="515" spans="35:38" ht="15.75" customHeight="1">
      <c r="AI515" s="39"/>
      <c r="AJ515" s="39"/>
      <c r="AK515" s="39"/>
      <c r="AL515" s="39"/>
    </row>
    <row r="516" spans="35:38" ht="15.75" customHeight="1">
      <c r="AI516" s="39"/>
      <c r="AJ516" s="39"/>
      <c r="AK516" s="39"/>
      <c r="AL516" s="39"/>
    </row>
    <row r="517" spans="35:38" ht="15.75" customHeight="1">
      <c r="AI517" s="39"/>
      <c r="AJ517" s="39"/>
      <c r="AK517" s="39"/>
      <c r="AL517" s="39"/>
    </row>
    <row r="518" spans="35:38" ht="15.75" customHeight="1">
      <c r="AI518" s="39"/>
      <c r="AJ518" s="39"/>
      <c r="AK518" s="39"/>
      <c r="AL518" s="39"/>
    </row>
    <row r="519" spans="35:38" ht="15.75" customHeight="1">
      <c r="AI519" s="39"/>
      <c r="AJ519" s="39"/>
      <c r="AK519" s="39"/>
      <c r="AL519" s="39"/>
    </row>
    <row r="520" spans="35:38" ht="15.75" customHeight="1">
      <c r="AI520" s="39"/>
      <c r="AJ520" s="39"/>
      <c r="AK520" s="39"/>
      <c r="AL520" s="39"/>
    </row>
    <row r="521" spans="35:38" ht="15.75" customHeight="1">
      <c r="AI521" s="39"/>
      <c r="AJ521" s="39"/>
      <c r="AK521" s="39"/>
      <c r="AL521" s="39"/>
    </row>
    <row r="522" spans="35:38" ht="15.75" customHeight="1">
      <c r="AI522" s="39"/>
      <c r="AJ522" s="39"/>
      <c r="AK522" s="39"/>
      <c r="AL522" s="39"/>
    </row>
    <row r="523" spans="35:38" ht="15.75" customHeight="1">
      <c r="AI523" s="39"/>
      <c r="AJ523" s="39"/>
      <c r="AK523" s="39"/>
      <c r="AL523" s="39"/>
    </row>
    <row r="524" spans="35:38" ht="15.75" customHeight="1">
      <c r="AI524" s="39"/>
      <c r="AJ524" s="39"/>
      <c r="AK524" s="39"/>
      <c r="AL524" s="39"/>
    </row>
    <row r="525" spans="35:38" ht="15.75" customHeight="1">
      <c r="AI525" s="39"/>
      <c r="AJ525" s="39"/>
      <c r="AK525" s="39"/>
      <c r="AL525" s="39"/>
    </row>
    <row r="526" spans="35:38" ht="15.75" customHeight="1">
      <c r="AI526" s="39"/>
      <c r="AJ526" s="39"/>
      <c r="AK526" s="39"/>
      <c r="AL526" s="39"/>
    </row>
    <row r="527" spans="35:38" ht="15.75" customHeight="1">
      <c r="AI527" s="39"/>
      <c r="AJ527" s="39"/>
      <c r="AK527" s="39"/>
      <c r="AL527" s="39"/>
    </row>
    <row r="528" spans="35:38" ht="15.75" customHeight="1">
      <c r="AI528" s="39"/>
      <c r="AJ528" s="39"/>
      <c r="AK528" s="39"/>
      <c r="AL528" s="39"/>
    </row>
    <row r="529" spans="35:38" ht="15.75" customHeight="1">
      <c r="AI529" s="39"/>
      <c r="AJ529" s="39"/>
      <c r="AK529" s="39"/>
      <c r="AL529" s="39"/>
    </row>
    <row r="530" spans="35:38" ht="15.75" customHeight="1">
      <c r="AI530" s="39"/>
      <c r="AJ530" s="39"/>
      <c r="AK530" s="39"/>
      <c r="AL530" s="39"/>
    </row>
    <row r="531" spans="35:38" ht="15.75" customHeight="1">
      <c r="AI531" s="39"/>
      <c r="AJ531" s="39"/>
      <c r="AK531" s="39"/>
      <c r="AL531" s="39"/>
    </row>
    <row r="532" spans="35:38" ht="15.75" customHeight="1">
      <c r="AI532" s="39"/>
      <c r="AJ532" s="39"/>
      <c r="AK532" s="39"/>
      <c r="AL532" s="39"/>
    </row>
    <row r="533" spans="35:38" ht="15.75" customHeight="1">
      <c r="AI533" s="39"/>
      <c r="AJ533" s="39"/>
      <c r="AK533" s="39"/>
      <c r="AL533" s="39"/>
    </row>
    <row r="534" spans="35:38" ht="15.75" customHeight="1">
      <c r="AI534" s="39"/>
      <c r="AJ534" s="39"/>
      <c r="AK534" s="39"/>
      <c r="AL534" s="39"/>
    </row>
    <row r="535" spans="35:38" ht="15.75" customHeight="1">
      <c r="AI535" s="39"/>
      <c r="AJ535" s="39"/>
      <c r="AK535" s="39"/>
      <c r="AL535" s="39"/>
    </row>
    <row r="536" spans="35:38" ht="15.75" customHeight="1">
      <c r="AI536" s="39"/>
      <c r="AJ536" s="39"/>
      <c r="AK536" s="39"/>
      <c r="AL536" s="39"/>
    </row>
    <row r="537" spans="35:38" ht="15.75" customHeight="1">
      <c r="AI537" s="39"/>
      <c r="AJ537" s="39"/>
      <c r="AK537" s="39"/>
      <c r="AL537" s="39"/>
    </row>
    <row r="538" spans="35:38" ht="15.75" customHeight="1">
      <c r="AI538" s="39"/>
      <c r="AJ538" s="39"/>
      <c r="AK538" s="39"/>
      <c r="AL538" s="39"/>
    </row>
    <row r="539" spans="35:38" ht="15.75" customHeight="1">
      <c r="AI539" s="39"/>
      <c r="AJ539" s="39"/>
      <c r="AK539" s="39"/>
      <c r="AL539" s="39"/>
    </row>
    <row r="540" spans="35:38" ht="15.75" customHeight="1">
      <c r="AI540" s="39"/>
      <c r="AJ540" s="39"/>
      <c r="AK540" s="39"/>
      <c r="AL540" s="39"/>
    </row>
    <row r="541" spans="35:38" ht="15.75" customHeight="1">
      <c r="AI541" s="39"/>
      <c r="AJ541" s="39"/>
      <c r="AK541" s="39"/>
      <c r="AL541" s="39"/>
    </row>
    <row r="542" spans="35:38" ht="15.75" customHeight="1">
      <c r="AI542" s="39"/>
      <c r="AJ542" s="39"/>
      <c r="AK542" s="39"/>
      <c r="AL542" s="39"/>
    </row>
    <row r="543" spans="35:38" ht="15.75" customHeight="1">
      <c r="AI543" s="39"/>
      <c r="AJ543" s="39"/>
      <c r="AK543" s="39"/>
      <c r="AL543" s="39"/>
    </row>
    <row r="544" spans="35:38" ht="15.75" customHeight="1">
      <c r="AI544" s="39"/>
      <c r="AJ544" s="39"/>
      <c r="AK544" s="39"/>
      <c r="AL544" s="39"/>
    </row>
    <row r="545" spans="35:38" ht="15.75" customHeight="1">
      <c r="AI545" s="39"/>
      <c r="AJ545" s="39"/>
      <c r="AK545" s="39"/>
      <c r="AL545" s="39"/>
    </row>
    <row r="546" spans="35:38" ht="15.75" customHeight="1">
      <c r="AI546" s="39"/>
      <c r="AJ546" s="39"/>
      <c r="AK546" s="39"/>
      <c r="AL546" s="39"/>
    </row>
    <row r="547" spans="35:38" ht="15.75" customHeight="1">
      <c r="AI547" s="39"/>
      <c r="AJ547" s="39"/>
      <c r="AK547" s="39"/>
      <c r="AL547" s="39"/>
    </row>
    <row r="548" spans="35:38" ht="15.75" customHeight="1">
      <c r="AI548" s="39"/>
      <c r="AJ548" s="39"/>
      <c r="AK548" s="39"/>
      <c r="AL548" s="39"/>
    </row>
    <row r="549" spans="35:38" ht="15.75" customHeight="1">
      <c r="AI549" s="39"/>
      <c r="AJ549" s="39"/>
      <c r="AK549" s="39"/>
      <c r="AL549" s="39"/>
    </row>
    <row r="550" spans="35:38" ht="15.75" customHeight="1">
      <c r="AI550" s="39"/>
      <c r="AJ550" s="39"/>
      <c r="AK550" s="39"/>
      <c r="AL550" s="39"/>
    </row>
    <row r="551" spans="35:38" ht="15.75" customHeight="1">
      <c r="AI551" s="39"/>
      <c r="AJ551" s="39"/>
      <c r="AK551" s="39"/>
      <c r="AL551" s="39"/>
    </row>
    <row r="552" spans="35:38" ht="15.75" customHeight="1">
      <c r="AI552" s="39"/>
      <c r="AJ552" s="39"/>
      <c r="AK552" s="39"/>
      <c r="AL552" s="39"/>
    </row>
    <row r="553" spans="35:38" ht="15.75" customHeight="1">
      <c r="AI553" s="39"/>
      <c r="AJ553" s="39"/>
      <c r="AK553" s="39"/>
      <c r="AL553" s="39"/>
    </row>
    <row r="554" spans="35:38" ht="15.75" customHeight="1">
      <c r="AI554" s="39"/>
      <c r="AJ554" s="39"/>
      <c r="AK554" s="39"/>
      <c r="AL554" s="39"/>
    </row>
    <row r="555" spans="35:38" ht="15.75" customHeight="1">
      <c r="AI555" s="39"/>
      <c r="AJ555" s="39"/>
      <c r="AK555" s="39"/>
      <c r="AL555" s="39"/>
    </row>
    <row r="556" spans="35:38" ht="15.75" customHeight="1">
      <c r="AI556" s="39"/>
      <c r="AJ556" s="39"/>
      <c r="AK556" s="39"/>
      <c r="AL556" s="39"/>
    </row>
    <row r="557" spans="35:38" ht="15.75" customHeight="1">
      <c r="AI557" s="39"/>
      <c r="AJ557" s="39"/>
      <c r="AK557" s="39"/>
      <c r="AL557" s="39"/>
    </row>
    <row r="558" spans="35:38" ht="15.75" customHeight="1">
      <c r="AI558" s="39"/>
      <c r="AJ558" s="39"/>
      <c r="AK558" s="39"/>
      <c r="AL558" s="39"/>
    </row>
    <row r="559" spans="35:38" ht="15.75" customHeight="1">
      <c r="AI559" s="39"/>
      <c r="AJ559" s="39"/>
      <c r="AK559" s="39"/>
      <c r="AL559" s="39"/>
    </row>
    <row r="560" spans="35:38" ht="15.75" customHeight="1">
      <c r="AI560" s="39"/>
      <c r="AJ560" s="39"/>
      <c r="AK560" s="39"/>
      <c r="AL560" s="39"/>
    </row>
    <row r="561" spans="35:38" ht="15.75" customHeight="1">
      <c r="AI561" s="39"/>
      <c r="AJ561" s="39"/>
      <c r="AK561" s="39"/>
      <c r="AL561" s="39"/>
    </row>
    <row r="562" spans="35:38" ht="15.75" customHeight="1">
      <c r="AI562" s="39"/>
      <c r="AJ562" s="39"/>
      <c r="AK562" s="39"/>
      <c r="AL562" s="39"/>
    </row>
    <row r="563" spans="35:38" ht="15.75" customHeight="1">
      <c r="AI563" s="39"/>
      <c r="AJ563" s="39"/>
      <c r="AK563" s="39"/>
      <c r="AL563" s="39"/>
    </row>
    <row r="564" spans="35:38" ht="15.75" customHeight="1">
      <c r="AI564" s="39"/>
      <c r="AJ564" s="39"/>
      <c r="AK564" s="39"/>
      <c r="AL564" s="39"/>
    </row>
    <row r="565" spans="35:38" ht="15.75" customHeight="1">
      <c r="AI565" s="39"/>
      <c r="AJ565" s="39"/>
      <c r="AK565" s="39"/>
      <c r="AL565" s="39"/>
    </row>
    <row r="566" spans="35:38" ht="15.75" customHeight="1">
      <c r="AI566" s="39"/>
      <c r="AJ566" s="39"/>
      <c r="AK566" s="39"/>
      <c r="AL566" s="39"/>
    </row>
    <row r="567" spans="35:38" ht="15.75" customHeight="1">
      <c r="AI567" s="39"/>
      <c r="AJ567" s="39"/>
      <c r="AK567" s="39"/>
      <c r="AL567" s="39"/>
    </row>
    <row r="568" spans="35:38" ht="15.75" customHeight="1">
      <c r="AI568" s="39"/>
      <c r="AJ568" s="39"/>
      <c r="AK568" s="39"/>
      <c r="AL568" s="39"/>
    </row>
    <row r="569" spans="35:38" ht="15.75" customHeight="1">
      <c r="AI569" s="39"/>
      <c r="AJ569" s="39"/>
      <c r="AK569" s="39"/>
      <c r="AL569" s="39"/>
    </row>
    <row r="570" spans="35:38" ht="15.75" customHeight="1">
      <c r="AI570" s="39"/>
      <c r="AJ570" s="39"/>
      <c r="AK570" s="39"/>
      <c r="AL570" s="39"/>
    </row>
    <row r="571" spans="35:38" ht="15.75" customHeight="1">
      <c r="AI571" s="39"/>
      <c r="AJ571" s="39"/>
      <c r="AK571" s="39"/>
      <c r="AL571" s="39"/>
    </row>
    <row r="572" spans="35:38" ht="15.75" customHeight="1">
      <c r="AI572" s="39"/>
      <c r="AJ572" s="39"/>
      <c r="AK572" s="39"/>
      <c r="AL572" s="39"/>
    </row>
    <row r="573" spans="35:38" ht="15.75" customHeight="1">
      <c r="AI573" s="39"/>
      <c r="AJ573" s="39"/>
      <c r="AK573" s="39"/>
      <c r="AL573" s="39"/>
    </row>
    <row r="574" spans="35:38" ht="15.75" customHeight="1">
      <c r="AI574" s="39"/>
      <c r="AJ574" s="39"/>
      <c r="AK574" s="39"/>
      <c r="AL574" s="39"/>
    </row>
    <row r="575" spans="35:38" ht="15.75" customHeight="1">
      <c r="AI575" s="39"/>
      <c r="AJ575" s="39"/>
      <c r="AK575" s="39"/>
      <c r="AL575" s="39"/>
    </row>
    <row r="576" spans="35:38" ht="15.75" customHeight="1">
      <c r="AI576" s="39"/>
      <c r="AJ576" s="39"/>
      <c r="AK576" s="39"/>
      <c r="AL576" s="39"/>
    </row>
    <row r="577" spans="35:38" ht="15.75" customHeight="1">
      <c r="AI577" s="39"/>
      <c r="AJ577" s="39"/>
      <c r="AK577" s="39"/>
      <c r="AL577" s="39"/>
    </row>
    <row r="578" spans="35:38" ht="15.75" customHeight="1">
      <c r="AI578" s="39"/>
      <c r="AJ578" s="39"/>
      <c r="AK578" s="39"/>
      <c r="AL578" s="39"/>
    </row>
    <row r="579" spans="35:38" ht="15.75" customHeight="1">
      <c r="AI579" s="39"/>
      <c r="AJ579" s="39"/>
      <c r="AK579" s="39"/>
      <c r="AL579" s="39"/>
    </row>
    <row r="580" spans="35:38" ht="15.75" customHeight="1">
      <c r="AI580" s="39"/>
      <c r="AJ580" s="39"/>
      <c r="AK580" s="39"/>
      <c r="AL580" s="39"/>
    </row>
    <row r="581" spans="35:38" ht="15.75" customHeight="1">
      <c r="AI581" s="39"/>
      <c r="AJ581" s="39"/>
      <c r="AK581" s="39"/>
      <c r="AL581" s="39"/>
    </row>
    <row r="582" spans="35:38" ht="15.75" customHeight="1">
      <c r="AI582" s="39"/>
      <c r="AJ582" s="39"/>
      <c r="AK582" s="39"/>
      <c r="AL582" s="39"/>
    </row>
    <row r="583" spans="35:38" ht="15.75" customHeight="1">
      <c r="AI583" s="39"/>
      <c r="AJ583" s="39"/>
      <c r="AK583" s="39"/>
      <c r="AL583" s="39"/>
    </row>
    <row r="584" spans="35:38" ht="15.75" customHeight="1">
      <c r="AI584" s="39"/>
      <c r="AJ584" s="39"/>
      <c r="AK584" s="39"/>
      <c r="AL584" s="39"/>
    </row>
    <row r="585" spans="35:38" ht="15.75" customHeight="1">
      <c r="AI585" s="39"/>
      <c r="AJ585" s="39"/>
      <c r="AK585" s="39"/>
      <c r="AL585" s="39"/>
    </row>
    <row r="586" spans="35:38" ht="15.75" customHeight="1">
      <c r="AI586" s="39"/>
      <c r="AJ586" s="39"/>
      <c r="AK586" s="39"/>
      <c r="AL586" s="39"/>
    </row>
    <row r="587" spans="35:38" ht="15.75" customHeight="1">
      <c r="AI587" s="39"/>
      <c r="AJ587" s="39"/>
      <c r="AK587" s="39"/>
      <c r="AL587" s="39"/>
    </row>
    <row r="588" spans="35:38" ht="15.75" customHeight="1">
      <c r="AI588" s="39"/>
      <c r="AJ588" s="39"/>
      <c r="AK588" s="39"/>
      <c r="AL588" s="39"/>
    </row>
    <row r="589" spans="35:38" ht="15.75" customHeight="1">
      <c r="AI589" s="39"/>
      <c r="AJ589" s="39"/>
      <c r="AK589" s="39"/>
      <c r="AL589" s="39"/>
    </row>
    <row r="590" spans="35:38" ht="15.75" customHeight="1">
      <c r="AI590" s="39"/>
      <c r="AJ590" s="39"/>
      <c r="AK590" s="39"/>
      <c r="AL590" s="39"/>
    </row>
    <row r="591" spans="35:38" ht="15.75" customHeight="1">
      <c r="AI591" s="39"/>
      <c r="AJ591" s="39"/>
      <c r="AK591" s="39"/>
      <c r="AL591" s="39"/>
    </row>
    <row r="592" spans="35:38" ht="15.75" customHeight="1">
      <c r="AI592" s="39"/>
      <c r="AJ592" s="39"/>
      <c r="AK592" s="39"/>
      <c r="AL592" s="39"/>
    </row>
    <row r="593" spans="35:38" ht="15.75" customHeight="1">
      <c r="AI593" s="39"/>
      <c r="AJ593" s="39"/>
      <c r="AK593" s="39"/>
      <c r="AL593" s="39"/>
    </row>
    <row r="594" spans="35:38" ht="15.75" customHeight="1">
      <c r="AI594" s="39"/>
      <c r="AJ594" s="39"/>
      <c r="AK594" s="39"/>
      <c r="AL594" s="39"/>
    </row>
    <row r="595" spans="35:38" ht="15.75" customHeight="1">
      <c r="AI595" s="39"/>
      <c r="AJ595" s="39"/>
      <c r="AK595" s="39"/>
      <c r="AL595" s="39"/>
    </row>
    <row r="596" spans="35:38" ht="15.75" customHeight="1">
      <c r="AI596" s="39"/>
      <c r="AJ596" s="39"/>
      <c r="AK596" s="39"/>
      <c r="AL596" s="39"/>
    </row>
    <row r="597" spans="35:38" ht="15.75" customHeight="1">
      <c r="AI597" s="39"/>
      <c r="AJ597" s="39"/>
      <c r="AK597" s="39"/>
      <c r="AL597" s="39"/>
    </row>
    <row r="598" spans="35:38" ht="15.75" customHeight="1">
      <c r="AI598" s="39"/>
      <c r="AJ598" s="39"/>
      <c r="AK598" s="39"/>
      <c r="AL598" s="39"/>
    </row>
    <row r="599" spans="35:38" ht="15.75" customHeight="1">
      <c r="AI599" s="39"/>
      <c r="AJ599" s="39"/>
      <c r="AK599" s="39"/>
      <c r="AL599" s="39"/>
    </row>
    <row r="600" spans="35:38" ht="15.75" customHeight="1">
      <c r="AI600" s="39"/>
      <c r="AJ600" s="39"/>
      <c r="AK600" s="39"/>
      <c r="AL600" s="39"/>
    </row>
    <row r="601" spans="35:38" ht="15.75" customHeight="1">
      <c r="AI601" s="39"/>
      <c r="AJ601" s="39"/>
      <c r="AK601" s="39"/>
      <c r="AL601" s="39"/>
    </row>
    <row r="602" spans="35:38" ht="15.75" customHeight="1">
      <c r="AI602" s="39"/>
      <c r="AJ602" s="39"/>
      <c r="AK602" s="39"/>
      <c r="AL602" s="39"/>
    </row>
    <row r="603" spans="35:38" ht="15.75" customHeight="1">
      <c r="AI603" s="39"/>
      <c r="AJ603" s="39"/>
      <c r="AK603" s="39"/>
      <c r="AL603" s="39"/>
    </row>
    <row r="604" spans="35:38" ht="15.75" customHeight="1">
      <c r="AI604" s="39"/>
      <c r="AJ604" s="39"/>
      <c r="AK604" s="39"/>
      <c r="AL604" s="39"/>
    </row>
    <row r="605" spans="35:38" ht="15.75" customHeight="1">
      <c r="AI605" s="39"/>
      <c r="AJ605" s="39"/>
      <c r="AK605" s="39"/>
      <c r="AL605" s="39"/>
    </row>
    <row r="606" spans="35:38" ht="15.75" customHeight="1">
      <c r="AI606" s="39"/>
      <c r="AJ606" s="39"/>
      <c r="AK606" s="39"/>
      <c r="AL606" s="39"/>
    </row>
    <row r="607" spans="35:38" ht="15.75" customHeight="1">
      <c r="AI607" s="39"/>
      <c r="AJ607" s="39"/>
      <c r="AK607" s="39"/>
      <c r="AL607" s="39"/>
    </row>
    <row r="608" spans="35:38" ht="15.75" customHeight="1">
      <c r="AI608" s="39"/>
      <c r="AJ608" s="39"/>
      <c r="AK608" s="39"/>
      <c r="AL608" s="39"/>
    </row>
    <row r="609" spans="35:38" ht="15.75" customHeight="1">
      <c r="AI609" s="39"/>
      <c r="AJ609" s="39"/>
      <c r="AK609" s="39"/>
      <c r="AL609" s="39"/>
    </row>
    <row r="610" spans="35:38" ht="15.75" customHeight="1">
      <c r="AI610" s="39"/>
      <c r="AJ610" s="39"/>
      <c r="AK610" s="39"/>
      <c r="AL610" s="39"/>
    </row>
    <row r="611" spans="35:38" ht="15.75" customHeight="1">
      <c r="AI611" s="39"/>
      <c r="AJ611" s="39"/>
      <c r="AK611" s="39"/>
      <c r="AL611" s="39"/>
    </row>
    <row r="612" spans="35:38" ht="15.75" customHeight="1">
      <c r="AI612" s="39"/>
      <c r="AJ612" s="39"/>
      <c r="AK612" s="39"/>
      <c r="AL612" s="39"/>
    </row>
    <row r="613" spans="35:38" ht="15.75" customHeight="1">
      <c r="AI613" s="39"/>
      <c r="AJ613" s="39"/>
      <c r="AK613" s="39"/>
      <c r="AL613" s="39"/>
    </row>
    <row r="614" spans="35:38" ht="15.75" customHeight="1">
      <c r="AI614" s="39"/>
      <c r="AJ614" s="39"/>
      <c r="AK614" s="39"/>
      <c r="AL614" s="39"/>
    </row>
    <row r="615" spans="35:38" ht="15.75" customHeight="1">
      <c r="AI615" s="39"/>
      <c r="AJ615" s="39"/>
      <c r="AK615" s="39"/>
      <c r="AL615" s="39"/>
    </row>
    <row r="616" spans="35:38" ht="15.75" customHeight="1">
      <c r="AI616" s="39"/>
      <c r="AJ616" s="39"/>
      <c r="AK616" s="39"/>
      <c r="AL616" s="39"/>
    </row>
    <row r="617" spans="35:38" ht="15.75" customHeight="1">
      <c r="AI617" s="39"/>
      <c r="AJ617" s="39"/>
      <c r="AK617" s="39"/>
      <c r="AL617" s="39"/>
    </row>
    <row r="618" spans="35:38" ht="15.75" customHeight="1">
      <c r="AI618" s="39"/>
      <c r="AJ618" s="39"/>
      <c r="AK618" s="39"/>
      <c r="AL618" s="39"/>
    </row>
    <row r="619" spans="35:38" ht="15.75" customHeight="1">
      <c r="AI619" s="39"/>
      <c r="AJ619" s="39"/>
      <c r="AK619" s="39"/>
      <c r="AL619" s="39"/>
    </row>
    <row r="620" spans="35:38" ht="15.75" customHeight="1">
      <c r="AI620" s="39"/>
      <c r="AJ620" s="39"/>
      <c r="AK620" s="39"/>
      <c r="AL620" s="39"/>
    </row>
    <row r="621" spans="35:38" ht="15.75" customHeight="1">
      <c r="AI621" s="39"/>
      <c r="AJ621" s="39"/>
      <c r="AK621" s="39"/>
      <c r="AL621" s="39"/>
    </row>
    <row r="622" spans="35:38" ht="15.75" customHeight="1">
      <c r="AI622" s="39"/>
      <c r="AJ622" s="39"/>
      <c r="AK622" s="39"/>
      <c r="AL622" s="39"/>
    </row>
    <row r="623" spans="35:38" ht="15.75" customHeight="1">
      <c r="AI623" s="39"/>
      <c r="AJ623" s="39"/>
      <c r="AK623" s="39"/>
      <c r="AL623" s="39"/>
    </row>
    <row r="624" spans="35:38" ht="15.75" customHeight="1">
      <c r="AI624" s="39"/>
      <c r="AJ624" s="39"/>
      <c r="AK624" s="39"/>
      <c r="AL624" s="39"/>
    </row>
    <row r="625" spans="35:38" ht="15.75" customHeight="1">
      <c r="AI625" s="39"/>
      <c r="AJ625" s="39"/>
      <c r="AK625" s="39"/>
      <c r="AL625" s="39"/>
    </row>
    <row r="626" spans="35:38" ht="15.75" customHeight="1">
      <c r="AI626" s="39"/>
      <c r="AJ626" s="39"/>
      <c r="AK626" s="39"/>
      <c r="AL626" s="39"/>
    </row>
    <row r="627" spans="35:38" ht="15.75" customHeight="1">
      <c r="AI627" s="39"/>
      <c r="AJ627" s="39"/>
      <c r="AK627" s="39"/>
      <c r="AL627" s="39"/>
    </row>
    <row r="628" spans="35:38" ht="15.75" customHeight="1">
      <c r="AI628" s="39"/>
      <c r="AJ628" s="39"/>
      <c r="AK628" s="39"/>
      <c r="AL628" s="39"/>
    </row>
    <row r="629" spans="35:38" ht="15.75" customHeight="1">
      <c r="AI629" s="39"/>
      <c r="AJ629" s="39"/>
      <c r="AK629" s="39"/>
      <c r="AL629" s="39"/>
    </row>
    <row r="630" spans="35:38" ht="15.75" customHeight="1">
      <c r="AI630" s="39"/>
      <c r="AJ630" s="39"/>
      <c r="AK630" s="39"/>
      <c r="AL630" s="39"/>
    </row>
    <row r="631" spans="35:38" ht="15.75" customHeight="1">
      <c r="AI631" s="39"/>
      <c r="AJ631" s="39"/>
      <c r="AK631" s="39"/>
      <c r="AL631" s="39"/>
    </row>
    <row r="632" spans="35:38" ht="15.75" customHeight="1">
      <c r="AI632" s="39"/>
      <c r="AJ632" s="39"/>
      <c r="AK632" s="39"/>
      <c r="AL632" s="39"/>
    </row>
    <row r="633" spans="35:38" ht="15.75" customHeight="1">
      <c r="AI633" s="39"/>
      <c r="AJ633" s="39"/>
      <c r="AK633" s="39"/>
      <c r="AL633" s="39"/>
    </row>
    <row r="634" spans="35:38" ht="15.75" customHeight="1">
      <c r="AI634" s="39"/>
      <c r="AJ634" s="39"/>
      <c r="AK634" s="39"/>
      <c r="AL634" s="39"/>
    </row>
    <row r="635" spans="35:38" ht="15.75" customHeight="1">
      <c r="AI635" s="39"/>
      <c r="AJ635" s="39"/>
      <c r="AK635" s="39"/>
      <c r="AL635" s="39"/>
    </row>
    <row r="636" spans="35:38" ht="15.75" customHeight="1">
      <c r="AI636" s="39"/>
      <c r="AJ636" s="39"/>
      <c r="AK636" s="39"/>
      <c r="AL636" s="39"/>
    </row>
    <row r="637" spans="35:38" ht="15.75" customHeight="1">
      <c r="AI637" s="39"/>
      <c r="AJ637" s="39"/>
      <c r="AK637" s="39"/>
      <c r="AL637" s="39"/>
    </row>
    <row r="638" spans="35:38" ht="15.75" customHeight="1">
      <c r="AI638" s="39"/>
      <c r="AJ638" s="39"/>
      <c r="AK638" s="39"/>
      <c r="AL638" s="39"/>
    </row>
    <row r="639" spans="35:38" ht="15.75" customHeight="1">
      <c r="AI639" s="39"/>
      <c r="AJ639" s="39"/>
      <c r="AK639" s="39"/>
      <c r="AL639" s="39"/>
    </row>
    <row r="640" spans="35:38" ht="15.75" customHeight="1">
      <c r="AI640" s="39"/>
      <c r="AJ640" s="39"/>
      <c r="AK640" s="39"/>
      <c r="AL640" s="39"/>
    </row>
    <row r="641" spans="35:38" ht="15.75" customHeight="1">
      <c r="AI641" s="39"/>
      <c r="AJ641" s="39"/>
      <c r="AK641" s="39"/>
      <c r="AL641" s="39"/>
    </row>
    <row r="642" spans="35:38" ht="15.75" customHeight="1">
      <c r="AI642" s="39"/>
      <c r="AJ642" s="39"/>
      <c r="AK642" s="39"/>
      <c r="AL642" s="39"/>
    </row>
    <row r="643" spans="35:38" ht="15.75" customHeight="1">
      <c r="AI643" s="39"/>
      <c r="AJ643" s="39"/>
      <c r="AK643" s="39"/>
      <c r="AL643" s="39"/>
    </row>
    <row r="644" spans="35:38" ht="15.75" customHeight="1">
      <c r="AI644" s="39"/>
      <c r="AJ644" s="39"/>
      <c r="AK644" s="39"/>
      <c r="AL644" s="39"/>
    </row>
    <row r="645" spans="35:38" ht="15.75" customHeight="1">
      <c r="AI645" s="39"/>
      <c r="AJ645" s="39"/>
      <c r="AK645" s="39"/>
      <c r="AL645" s="39"/>
    </row>
    <row r="646" spans="35:38" ht="15.75" customHeight="1">
      <c r="AI646" s="39"/>
      <c r="AJ646" s="39"/>
      <c r="AK646" s="39"/>
      <c r="AL646" s="39"/>
    </row>
    <row r="647" spans="35:38" ht="15.75" customHeight="1">
      <c r="AI647" s="39"/>
      <c r="AJ647" s="39"/>
      <c r="AK647" s="39"/>
      <c r="AL647" s="39"/>
    </row>
    <row r="648" spans="35:38" ht="15.75" customHeight="1">
      <c r="AI648" s="39"/>
      <c r="AJ648" s="39"/>
      <c r="AK648" s="39"/>
      <c r="AL648" s="39"/>
    </row>
    <row r="649" spans="35:38" ht="15.75" customHeight="1">
      <c r="AI649" s="39"/>
      <c r="AJ649" s="39"/>
      <c r="AK649" s="39"/>
      <c r="AL649" s="39"/>
    </row>
    <row r="650" spans="35:38" ht="15.75" customHeight="1">
      <c r="AI650" s="39"/>
      <c r="AJ650" s="39"/>
      <c r="AK650" s="39"/>
      <c r="AL650" s="39"/>
    </row>
    <row r="651" spans="35:38" ht="15.75" customHeight="1">
      <c r="AI651" s="39"/>
      <c r="AJ651" s="39"/>
      <c r="AK651" s="39"/>
      <c r="AL651" s="39"/>
    </row>
    <row r="652" spans="35:38" ht="15.75" customHeight="1">
      <c r="AI652" s="39"/>
      <c r="AJ652" s="39"/>
      <c r="AK652" s="39"/>
      <c r="AL652" s="39"/>
    </row>
    <row r="653" spans="35:38" ht="15.75" customHeight="1">
      <c r="AI653" s="39"/>
      <c r="AJ653" s="39"/>
      <c r="AK653" s="39"/>
      <c r="AL653" s="39"/>
    </row>
    <row r="654" spans="35:38" ht="15.75" customHeight="1">
      <c r="AI654" s="39"/>
      <c r="AJ654" s="39"/>
      <c r="AK654" s="39"/>
      <c r="AL654" s="39"/>
    </row>
    <row r="655" spans="35:38" ht="15.75" customHeight="1">
      <c r="AI655" s="39"/>
      <c r="AJ655" s="39"/>
      <c r="AK655" s="39"/>
      <c r="AL655" s="39"/>
    </row>
    <row r="656" spans="35:38" ht="15.75" customHeight="1">
      <c r="AI656" s="39"/>
      <c r="AJ656" s="39"/>
      <c r="AK656" s="39"/>
      <c r="AL656" s="39"/>
    </row>
    <row r="657" spans="35:38" ht="15.75" customHeight="1">
      <c r="AI657" s="39"/>
      <c r="AJ657" s="39"/>
      <c r="AK657" s="39"/>
      <c r="AL657" s="39"/>
    </row>
    <row r="658" spans="35:38" ht="15.75" customHeight="1">
      <c r="AI658" s="39"/>
      <c r="AJ658" s="39"/>
      <c r="AK658" s="39"/>
      <c r="AL658" s="39"/>
    </row>
    <row r="659" spans="35:38" ht="15.75" customHeight="1">
      <c r="AI659" s="39"/>
      <c r="AJ659" s="39"/>
      <c r="AK659" s="39"/>
      <c r="AL659" s="39"/>
    </row>
    <row r="660" spans="35:38" ht="15.75" customHeight="1">
      <c r="AI660" s="39"/>
      <c r="AJ660" s="39"/>
      <c r="AK660" s="39"/>
      <c r="AL660" s="39"/>
    </row>
    <row r="661" spans="35:38" ht="15.75" customHeight="1">
      <c r="AI661" s="39"/>
      <c r="AJ661" s="39"/>
      <c r="AK661" s="39"/>
      <c r="AL661" s="39"/>
    </row>
    <row r="662" spans="35:38" ht="15.75" customHeight="1">
      <c r="AI662" s="39"/>
      <c r="AJ662" s="39"/>
      <c r="AK662" s="39"/>
      <c r="AL662" s="39"/>
    </row>
    <row r="663" spans="35:38" ht="15.75" customHeight="1">
      <c r="AI663" s="39"/>
      <c r="AJ663" s="39"/>
      <c r="AK663" s="39"/>
      <c r="AL663" s="39"/>
    </row>
    <row r="664" spans="35:38" ht="15.75" customHeight="1">
      <c r="AI664" s="39"/>
      <c r="AJ664" s="39"/>
      <c r="AK664" s="39"/>
      <c r="AL664" s="39"/>
    </row>
    <row r="665" spans="35:38" ht="15.75" customHeight="1">
      <c r="AI665" s="39"/>
      <c r="AJ665" s="39"/>
      <c r="AK665" s="39"/>
      <c r="AL665" s="39"/>
    </row>
    <row r="666" spans="35:38" ht="15.75" customHeight="1">
      <c r="AI666" s="39"/>
      <c r="AJ666" s="39"/>
      <c r="AK666" s="39"/>
      <c r="AL666" s="39"/>
    </row>
    <row r="667" spans="35:38" ht="15.75" customHeight="1">
      <c r="AI667" s="39"/>
      <c r="AJ667" s="39"/>
      <c r="AK667" s="39"/>
      <c r="AL667" s="39"/>
    </row>
    <row r="668" spans="35:38" ht="15.75" customHeight="1">
      <c r="AI668" s="39"/>
      <c r="AJ668" s="39"/>
      <c r="AK668" s="39"/>
      <c r="AL668" s="39"/>
    </row>
    <row r="669" spans="35:38" ht="15.75" customHeight="1">
      <c r="AI669" s="39"/>
      <c r="AJ669" s="39"/>
      <c r="AK669" s="39"/>
      <c r="AL669" s="39"/>
    </row>
    <row r="670" spans="35:38" ht="15.75" customHeight="1">
      <c r="AI670" s="39"/>
      <c r="AJ670" s="39"/>
      <c r="AK670" s="39"/>
      <c r="AL670" s="39"/>
    </row>
    <row r="671" spans="35:38" ht="15.75" customHeight="1">
      <c r="AI671" s="39"/>
      <c r="AJ671" s="39"/>
      <c r="AK671" s="39"/>
      <c r="AL671" s="39"/>
    </row>
    <row r="672" spans="35:38" ht="15.75" customHeight="1">
      <c r="AI672" s="39"/>
      <c r="AJ672" s="39"/>
      <c r="AK672" s="39"/>
      <c r="AL672" s="39"/>
    </row>
    <row r="673" spans="35:38" ht="15.75" customHeight="1">
      <c r="AI673" s="39"/>
      <c r="AJ673" s="39"/>
      <c r="AK673" s="39"/>
      <c r="AL673" s="39"/>
    </row>
    <row r="674" spans="35:38" ht="15.75" customHeight="1">
      <c r="AI674" s="39"/>
      <c r="AJ674" s="39"/>
      <c r="AK674" s="39"/>
      <c r="AL674" s="39"/>
    </row>
    <row r="675" spans="35:38" ht="15.75" customHeight="1">
      <c r="AI675" s="39"/>
      <c r="AJ675" s="39"/>
      <c r="AK675" s="39"/>
      <c r="AL675" s="39"/>
    </row>
    <row r="676" spans="35:38" ht="15.75" customHeight="1">
      <c r="AI676" s="39"/>
      <c r="AJ676" s="39"/>
      <c r="AK676" s="39"/>
      <c r="AL676" s="39"/>
    </row>
    <row r="677" spans="35:38" ht="15.75" customHeight="1">
      <c r="AI677" s="39"/>
      <c r="AJ677" s="39"/>
      <c r="AK677" s="39"/>
      <c r="AL677" s="39"/>
    </row>
    <row r="678" spans="35:38" ht="15.75" customHeight="1">
      <c r="AI678" s="39"/>
      <c r="AJ678" s="39"/>
      <c r="AK678" s="39"/>
      <c r="AL678" s="39"/>
    </row>
    <row r="679" spans="35:38" ht="15.75" customHeight="1">
      <c r="AI679" s="39"/>
      <c r="AJ679" s="39"/>
      <c r="AK679" s="39"/>
      <c r="AL679" s="39"/>
    </row>
    <row r="680" spans="35:38" ht="15.75" customHeight="1">
      <c r="AI680" s="39"/>
      <c r="AJ680" s="39"/>
      <c r="AK680" s="39"/>
      <c r="AL680" s="39"/>
    </row>
    <row r="681" spans="35:38" ht="15.75" customHeight="1">
      <c r="AI681" s="39"/>
      <c r="AJ681" s="39"/>
      <c r="AK681" s="39"/>
      <c r="AL681" s="39"/>
    </row>
    <row r="682" spans="35:38" ht="15.75" customHeight="1">
      <c r="AI682" s="39"/>
      <c r="AJ682" s="39"/>
      <c r="AK682" s="39"/>
      <c r="AL682" s="39"/>
    </row>
    <row r="683" spans="35:38" ht="15.75" customHeight="1">
      <c r="AI683" s="39"/>
      <c r="AJ683" s="39"/>
      <c r="AK683" s="39"/>
      <c r="AL683" s="39"/>
    </row>
    <row r="684" spans="35:38" ht="15.75" customHeight="1">
      <c r="AI684" s="39"/>
      <c r="AJ684" s="39"/>
      <c r="AK684" s="39"/>
      <c r="AL684" s="39"/>
    </row>
    <row r="685" spans="35:38" ht="15.75" customHeight="1">
      <c r="AI685" s="39"/>
      <c r="AJ685" s="39"/>
      <c r="AK685" s="39"/>
      <c r="AL685" s="39"/>
    </row>
    <row r="686" spans="35:38" ht="15.75" customHeight="1">
      <c r="AI686" s="39"/>
      <c r="AJ686" s="39"/>
      <c r="AK686" s="39"/>
      <c r="AL686" s="39"/>
    </row>
    <row r="687" spans="35:38" ht="15.75" customHeight="1">
      <c r="AI687" s="39"/>
      <c r="AJ687" s="39"/>
      <c r="AK687" s="39"/>
      <c r="AL687" s="39"/>
    </row>
    <row r="688" spans="35:38" ht="15.75" customHeight="1">
      <c r="AI688" s="39"/>
      <c r="AJ688" s="39"/>
      <c r="AK688" s="39"/>
      <c r="AL688" s="39"/>
    </row>
    <row r="689" spans="35:38" ht="15.75" customHeight="1">
      <c r="AI689" s="39"/>
      <c r="AJ689" s="39"/>
      <c r="AK689" s="39"/>
      <c r="AL689" s="39"/>
    </row>
    <row r="690" spans="35:38" ht="15.75" customHeight="1">
      <c r="AI690" s="39"/>
      <c r="AJ690" s="39"/>
      <c r="AK690" s="39"/>
      <c r="AL690" s="39"/>
    </row>
    <row r="691" spans="35:38" ht="15.75" customHeight="1">
      <c r="AI691" s="39"/>
      <c r="AJ691" s="39"/>
      <c r="AK691" s="39"/>
      <c r="AL691" s="39"/>
    </row>
    <row r="692" spans="35:38" ht="15.75" customHeight="1">
      <c r="AI692" s="39"/>
      <c r="AJ692" s="39"/>
      <c r="AK692" s="39"/>
      <c r="AL692" s="39"/>
    </row>
    <row r="693" spans="35:38" ht="15.75" customHeight="1">
      <c r="AI693" s="39"/>
      <c r="AJ693" s="39"/>
      <c r="AK693" s="39"/>
      <c r="AL693" s="39"/>
    </row>
    <row r="694" spans="35:38" ht="15.75" customHeight="1">
      <c r="AI694" s="39"/>
      <c r="AJ694" s="39"/>
      <c r="AK694" s="39"/>
      <c r="AL694" s="39"/>
    </row>
    <row r="695" spans="35:38" ht="15.75" customHeight="1">
      <c r="AI695" s="39"/>
      <c r="AJ695" s="39"/>
      <c r="AK695" s="39"/>
      <c r="AL695" s="39"/>
    </row>
    <row r="696" spans="35:38" ht="15.75" customHeight="1">
      <c r="AI696" s="39"/>
      <c r="AJ696" s="39"/>
      <c r="AK696" s="39"/>
      <c r="AL696" s="39"/>
    </row>
    <row r="697" spans="35:38" ht="15.75" customHeight="1">
      <c r="AI697" s="39"/>
      <c r="AJ697" s="39"/>
      <c r="AK697" s="39"/>
      <c r="AL697" s="39"/>
    </row>
    <row r="698" spans="35:38" ht="15.75" customHeight="1">
      <c r="AI698" s="39"/>
      <c r="AJ698" s="39"/>
      <c r="AK698" s="39"/>
      <c r="AL698" s="39"/>
    </row>
    <row r="699" spans="35:38" ht="15.75" customHeight="1">
      <c r="AI699" s="39"/>
      <c r="AJ699" s="39"/>
      <c r="AK699" s="39"/>
      <c r="AL699" s="39"/>
    </row>
    <row r="700" spans="35:38" ht="15.75" customHeight="1">
      <c r="AI700" s="39"/>
      <c r="AJ700" s="39"/>
      <c r="AK700" s="39"/>
      <c r="AL700" s="39"/>
    </row>
    <row r="701" spans="35:38" ht="15.75" customHeight="1">
      <c r="AI701" s="39"/>
      <c r="AJ701" s="39"/>
      <c r="AK701" s="39"/>
      <c r="AL701" s="39"/>
    </row>
    <row r="702" spans="35:38" ht="15.75" customHeight="1">
      <c r="AI702" s="39"/>
      <c r="AJ702" s="39"/>
      <c r="AK702" s="39"/>
      <c r="AL702" s="39"/>
    </row>
    <row r="703" spans="35:38" ht="15.75" customHeight="1">
      <c r="AI703" s="39"/>
      <c r="AJ703" s="39"/>
      <c r="AK703" s="39"/>
      <c r="AL703" s="39"/>
    </row>
    <row r="704" spans="35:38" ht="15.75" customHeight="1">
      <c r="AI704" s="39"/>
      <c r="AJ704" s="39"/>
      <c r="AK704" s="39"/>
      <c r="AL704" s="39"/>
    </row>
    <row r="705" spans="35:38" ht="15.75" customHeight="1">
      <c r="AI705" s="39"/>
      <c r="AJ705" s="39"/>
      <c r="AK705" s="39"/>
      <c r="AL705" s="39"/>
    </row>
    <row r="706" spans="35:38" ht="15.75" customHeight="1">
      <c r="AI706" s="39"/>
      <c r="AJ706" s="39"/>
      <c r="AK706" s="39"/>
      <c r="AL706" s="39"/>
    </row>
    <row r="707" spans="35:38" ht="15.75" customHeight="1">
      <c r="AI707" s="39"/>
      <c r="AJ707" s="39"/>
      <c r="AK707" s="39"/>
      <c r="AL707" s="39"/>
    </row>
    <row r="708" spans="35:38" ht="15.75" customHeight="1">
      <c r="AI708" s="39"/>
      <c r="AJ708" s="39"/>
      <c r="AK708" s="39"/>
      <c r="AL708" s="39"/>
    </row>
    <row r="709" spans="35:38" ht="15.75" customHeight="1">
      <c r="AI709" s="39"/>
      <c r="AJ709" s="39"/>
      <c r="AK709" s="39"/>
      <c r="AL709" s="39"/>
    </row>
    <row r="710" spans="35:38" ht="15.75" customHeight="1">
      <c r="AI710" s="39"/>
      <c r="AJ710" s="39"/>
      <c r="AK710" s="39"/>
      <c r="AL710" s="39"/>
    </row>
    <row r="711" spans="35:38" ht="15.75" customHeight="1">
      <c r="AI711" s="39"/>
      <c r="AJ711" s="39"/>
      <c r="AK711" s="39"/>
      <c r="AL711" s="39"/>
    </row>
    <row r="712" spans="35:38" ht="15.75" customHeight="1">
      <c r="AI712" s="39"/>
      <c r="AJ712" s="39"/>
      <c r="AK712" s="39"/>
      <c r="AL712" s="39"/>
    </row>
    <row r="713" spans="35:38" ht="15.75" customHeight="1">
      <c r="AI713" s="39"/>
      <c r="AJ713" s="39"/>
      <c r="AK713" s="39"/>
      <c r="AL713" s="39"/>
    </row>
    <row r="714" spans="35:38" ht="15.75" customHeight="1">
      <c r="AI714" s="39"/>
      <c r="AJ714" s="39"/>
      <c r="AK714" s="39"/>
      <c r="AL714" s="39"/>
    </row>
    <row r="715" spans="35:38" ht="15.75" customHeight="1">
      <c r="AI715" s="39"/>
      <c r="AJ715" s="39"/>
      <c r="AK715" s="39"/>
      <c r="AL715" s="39"/>
    </row>
    <row r="716" spans="35:38" ht="15.75" customHeight="1">
      <c r="AI716" s="39"/>
      <c r="AJ716" s="39"/>
      <c r="AK716" s="39"/>
      <c r="AL716" s="39"/>
    </row>
    <row r="717" spans="35:38" ht="15.75" customHeight="1">
      <c r="AI717" s="39"/>
      <c r="AJ717" s="39"/>
      <c r="AK717" s="39"/>
      <c r="AL717" s="39"/>
    </row>
    <row r="718" spans="35:38" ht="15.75" customHeight="1">
      <c r="AI718" s="39"/>
      <c r="AJ718" s="39"/>
      <c r="AK718" s="39"/>
      <c r="AL718" s="39"/>
    </row>
    <row r="719" spans="35:38" ht="15.75" customHeight="1">
      <c r="AI719" s="39"/>
      <c r="AJ719" s="39"/>
      <c r="AK719" s="39"/>
      <c r="AL719" s="39"/>
    </row>
    <row r="720" spans="35:38" ht="15.75" customHeight="1">
      <c r="AI720" s="39"/>
      <c r="AJ720" s="39"/>
      <c r="AK720" s="39"/>
      <c r="AL720" s="39"/>
    </row>
    <row r="721" spans="35:38" ht="15.75" customHeight="1">
      <c r="AI721" s="39"/>
      <c r="AJ721" s="39"/>
      <c r="AK721" s="39"/>
      <c r="AL721" s="39"/>
    </row>
    <row r="722" spans="35:38" ht="15.75" customHeight="1">
      <c r="AI722" s="39"/>
      <c r="AJ722" s="39"/>
      <c r="AK722" s="39"/>
      <c r="AL722" s="39"/>
    </row>
    <row r="723" spans="35:38" ht="15.75" customHeight="1">
      <c r="AI723" s="39"/>
      <c r="AJ723" s="39"/>
      <c r="AK723" s="39"/>
      <c r="AL723" s="39"/>
    </row>
    <row r="724" spans="35:38" ht="15.75" customHeight="1">
      <c r="AI724" s="39"/>
      <c r="AJ724" s="39"/>
      <c r="AK724" s="39"/>
      <c r="AL724" s="39"/>
    </row>
    <row r="725" spans="35:38" ht="15.75" customHeight="1">
      <c r="AI725" s="39"/>
      <c r="AJ725" s="39"/>
      <c r="AK725" s="39"/>
      <c r="AL725" s="39"/>
    </row>
    <row r="726" spans="35:38" ht="15.75" customHeight="1">
      <c r="AI726" s="39"/>
      <c r="AJ726" s="39"/>
      <c r="AK726" s="39"/>
      <c r="AL726" s="39"/>
    </row>
    <row r="727" spans="35:38" ht="15.75" customHeight="1">
      <c r="AI727" s="39"/>
      <c r="AJ727" s="39"/>
      <c r="AK727" s="39"/>
      <c r="AL727" s="39"/>
    </row>
    <row r="728" spans="35:38" ht="15.75" customHeight="1">
      <c r="AI728" s="39"/>
      <c r="AJ728" s="39"/>
      <c r="AK728" s="39"/>
      <c r="AL728" s="39"/>
    </row>
    <row r="729" spans="35:38" ht="15.75" customHeight="1">
      <c r="AI729" s="39"/>
      <c r="AJ729" s="39"/>
      <c r="AK729" s="39"/>
      <c r="AL729" s="39"/>
    </row>
    <row r="730" spans="35:38" ht="15.75" customHeight="1">
      <c r="AI730" s="39"/>
      <c r="AJ730" s="39"/>
      <c r="AK730" s="39"/>
      <c r="AL730" s="39"/>
    </row>
    <row r="731" spans="35:38" ht="15.75" customHeight="1">
      <c r="AI731" s="39"/>
      <c r="AJ731" s="39"/>
      <c r="AK731" s="39"/>
      <c r="AL731" s="39"/>
    </row>
    <row r="732" spans="35:38" ht="15.75" customHeight="1">
      <c r="AI732" s="39"/>
      <c r="AJ732" s="39"/>
      <c r="AK732" s="39"/>
      <c r="AL732" s="39"/>
    </row>
    <row r="733" spans="35:38" ht="15.75" customHeight="1">
      <c r="AI733" s="39"/>
      <c r="AJ733" s="39"/>
      <c r="AK733" s="39"/>
      <c r="AL733" s="39"/>
    </row>
    <row r="734" spans="35:38" ht="15.75" customHeight="1">
      <c r="AI734" s="39"/>
      <c r="AJ734" s="39"/>
      <c r="AK734" s="39"/>
      <c r="AL734" s="39"/>
    </row>
    <row r="735" spans="35:38" ht="15.75" customHeight="1">
      <c r="AI735" s="39"/>
      <c r="AJ735" s="39"/>
      <c r="AK735" s="39"/>
      <c r="AL735" s="39"/>
    </row>
    <row r="736" spans="35:38" ht="15.75" customHeight="1">
      <c r="AI736" s="39"/>
      <c r="AJ736" s="39"/>
      <c r="AK736" s="39"/>
      <c r="AL736" s="39"/>
    </row>
    <row r="737" spans="35:38" ht="15.75" customHeight="1">
      <c r="AI737" s="39"/>
      <c r="AJ737" s="39"/>
      <c r="AK737" s="39"/>
      <c r="AL737" s="39"/>
    </row>
    <row r="738" spans="35:38" ht="15.75" customHeight="1">
      <c r="AI738" s="39"/>
      <c r="AJ738" s="39"/>
      <c r="AK738" s="39"/>
      <c r="AL738" s="39"/>
    </row>
    <row r="739" spans="35:38" ht="15.75" customHeight="1">
      <c r="AI739" s="39"/>
      <c r="AJ739" s="39"/>
      <c r="AK739" s="39"/>
      <c r="AL739" s="39"/>
    </row>
    <row r="740" spans="35:38" ht="15.75" customHeight="1">
      <c r="AI740" s="39"/>
      <c r="AJ740" s="39"/>
      <c r="AK740" s="39"/>
      <c r="AL740" s="39"/>
    </row>
    <row r="741" spans="35:38" ht="15.75" customHeight="1">
      <c r="AI741" s="39"/>
      <c r="AJ741" s="39"/>
      <c r="AK741" s="39"/>
      <c r="AL741" s="39"/>
    </row>
    <row r="742" spans="35:38" ht="15.75" customHeight="1">
      <c r="AI742" s="39"/>
      <c r="AJ742" s="39"/>
      <c r="AK742" s="39"/>
      <c r="AL742" s="39"/>
    </row>
    <row r="743" spans="35:38" ht="15.75" customHeight="1">
      <c r="AI743" s="39"/>
      <c r="AJ743" s="39"/>
      <c r="AK743" s="39"/>
      <c r="AL743" s="39"/>
    </row>
    <row r="744" spans="35:38" ht="15.75" customHeight="1">
      <c r="AI744" s="39"/>
      <c r="AJ744" s="39"/>
      <c r="AK744" s="39"/>
      <c r="AL744" s="39"/>
    </row>
    <row r="745" spans="35:38" ht="15.75" customHeight="1">
      <c r="AI745" s="39"/>
      <c r="AJ745" s="39"/>
      <c r="AK745" s="39"/>
      <c r="AL745" s="39"/>
    </row>
    <row r="746" spans="35:38" ht="15.75" customHeight="1">
      <c r="AI746" s="39"/>
      <c r="AJ746" s="39"/>
      <c r="AK746" s="39"/>
      <c r="AL746" s="39"/>
    </row>
    <row r="747" spans="35:38" ht="15.75" customHeight="1">
      <c r="AI747" s="39"/>
      <c r="AJ747" s="39"/>
      <c r="AK747" s="39"/>
      <c r="AL747" s="39"/>
    </row>
    <row r="748" spans="35:38" ht="15.75" customHeight="1">
      <c r="AI748" s="39"/>
      <c r="AJ748" s="39"/>
      <c r="AK748" s="39"/>
      <c r="AL748" s="39"/>
    </row>
    <row r="749" spans="35:38" ht="15.75" customHeight="1">
      <c r="AI749" s="39"/>
      <c r="AJ749" s="39"/>
      <c r="AK749" s="39"/>
      <c r="AL749" s="39"/>
    </row>
    <row r="750" spans="35:38" ht="15.75" customHeight="1">
      <c r="AI750" s="39"/>
      <c r="AJ750" s="39"/>
      <c r="AK750" s="39"/>
      <c r="AL750" s="39"/>
    </row>
    <row r="751" spans="35:38" ht="15.75" customHeight="1">
      <c r="AI751" s="39"/>
      <c r="AJ751" s="39"/>
      <c r="AK751" s="39"/>
      <c r="AL751" s="39"/>
    </row>
    <row r="752" spans="35:38" ht="15.75" customHeight="1">
      <c r="AI752" s="39"/>
      <c r="AJ752" s="39"/>
      <c r="AK752" s="39"/>
      <c r="AL752" s="39"/>
    </row>
    <row r="753" spans="35:38" ht="15.75" customHeight="1">
      <c r="AI753" s="39"/>
      <c r="AJ753" s="39"/>
      <c r="AK753" s="39"/>
      <c r="AL753" s="39"/>
    </row>
    <row r="754" spans="35:38" ht="15.75" customHeight="1">
      <c r="AI754" s="39"/>
      <c r="AJ754" s="39"/>
      <c r="AK754" s="39"/>
      <c r="AL754" s="39"/>
    </row>
    <row r="755" spans="35:38" ht="15.75" customHeight="1">
      <c r="AI755" s="39"/>
      <c r="AJ755" s="39"/>
      <c r="AK755" s="39"/>
      <c r="AL755" s="39"/>
    </row>
    <row r="756" spans="35:38" ht="15.75" customHeight="1">
      <c r="AI756" s="39"/>
      <c r="AJ756" s="39"/>
      <c r="AK756" s="39"/>
      <c r="AL756" s="39"/>
    </row>
    <row r="757" spans="35:38" ht="15.75" customHeight="1">
      <c r="AI757" s="39"/>
      <c r="AJ757" s="39"/>
      <c r="AK757" s="39"/>
      <c r="AL757" s="39"/>
    </row>
    <row r="758" spans="35:38" ht="15.75" customHeight="1">
      <c r="AI758" s="39"/>
      <c r="AJ758" s="39"/>
      <c r="AK758" s="39"/>
      <c r="AL758" s="39"/>
    </row>
    <row r="759" spans="35:38" ht="15.75" customHeight="1">
      <c r="AI759" s="39"/>
      <c r="AJ759" s="39"/>
      <c r="AK759" s="39"/>
      <c r="AL759" s="39"/>
    </row>
    <row r="760" spans="35:38" ht="15.75" customHeight="1">
      <c r="AI760" s="39"/>
      <c r="AJ760" s="39"/>
      <c r="AK760" s="39"/>
      <c r="AL760" s="39"/>
    </row>
    <row r="761" spans="35:38" ht="15.75" customHeight="1">
      <c r="AI761" s="39"/>
      <c r="AJ761" s="39"/>
      <c r="AK761" s="39"/>
      <c r="AL761" s="39"/>
    </row>
    <row r="762" spans="35:38" ht="15.75" customHeight="1">
      <c r="AI762" s="39"/>
      <c r="AJ762" s="39"/>
      <c r="AK762" s="39"/>
      <c r="AL762" s="39"/>
    </row>
    <row r="763" spans="35:38" ht="15.75" customHeight="1">
      <c r="AI763" s="39"/>
      <c r="AJ763" s="39"/>
      <c r="AK763" s="39"/>
      <c r="AL763" s="39"/>
    </row>
    <row r="764" spans="35:38" ht="15.75" customHeight="1">
      <c r="AI764" s="39"/>
      <c r="AJ764" s="39"/>
      <c r="AK764" s="39"/>
      <c r="AL764" s="39"/>
    </row>
    <row r="765" spans="35:38" ht="15.75" customHeight="1">
      <c r="AI765" s="39"/>
      <c r="AJ765" s="39"/>
      <c r="AK765" s="39"/>
      <c r="AL765" s="39"/>
    </row>
    <row r="766" spans="35:38" ht="15.75" customHeight="1">
      <c r="AI766" s="39"/>
      <c r="AJ766" s="39"/>
      <c r="AK766" s="39"/>
      <c r="AL766" s="39"/>
    </row>
    <row r="767" spans="35:38" ht="15.75" customHeight="1">
      <c r="AI767" s="39"/>
      <c r="AJ767" s="39"/>
      <c r="AK767" s="39"/>
      <c r="AL767" s="39"/>
    </row>
    <row r="768" spans="35:38" ht="15.75" customHeight="1">
      <c r="AI768" s="39"/>
      <c r="AJ768" s="39"/>
      <c r="AK768" s="39"/>
      <c r="AL768" s="39"/>
    </row>
    <row r="769" spans="35:38" ht="15.75" customHeight="1">
      <c r="AI769" s="39"/>
      <c r="AJ769" s="39"/>
      <c r="AK769" s="39"/>
      <c r="AL769" s="39"/>
    </row>
    <row r="770" spans="35:38" ht="15.75" customHeight="1">
      <c r="AI770" s="39"/>
      <c r="AJ770" s="39"/>
      <c r="AK770" s="39"/>
      <c r="AL770" s="39"/>
    </row>
    <row r="771" spans="35:38" ht="15.75" customHeight="1">
      <c r="AI771" s="39"/>
      <c r="AJ771" s="39"/>
      <c r="AK771" s="39"/>
      <c r="AL771" s="39"/>
    </row>
    <row r="772" spans="35:38" ht="15.75" customHeight="1">
      <c r="AI772" s="39"/>
      <c r="AJ772" s="39"/>
      <c r="AK772" s="39"/>
      <c r="AL772" s="39"/>
    </row>
    <row r="773" spans="35:38" ht="15.75" customHeight="1">
      <c r="AI773" s="39"/>
      <c r="AJ773" s="39"/>
      <c r="AK773" s="39"/>
      <c r="AL773" s="39"/>
    </row>
    <row r="774" spans="35:38" ht="15.75" customHeight="1">
      <c r="AI774" s="39"/>
      <c r="AJ774" s="39"/>
      <c r="AK774" s="39"/>
      <c r="AL774" s="39"/>
    </row>
    <row r="775" spans="35:38" ht="15.75" customHeight="1">
      <c r="AI775" s="39"/>
      <c r="AJ775" s="39"/>
      <c r="AK775" s="39"/>
      <c r="AL775" s="39"/>
    </row>
    <row r="776" spans="35:38" ht="15.75" customHeight="1">
      <c r="AI776" s="39"/>
      <c r="AJ776" s="39"/>
      <c r="AK776" s="39"/>
      <c r="AL776" s="39"/>
    </row>
    <row r="777" spans="35:38" ht="15.75" customHeight="1">
      <c r="AI777" s="39"/>
      <c r="AJ777" s="39"/>
      <c r="AK777" s="39"/>
      <c r="AL777" s="39"/>
    </row>
    <row r="778" spans="35:38" ht="15.75" customHeight="1">
      <c r="AI778" s="39"/>
      <c r="AJ778" s="39"/>
      <c r="AK778" s="39"/>
      <c r="AL778" s="39"/>
    </row>
    <row r="779" spans="35:38" ht="15.75" customHeight="1">
      <c r="AI779" s="39"/>
      <c r="AJ779" s="39"/>
      <c r="AK779" s="39"/>
      <c r="AL779" s="39"/>
    </row>
    <row r="780" spans="35:38" ht="15.75" customHeight="1">
      <c r="AI780" s="39"/>
      <c r="AJ780" s="39"/>
      <c r="AK780" s="39"/>
      <c r="AL780" s="39"/>
    </row>
    <row r="781" spans="35:38" ht="15.75" customHeight="1">
      <c r="AI781" s="39"/>
      <c r="AJ781" s="39"/>
      <c r="AK781" s="39"/>
      <c r="AL781" s="39"/>
    </row>
    <row r="782" spans="35:38" ht="15.75" customHeight="1">
      <c r="AI782" s="39"/>
      <c r="AJ782" s="39"/>
      <c r="AK782" s="39"/>
      <c r="AL782" s="39"/>
    </row>
    <row r="783" spans="35:38" ht="15.75" customHeight="1">
      <c r="AI783" s="39"/>
      <c r="AJ783" s="39"/>
      <c r="AK783" s="39"/>
      <c r="AL783" s="39"/>
    </row>
    <row r="784" spans="35:38" ht="15.75" customHeight="1">
      <c r="AI784" s="39"/>
      <c r="AJ784" s="39"/>
      <c r="AK784" s="39"/>
      <c r="AL784" s="39"/>
    </row>
    <row r="785" spans="35:38" ht="15.75" customHeight="1">
      <c r="AI785" s="39"/>
      <c r="AJ785" s="39"/>
      <c r="AK785" s="39"/>
      <c r="AL785" s="39"/>
    </row>
    <row r="786" spans="35:38" ht="15.75" customHeight="1">
      <c r="AI786" s="39"/>
      <c r="AJ786" s="39"/>
      <c r="AK786" s="39"/>
      <c r="AL786" s="39"/>
    </row>
    <row r="787" spans="35:38" ht="15.75" customHeight="1">
      <c r="AI787" s="39"/>
      <c r="AJ787" s="39"/>
      <c r="AK787" s="39"/>
      <c r="AL787" s="39"/>
    </row>
    <row r="788" spans="35:38" ht="15.75" customHeight="1">
      <c r="AI788" s="39"/>
      <c r="AJ788" s="39"/>
      <c r="AK788" s="39"/>
      <c r="AL788" s="39"/>
    </row>
    <row r="789" spans="35:38" ht="15.75" customHeight="1">
      <c r="AI789" s="39"/>
      <c r="AJ789" s="39"/>
      <c r="AK789" s="39"/>
      <c r="AL789" s="39"/>
    </row>
    <row r="790" spans="35:38" ht="15.75" customHeight="1">
      <c r="AI790" s="39"/>
      <c r="AJ790" s="39"/>
      <c r="AK790" s="39"/>
      <c r="AL790" s="39"/>
    </row>
    <row r="791" spans="35:38" ht="15.75" customHeight="1">
      <c r="AI791" s="39"/>
      <c r="AJ791" s="39"/>
      <c r="AK791" s="39"/>
      <c r="AL791" s="39"/>
    </row>
    <row r="792" spans="35:38" ht="15.75" customHeight="1">
      <c r="AI792" s="39"/>
      <c r="AJ792" s="39"/>
      <c r="AK792" s="39"/>
      <c r="AL792" s="39"/>
    </row>
    <row r="793" spans="35:38" ht="15.75" customHeight="1">
      <c r="AI793" s="39"/>
      <c r="AJ793" s="39"/>
      <c r="AK793" s="39"/>
      <c r="AL793" s="39"/>
    </row>
    <row r="794" spans="35:38" ht="15.75" customHeight="1">
      <c r="AI794" s="39"/>
      <c r="AJ794" s="39"/>
      <c r="AK794" s="39"/>
      <c r="AL794" s="39"/>
    </row>
    <row r="795" spans="35:38" ht="15.75" customHeight="1">
      <c r="AI795" s="39"/>
      <c r="AJ795" s="39"/>
      <c r="AK795" s="39"/>
      <c r="AL795" s="39"/>
    </row>
    <row r="796" spans="35:38" ht="15.75" customHeight="1">
      <c r="AI796" s="39"/>
      <c r="AJ796" s="39"/>
      <c r="AK796" s="39"/>
      <c r="AL796" s="39"/>
    </row>
    <row r="797" spans="35:38" ht="15.75" customHeight="1">
      <c r="AI797" s="39"/>
      <c r="AJ797" s="39"/>
      <c r="AK797" s="39"/>
      <c r="AL797" s="39"/>
    </row>
    <row r="798" spans="35:38" ht="15.75" customHeight="1">
      <c r="AI798" s="39"/>
      <c r="AJ798" s="39"/>
      <c r="AK798" s="39"/>
      <c r="AL798" s="39"/>
    </row>
    <row r="799" spans="35:38" ht="15.75" customHeight="1">
      <c r="AI799" s="39"/>
      <c r="AJ799" s="39"/>
      <c r="AK799" s="39"/>
      <c r="AL799" s="39"/>
    </row>
    <row r="800" spans="35:38" ht="15.75" customHeight="1">
      <c r="AI800" s="39"/>
      <c r="AJ800" s="39"/>
      <c r="AK800" s="39"/>
      <c r="AL800" s="39"/>
    </row>
    <row r="801" spans="35:38" ht="15.75" customHeight="1">
      <c r="AI801" s="39"/>
      <c r="AJ801" s="39"/>
      <c r="AK801" s="39"/>
      <c r="AL801" s="39"/>
    </row>
    <row r="802" spans="35:38" ht="15.75" customHeight="1">
      <c r="AI802" s="39"/>
      <c r="AJ802" s="39"/>
      <c r="AK802" s="39"/>
      <c r="AL802" s="39"/>
    </row>
    <row r="803" spans="35:38" ht="15.75" customHeight="1">
      <c r="AI803" s="39"/>
      <c r="AJ803" s="39"/>
      <c r="AK803" s="39"/>
      <c r="AL803" s="39"/>
    </row>
    <row r="804" spans="35:38" ht="15.75" customHeight="1">
      <c r="AI804" s="39"/>
      <c r="AJ804" s="39"/>
      <c r="AK804" s="39"/>
      <c r="AL804" s="39"/>
    </row>
    <row r="805" spans="35:38" ht="15.75" customHeight="1">
      <c r="AI805" s="39"/>
      <c r="AJ805" s="39"/>
      <c r="AK805" s="39"/>
      <c r="AL805" s="39"/>
    </row>
    <row r="806" spans="35:38" ht="15.75" customHeight="1">
      <c r="AI806" s="39"/>
      <c r="AJ806" s="39"/>
      <c r="AK806" s="39"/>
      <c r="AL806" s="39"/>
    </row>
    <row r="807" spans="35:38" ht="15.75" customHeight="1">
      <c r="AI807" s="39"/>
      <c r="AJ807" s="39"/>
      <c r="AK807" s="39"/>
      <c r="AL807" s="39"/>
    </row>
    <row r="808" spans="35:38" ht="15.75" customHeight="1">
      <c r="AI808" s="39"/>
      <c r="AJ808" s="39"/>
      <c r="AK808" s="39"/>
      <c r="AL808" s="39"/>
    </row>
    <row r="809" spans="35:38" ht="15.75" customHeight="1">
      <c r="AI809" s="39"/>
      <c r="AJ809" s="39"/>
      <c r="AK809" s="39"/>
      <c r="AL809" s="39"/>
    </row>
    <row r="810" spans="35:38" ht="15.75" customHeight="1">
      <c r="AI810" s="39"/>
      <c r="AJ810" s="39"/>
      <c r="AK810" s="39"/>
      <c r="AL810" s="39"/>
    </row>
    <row r="811" spans="35:38" ht="15.75" customHeight="1">
      <c r="AI811" s="39"/>
      <c r="AJ811" s="39"/>
      <c r="AK811" s="39"/>
      <c r="AL811" s="39"/>
    </row>
    <row r="812" spans="35:38" ht="15.75" customHeight="1">
      <c r="AI812" s="39"/>
      <c r="AJ812" s="39"/>
      <c r="AK812" s="39"/>
      <c r="AL812" s="39"/>
    </row>
    <row r="813" spans="35:38" ht="15.75" customHeight="1">
      <c r="AI813" s="39"/>
      <c r="AJ813" s="39"/>
      <c r="AK813" s="39"/>
      <c r="AL813" s="39"/>
    </row>
    <row r="814" spans="35:38" ht="15.75" customHeight="1">
      <c r="AI814" s="39"/>
      <c r="AJ814" s="39"/>
      <c r="AK814" s="39"/>
      <c r="AL814" s="39"/>
    </row>
    <row r="815" spans="35:38" ht="15.75" customHeight="1">
      <c r="AI815" s="39"/>
      <c r="AJ815" s="39"/>
      <c r="AK815" s="39"/>
      <c r="AL815" s="39"/>
    </row>
    <row r="816" spans="35:38" ht="15.75" customHeight="1">
      <c r="AI816" s="39"/>
      <c r="AJ816" s="39"/>
      <c r="AK816" s="39"/>
      <c r="AL816" s="39"/>
    </row>
    <row r="817" spans="35:38" ht="15.75" customHeight="1">
      <c r="AI817" s="39"/>
      <c r="AJ817" s="39"/>
      <c r="AK817" s="39"/>
      <c r="AL817" s="39"/>
    </row>
    <row r="818" spans="35:38" ht="15.75" customHeight="1">
      <c r="AI818" s="39"/>
      <c r="AJ818" s="39"/>
      <c r="AK818" s="39"/>
      <c r="AL818" s="39"/>
    </row>
    <row r="819" spans="35:38" ht="15.75" customHeight="1">
      <c r="AI819" s="39"/>
      <c r="AJ819" s="39"/>
      <c r="AK819" s="39"/>
      <c r="AL819" s="39"/>
    </row>
    <row r="820" spans="35:38" ht="15.75" customHeight="1">
      <c r="AI820" s="39"/>
      <c r="AJ820" s="39"/>
      <c r="AK820" s="39"/>
      <c r="AL820" s="39"/>
    </row>
    <row r="821" spans="35:38" ht="15.75" customHeight="1">
      <c r="AI821" s="39"/>
      <c r="AJ821" s="39"/>
      <c r="AK821" s="39"/>
      <c r="AL821" s="39"/>
    </row>
    <row r="822" spans="35:38" ht="15.75" customHeight="1">
      <c r="AI822" s="39"/>
      <c r="AJ822" s="39"/>
      <c r="AK822" s="39"/>
      <c r="AL822" s="39"/>
    </row>
    <row r="823" spans="35:38" ht="15.75" customHeight="1">
      <c r="AI823" s="39"/>
      <c r="AJ823" s="39"/>
      <c r="AK823" s="39"/>
      <c r="AL823" s="39"/>
    </row>
    <row r="824" spans="35:38" ht="15.75" customHeight="1">
      <c r="AI824" s="39"/>
      <c r="AJ824" s="39"/>
      <c r="AK824" s="39"/>
      <c r="AL824" s="39"/>
    </row>
    <row r="825" spans="35:38" ht="15.75" customHeight="1">
      <c r="AI825" s="39"/>
      <c r="AJ825" s="39"/>
      <c r="AK825" s="39"/>
      <c r="AL825" s="39"/>
    </row>
    <row r="826" spans="35:38" ht="15.75" customHeight="1">
      <c r="AI826" s="39"/>
      <c r="AJ826" s="39"/>
      <c r="AK826" s="39"/>
      <c r="AL826" s="39"/>
    </row>
    <row r="827" spans="35:38" ht="15.75" customHeight="1">
      <c r="AI827" s="39"/>
      <c r="AJ827" s="39"/>
      <c r="AK827" s="39"/>
      <c r="AL827" s="39"/>
    </row>
    <row r="828" spans="35:38" ht="15.75" customHeight="1">
      <c r="AI828" s="39"/>
      <c r="AJ828" s="39"/>
      <c r="AK828" s="39"/>
      <c r="AL828" s="39"/>
    </row>
    <row r="829" spans="35:38" ht="15.75" customHeight="1">
      <c r="AI829" s="39"/>
      <c r="AJ829" s="39"/>
      <c r="AK829" s="39"/>
      <c r="AL829" s="39"/>
    </row>
    <row r="830" spans="35:38" ht="15.75" customHeight="1">
      <c r="AI830" s="39"/>
      <c r="AJ830" s="39"/>
      <c r="AK830" s="39"/>
      <c r="AL830" s="39"/>
    </row>
    <row r="831" spans="35:38" ht="15.75" customHeight="1">
      <c r="AI831" s="39"/>
      <c r="AJ831" s="39"/>
      <c r="AK831" s="39"/>
      <c r="AL831" s="39"/>
    </row>
    <row r="832" spans="35:38" ht="15.75" customHeight="1">
      <c r="AI832" s="39"/>
      <c r="AJ832" s="39"/>
      <c r="AK832" s="39"/>
      <c r="AL832" s="39"/>
    </row>
    <row r="833" spans="35:38" ht="15.75" customHeight="1">
      <c r="AI833" s="39"/>
      <c r="AJ833" s="39"/>
      <c r="AK833" s="39"/>
      <c r="AL833" s="39"/>
    </row>
    <row r="834" spans="35:38" ht="15.75" customHeight="1">
      <c r="AI834" s="39"/>
      <c r="AJ834" s="39"/>
      <c r="AK834" s="39"/>
      <c r="AL834" s="39"/>
    </row>
    <row r="835" spans="35:38" ht="15.75" customHeight="1">
      <c r="AI835" s="39"/>
      <c r="AJ835" s="39"/>
      <c r="AK835" s="39"/>
      <c r="AL835" s="39"/>
    </row>
    <row r="836" spans="35:38" ht="15.75" customHeight="1">
      <c r="AI836" s="39"/>
      <c r="AJ836" s="39"/>
      <c r="AK836" s="39"/>
      <c r="AL836" s="39"/>
    </row>
    <row r="837" spans="35:38" ht="15.75" customHeight="1">
      <c r="AI837" s="39"/>
      <c r="AJ837" s="39"/>
      <c r="AK837" s="39"/>
      <c r="AL837" s="39"/>
    </row>
    <row r="838" spans="35:38" ht="15.75" customHeight="1">
      <c r="AI838" s="39"/>
      <c r="AJ838" s="39"/>
      <c r="AK838" s="39"/>
      <c r="AL838" s="39"/>
    </row>
    <row r="839" spans="35:38" ht="15.75" customHeight="1">
      <c r="AI839" s="39"/>
      <c r="AJ839" s="39"/>
      <c r="AK839" s="39"/>
      <c r="AL839" s="39"/>
    </row>
    <row r="840" spans="35:38" ht="15.75" customHeight="1">
      <c r="AI840" s="39"/>
      <c r="AJ840" s="39"/>
      <c r="AK840" s="39"/>
      <c r="AL840" s="39"/>
    </row>
    <row r="841" spans="35:38" ht="15.75" customHeight="1">
      <c r="AI841" s="39"/>
      <c r="AJ841" s="39"/>
      <c r="AK841" s="39"/>
      <c r="AL841" s="39"/>
    </row>
    <row r="842" spans="35:38" ht="15.75" customHeight="1">
      <c r="AI842" s="39"/>
      <c r="AJ842" s="39"/>
      <c r="AK842" s="39"/>
      <c r="AL842" s="39"/>
    </row>
    <row r="843" spans="35:38" ht="15.75" customHeight="1">
      <c r="AI843" s="39"/>
      <c r="AJ843" s="39"/>
      <c r="AK843" s="39"/>
      <c r="AL843" s="39"/>
    </row>
    <row r="844" spans="35:38" ht="15.75" customHeight="1">
      <c r="AI844" s="39"/>
      <c r="AJ844" s="39"/>
      <c r="AK844" s="39"/>
      <c r="AL844" s="39"/>
    </row>
    <row r="845" spans="35:38" ht="15.75" customHeight="1">
      <c r="AI845" s="39"/>
      <c r="AJ845" s="39"/>
      <c r="AK845" s="39"/>
      <c r="AL845" s="39"/>
    </row>
    <row r="846" spans="35:38" ht="15.75" customHeight="1">
      <c r="AI846" s="39"/>
      <c r="AJ846" s="39"/>
      <c r="AK846" s="39"/>
      <c r="AL846" s="39"/>
    </row>
    <row r="847" spans="35:38" ht="15.75" customHeight="1">
      <c r="AI847" s="39"/>
      <c r="AJ847" s="39"/>
      <c r="AK847" s="39"/>
      <c r="AL847" s="39"/>
    </row>
    <row r="848" spans="35:38" ht="15.75" customHeight="1">
      <c r="AI848" s="39"/>
      <c r="AJ848" s="39"/>
      <c r="AK848" s="39"/>
      <c r="AL848" s="39"/>
    </row>
    <row r="849" spans="35:38" ht="15.75" customHeight="1">
      <c r="AI849" s="39"/>
      <c r="AJ849" s="39"/>
      <c r="AK849" s="39"/>
      <c r="AL849" s="39"/>
    </row>
    <row r="850" spans="35:38" ht="15.75" customHeight="1">
      <c r="AI850" s="39"/>
      <c r="AJ850" s="39"/>
      <c r="AK850" s="39"/>
      <c r="AL850" s="39"/>
    </row>
    <row r="851" spans="35:38" ht="15.75" customHeight="1">
      <c r="AI851" s="39"/>
      <c r="AJ851" s="39"/>
      <c r="AK851" s="39"/>
      <c r="AL851" s="39"/>
    </row>
    <row r="852" spans="35:38" ht="15.75" customHeight="1">
      <c r="AI852" s="39"/>
      <c r="AJ852" s="39"/>
      <c r="AK852" s="39"/>
      <c r="AL852" s="39"/>
    </row>
    <row r="853" spans="35:38" ht="15.75" customHeight="1">
      <c r="AI853" s="39"/>
      <c r="AJ853" s="39"/>
      <c r="AK853" s="39"/>
      <c r="AL853" s="39"/>
    </row>
    <row r="854" spans="35:38" ht="15.75" customHeight="1">
      <c r="AI854" s="39"/>
      <c r="AJ854" s="39"/>
      <c r="AK854" s="39"/>
      <c r="AL854" s="39"/>
    </row>
    <row r="855" spans="35:38" ht="15.75" customHeight="1">
      <c r="AI855" s="39"/>
      <c r="AJ855" s="39"/>
      <c r="AK855" s="39"/>
      <c r="AL855" s="39"/>
    </row>
    <row r="856" spans="35:38" ht="15.75" customHeight="1">
      <c r="AI856" s="39"/>
      <c r="AJ856" s="39"/>
      <c r="AK856" s="39"/>
      <c r="AL856" s="39"/>
    </row>
    <row r="857" spans="35:38" ht="15.75" customHeight="1">
      <c r="AI857" s="39"/>
      <c r="AJ857" s="39"/>
      <c r="AK857" s="39"/>
      <c r="AL857" s="39"/>
    </row>
    <row r="858" spans="35:38" ht="15.75" customHeight="1">
      <c r="AI858" s="39"/>
      <c r="AJ858" s="39"/>
      <c r="AK858" s="39"/>
      <c r="AL858" s="39"/>
    </row>
    <row r="859" spans="35:38" ht="15.75" customHeight="1">
      <c r="AI859" s="39"/>
      <c r="AJ859" s="39"/>
      <c r="AK859" s="39"/>
      <c r="AL859" s="39"/>
    </row>
    <row r="860" spans="35:38" ht="15.75" customHeight="1">
      <c r="AI860" s="39"/>
      <c r="AJ860" s="39"/>
      <c r="AK860" s="39"/>
      <c r="AL860" s="39"/>
    </row>
    <row r="861" spans="35:38" ht="15.75" customHeight="1">
      <c r="AI861" s="39"/>
      <c r="AJ861" s="39"/>
      <c r="AK861" s="39"/>
      <c r="AL861" s="39"/>
    </row>
    <row r="862" spans="35:38" ht="15.75" customHeight="1">
      <c r="AI862" s="39"/>
      <c r="AJ862" s="39"/>
      <c r="AK862" s="39"/>
      <c r="AL862" s="39"/>
    </row>
    <row r="863" spans="35:38" ht="15.75" customHeight="1">
      <c r="AI863" s="39"/>
      <c r="AJ863" s="39"/>
      <c r="AK863" s="39"/>
      <c r="AL863" s="39"/>
    </row>
    <row r="864" spans="35:38" ht="15.75" customHeight="1">
      <c r="AI864" s="39"/>
      <c r="AJ864" s="39"/>
      <c r="AK864" s="39"/>
      <c r="AL864" s="39"/>
    </row>
    <row r="865" spans="35:38" ht="15.75" customHeight="1">
      <c r="AI865" s="39"/>
      <c r="AJ865" s="39"/>
      <c r="AK865" s="39"/>
      <c r="AL865" s="39"/>
    </row>
    <row r="866" spans="35:38" ht="15.75" customHeight="1">
      <c r="AI866" s="39"/>
      <c r="AJ866" s="39"/>
      <c r="AK866" s="39"/>
      <c r="AL866" s="39"/>
    </row>
    <row r="867" spans="35:38" ht="15.75" customHeight="1">
      <c r="AI867" s="39"/>
      <c r="AJ867" s="39"/>
      <c r="AK867" s="39"/>
      <c r="AL867" s="39"/>
    </row>
    <row r="868" spans="35:38" ht="15.75" customHeight="1">
      <c r="AI868" s="39"/>
      <c r="AJ868" s="39"/>
      <c r="AK868" s="39"/>
      <c r="AL868" s="39"/>
    </row>
    <row r="869" spans="35:38" ht="15.75" customHeight="1">
      <c r="AI869" s="39"/>
      <c r="AJ869" s="39"/>
      <c r="AK869" s="39"/>
      <c r="AL869" s="39"/>
    </row>
    <row r="870" spans="35:38" ht="15.75" customHeight="1">
      <c r="AI870" s="39"/>
      <c r="AJ870" s="39"/>
      <c r="AK870" s="39"/>
      <c r="AL870" s="39"/>
    </row>
    <row r="871" spans="35:38" ht="15.75" customHeight="1">
      <c r="AI871" s="39"/>
      <c r="AJ871" s="39"/>
      <c r="AK871" s="39"/>
      <c r="AL871" s="39"/>
    </row>
    <row r="872" spans="35:38" ht="15.75" customHeight="1">
      <c r="AI872" s="39"/>
      <c r="AJ872" s="39"/>
      <c r="AK872" s="39"/>
      <c r="AL872" s="39"/>
    </row>
    <row r="873" spans="35:38" ht="15.75" customHeight="1">
      <c r="AI873" s="39"/>
      <c r="AJ873" s="39"/>
      <c r="AK873" s="39"/>
      <c r="AL873" s="39"/>
    </row>
    <row r="874" spans="35:38" ht="15.75" customHeight="1">
      <c r="AI874" s="39"/>
      <c r="AJ874" s="39"/>
      <c r="AK874" s="39"/>
      <c r="AL874" s="39"/>
    </row>
    <row r="875" spans="35:38" ht="15.75" customHeight="1">
      <c r="AI875" s="39"/>
      <c r="AJ875" s="39"/>
      <c r="AK875" s="39"/>
      <c r="AL875" s="39"/>
    </row>
    <row r="876" spans="35:38" ht="15.75" customHeight="1">
      <c r="AI876" s="39"/>
      <c r="AJ876" s="39"/>
      <c r="AK876" s="39"/>
      <c r="AL876" s="39"/>
    </row>
    <row r="877" spans="35:38" ht="15.75" customHeight="1">
      <c r="AI877" s="39"/>
      <c r="AJ877" s="39"/>
      <c r="AK877" s="39"/>
      <c r="AL877" s="39"/>
    </row>
    <row r="878" spans="35:38" ht="15.75" customHeight="1">
      <c r="AI878" s="39"/>
      <c r="AJ878" s="39"/>
      <c r="AK878" s="39"/>
      <c r="AL878" s="39"/>
    </row>
    <row r="879" spans="35:38" ht="15.75" customHeight="1">
      <c r="AI879" s="39"/>
      <c r="AJ879" s="39"/>
      <c r="AK879" s="39"/>
      <c r="AL879" s="39"/>
    </row>
    <row r="880" spans="35:38" ht="15.75" customHeight="1">
      <c r="AI880" s="39"/>
      <c r="AJ880" s="39"/>
      <c r="AK880" s="39"/>
      <c r="AL880" s="39"/>
    </row>
    <row r="881" spans="35:38" ht="15.75" customHeight="1">
      <c r="AI881" s="39"/>
      <c r="AJ881" s="39"/>
      <c r="AK881" s="39"/>
      <c r="AL881" s="39"/>
    </row>
    <row r="882" spans="35:38" ht="15.75" customHeight="1">
      <c r="AI882" s="39"/>
      <c r="AJ882" s="39"/>
      <c r="AK882" s="39"/>
      <c r="AL882" s="39"/>
    </row>
    <row r="883" spans="35:38" ht="15.75" customHeight="1">
      <c r="AI883" s="39"/>
      <c r="AJ883" s="39"/>
      <c r="AK883" s="39"/>
      <c r="AL883" s="39"/>
    </row>
    <row r="884" spans="35:38" ht="15.75" customHeight="1">
      <c r="AI884" s="39"/>
      <c r="AJ884" s="39"/>
      <c r="AK884" s="39"/>
      <c r="AL884" s="39"/>
    </row>
    <row r="885" spans="35:38" ht="15.75" customHeight="1">
      <c r="AI885" s="39"/>
      <c r="AJ885" s="39"/>
      <c r="AK885" s="39"/>
      <c r="AL885" s="39"/>
    </row>
    <row r="886" spans="35:38" ht="15.75" customHeight="1">
      <c r="AI886" s="39"/>
      <c r="AJ886" s="39"/>
      <c r="AK886" s="39"/>
      <c r="AL886" s="39"/>
    </row>
    <row r="887" spans="35:38" ht="15.75" customHeight="1">
      <c r="AI887" s="39"/>
      <c r="AJ887" s="39"/>
      <c r="AK887" s="39"/>
      <c r="AL887" s="39"/>
    </row>
    <row r="888" spans="35:38" ht="15.75" customHeight="1">
      <c r="AI888" s="39"/>
      <c r="AJ888" s="39"/>
      <c r="AK888" s="39"/>
      <c r="AL888" s="39"/>
    </row>
    <row r="889" spans="35:38" ht="15.75" customHeight="1">
      <c r="AI889" s="39"/>
      <c r="AJ889" s="39"/>
      <c r="AK889" s="39"/>
      <c r="AL889" s="39"/>
    </row>
    <row r="890" spans="35:38" ht="15.75" customHeight="1">
      <c r="AI890" s="39"/>
      <c r="AJ890" s="39"/>
      <c r="AK890" s="39"/>
      <c r="AL890" s="39"/>
    </row>
    <row r="891" spans="35:38" ht="15.75" customHeight="1">
      <c r="AI891" s="39"/>
      <c r="AJ891" s="39"/>
      <c r="AK891" s="39"/>
      <c r="AL891" s="39"/>
    </row>
    <row r="892" spans="35:38" ht="15.75" customHeight="1">
      <c r="AI892" s="39"/>
      <c r="AJ892" s="39"/>
      <c r="AK892" s="39"/>
      <c r="AL892" s="39"/>
    </row>
    <row r="893" spans="35:38" ht="15.75" customHeight="1">
      <c r="AI893" s="39"/>
      <c r="AJ893" s="39"/>
      <c r="AK893" s="39"/>
      <c r="AL893" s="39"/>
    </row>
    <row r="894" spans="35:38" ht="15.75" customHeight="1">
      <c r="AI894" s="39"/>
      <c r="AJ894" s="39"/>
      <c r="AK894" s="39"/>
      <c r="AL894" s="39"/>
    </row>
    <row r="895" spans="35:38" ht="15.75" customHeight="1">
      <c r="AI895" s="39"/>
      <c r="AJ895" s="39"/>
      <c r="AK895" s="39"/>
      <c r="AL895" s="39"/>
    </row>
    <row r="896" spans="35:38" ht="15.75" customHeight="1">
      <c r="AI896" s="39"/>
      <c r="AJ896" s="39"/>
      <c r="AK896" s="39"/>
      <c r="AL896" s="39"/>
    </row>
    <row r="897" spans="35:38" ht="15.75" customHeight="1">
      <c r="AI897" s="39"/>
      <c r="AJ897" s="39"/>
      <c r="AK897" s="39"/>
      <c r="AL897" s="39"/>
    </row>
    <row r="898" spans="35:38" ht="15.75" customHeight="1">
      <c r="AI898" s="39"/>
      <c r="AJ898" s="39"/>
      <c r="AK898" s="39"/>
      <c r="AL898" s="39"/>
    </row>
    <row r="899" spans="35:38" ht="15.75" customHeight="1">
      <c r="AI899" s="39"/>
      <c r="AJ899" s="39"/>
      <c r="AK899" s="39"/>
      <c r="AL899" s="39"/>
    </row>
    <row r="900" spans="35:38" ht="15.75" customHeight="1">
      <c r="AI900" s="39"/>
      <c r="AJ900" s="39"/>
      <c r="AK900" s="39"/>
      <c r="AL900" s="39"/>
    </row>
    <row r="901" spans="35:38" ht="15.75" customHeight="1">
      <c r="AI901" s="39"/>
      <c r="AJ901" s="39"/>
      <c r="AK901" s="39"/>
      <c r="AL901" s="39"/>
    </row>
    <row r="902" spans="35:38" ht="15.75" customHeight="1">
      <c r="AI902" s="39"/>
      <c r="AJ902" s="39"/>
      <c r="AK902" s="39"/>
      <c r="AL902" s="39"/>
    </row>
    <row r="903" spans="35:38" ht="15.75" customHeight="1">
      <c r="AI903" s="39"/>
      <c r="AJ903" s="39"/>
      <c r="AK903" s="39"/>
      <c r="AL903" s="39"/>
    </row>
    <row r="904" spans="35:38" ht="15.75" customHeight="1">
      <c r="AI904" s="39"/>
      <c r="AJ904" s="39"/>
      <c r="AK904" s="39"/>
      <c r="AL904" s="39"/>
    </row>
    <row r="905" spans="35:38" ht="15.75" customHeight="1">
      <c r="AI905" s="39"/>
      <c r="AJ905" s="39"/>
      <c r="AK905" s="39"/>
      <c r="AL905" s="39"/>
    </row>
    <row r="906" spans="35:38" ht="15.75" customHeight="1">
      <c r="AI906" s="39"/>
      <c r="AJ906" s="39"/>
      <c r="AK906" s="39"/>
      <c r="AL906" s="39"/>
    </row>
    <row r="907" spans="35:38" ht="15.75" customHeight="1">
      <c r="AI907" s="39"/>
      <c r="AJ907" s="39"/>
      <c r="AK907" s="39"/>
      <c r="AL907" s="39"/>
    </row>
    <row r="908" spans="35:38" ht="15.75" customHeight="1">
      <c r="AI908" s="39"/>
      <c r="AJ908" s="39"/>
      <c r="AK908" s="39"/>
      <c r="AL908" s="39"/>
    </row>
    <row r="909" spans="35:38" ht="15.75" customHeight="1">
      <c r="AI909" s="39"/>
      <c r="AJ909" s="39"/>
      <c r="AK909" s="39"/>
      <c r="AL909" s="39"/>
    </row>
    <row r="910" spans="35:38" ht="15.75" customHeight="1">
      <c r="AI910" s="39"/>
      <c r="AJ910" s="39"/>
      <c r="AK910" s="39"/>
      <c r="AL910" s="39"/>
    </row>
    <row r="911" spans="35:38" ht="15.75" customHeight="1">
      <c r="AI911" s="39"/>
      <c r="AJ911" s="39"/>
      <c r="AK911" s="39"/>
      <c r="AL911" s="39"/>
    </row>
    <row r="912" spans="35:38" ht="15.75" customHeight="1">
      <c r="AI912" s="39"/>
      <c r="AJ912" s="39"/>
      <c r="AK912" s="39"/>
      <c r="AL912" s="39"/>
    </row>
    <row r="913" spans="35:38" ht="15.75" customHeight="1">
      <c r="AI913" s="39"/>
      <c r="AJ913" s="39"/>
      <c r="AK913" s="39"/>
      <c r="AL913" s="39"/>
    </row>
    <row r="914" spans="35:38" ht="15.75" customHeight="1">
      <c r="AI914" s="39"/>
      <c r="AJ914" s="39"/>
      <c r="AK914" s="39"/>
      <c r="AL914" s="39"/>
    </row>
    <row r="915" spans="35:38" ht="15.75" customHeight="1">
      <c r="AI915" s="39"/>
      <c r="AJ915" s="39"/>
      <c r="AK915" s="39"/>
      <c r="AL915" s="39"/>
    </row>
    <row r="916" spans="35:38" ht="15.75" customHeight="1">
      <c r="AI916" s="39"/>
      <c r="AJ916" s="39"/>
      <c r="AK916" s="39"/>
      <c r="AL916" s="39"/>
    </row>
    <row r="917" spans="35:38" ht="15.75" customHeight="1">
      <c r="AI917" s="39"/>
      <c r="AJ917" s="39"/>
      <c r="AK917" s="39"/>
      <c r="AL917" s="39"/>
    </row>
    <row r="918" spans="35:38" ht="15.75" customHeight="1">
      <c r="AI918" s="39"/>
      <c r="AJ918" s="39"/>
      <c r="AK918" s="39"/>
      <c r="AL918" s="39"/>
    </row>
    <row r="919" spans="35:38" ht="15.75" customHeight="1">
      <c r="AI919" s="39"/>
      <c r="AJ919" s="39"/>
      <c r="AK919" s="39"/>
      <c r="AL919" s="39"/>
    </row>
    <row r="920" spans="35:38" ht="15.75" customHeight="1">
      <c r="AI920" s="39"/>
      <c r="AJ920" s="39"/>
      <c r="AK920" s="39"/>
      <c r="AL920" s="39"/>
    </row>
    <row r="921" spans="35:38" ht="15.75" customHeight="1">
      <c r="AI921" s="39"/>
      <c r="AJ921" s="39"/>
      <c r="AK921" s="39"/>
      <c r="AL921" s="39"/>
    </row>
    <row r="922" spans="35:38" ht="15.75" customHeight="1">
      <c r="AI922" s="39"/>
      <c r="AJ922" s="39"/>
      <c r="AK922" s="39"/>
      <c r="AL922" s="39"/>
    </row>
    <row r="923" spans="35:38" ht="15.75" customHeight="1">
      <c r="AI923" s="39"/>
      <c r="AJ923" s="39"/>
      <c r="AK923" s="39"/>
      <c r="AL923" s="39"/>
    </row>
    <row r="924" spans="35:38" ht="15.75" customHeight="1">
      <c r="AI924" s="39"/>
      <c r="AJ924" s="39"/>
      <c r="AK924" s="39"/>
      <c r="AL924" s="39"/>
    </row>
    <row r="925" spans="35:38" ht="15.75" customHeight="1">
      <c r="AI925" s="39"/>
      <c r="AJ925" s="39"/>
      <c r="AK925" s="39"/>
      <c r="AL925" s="39"/>
    </row>
    <row r="926" spans="35:38" ht="15.75" customHeight="1">
      <c r="AI926" s="39"/>
      <c r="AJ926" s="39"/>
      <c r="AK926" s="39"/>
      <c r="AL926" s="39"/>
    </row>
    <row r="927" spans="35:38" ht="15.75" customHeight="1">
      <c r="AI927" s="39"/>
      <c r="AJ927" s="39"/>
      <c r="AK927" s="39"/>
      <c r="AL927" s="39"/>
    </row>
    <row r="928" spans="35:38" ht="15.75" customHeight="1">
      <c r="AI928" s="39"/>
      <c r="AJ928" s="39"/>
      <c r="AK928" s="39"/>
      <c r="AL928" s="39"/>
    </row>
    <row r="929" spans="35:38" ht="15.75" customHeight="1">
      <c r="AI929" s="39"/>
      <c r="AJ929" s="39"/>
      <c r="AK929" s="39"/>
      <c r="AL929" s="39"/>
    </row>
    <row r="930" spans="35:38" ht="15.75" customHeight="1">
      <c r="AI930" s="39"/>
      <c r="AJ930" s="39"/>
      <c r="AK930" s="39"/>
      <c r="AL930" s="39"/>
    </row>
    <row r="931" spans="35:38" ht="15.75" customHeight="1">
      <c r="AI931" s="39"/>
      <c r="AJ931" s="39"/>
      <c r="AK931" s="39"/>
      <c r="AL931" s="39"/>
    </row>
    <row r="932" spans="35:38" ht="15.75" customHeight="1">
      <c r="AI932" s="39"/>
      <c r="AJ932" s="39"/>
      <c r="AK932" s="39"/>
      <c r="AL932" s="39"/>
    </row>
    <row r="933" spans="35:38" ht="15.75" customHeight="1">
      <c r="AI933" s="39"/>
      <c r="AJ933" s="39"/>
      <c r="AK933" s="39"/>
      <c r="AL933" s="39"/>
    </row>
    <row r="934" spans="35:38" ht="15.75" customHeight="1">
      <c r="AI934" s="39"/>
      <c r="AJ934" s="39"/>
      <c r="AK934" s="39"/>
      <c r="AL934" s="39"/>
    </row>
    <row r="935" spans="35:38" ht="15.75" customHeight="1">
      <c r="AI935" s="39"/>
      <c r="AJ935" s="39"/>
      <c r="AK935" s="39"/>
      <c r="AL935" s="39"/>
    </row>
    <row r="936" spans="35:38" ht="15.75" customHeight="1">
      <c r="AI936" s="39"/>
      <c r="AJ936" s="39"/>
      <c r="AK936" s="39"/>
      <c r="AL936" s="39"/>
    </row>
    <row r="937" spans="35:38" ht="15.75" customHeight="1">
      <c r="AI937" s="39"/>
      <c r="AJ937" s="39"/>
      <c r="AK937" s="39"/>
      <c r="AL937" s="39"/>
    </row>
    <row r="938" spans="35:38" ht="15.75" customHeight="1">
      <c r="AI938" s="39"/>
      <c r="AJ938" s="39"/>
      <c r="AK938" s="39"/>
      <c r="AL938" s="39"/>
    </row>
    <row r="939" spans="35:38" ht="15.75" customHeight="1">
      <c r="AI939" s="39"/>
      <c r="AJ939" s="39"/>
      <c r="AK939" s="39"/>
      <c r="AL939" s="39"/>
    </row>
    <row r="940" spans="35:38" ht="15.75" customHeight="1">
      <c r="AI940" s="39"/>
      <c r="AJ940" s="39"/>
      <c r="AK940" s="39"/>
      <c r="AL940" s="39"/>
    </row>
    <row r="941" spans="35:38" ht="15.75" customHeight="1">
      <c r="AI941" s="39"/>
      <c r="AJ941" s="39"/>
      <c r="AK941" s="39"/>
      <c r="AL941" s="39"/>
    </row>
    <row r="942" spans="35:38" ht="15.75" customHeight="1">
      <c r="AI942" s="39"/>
      <c r="AJ942" s="39"/>
      <c r="AK942" s="39"/>
      <c r="AL942" s="39"/>
    </row>
    <row r="943" spans="35:38" ht="15.75" customHeight="1">
      <c r="AI943" s="39"/>
      <c r="AJ943" s="39"/>
      <c r="AK943" s="39"/>
      <c r="AL943" s="39"/>
    </row>
    <row r="944" spans="35:38" ht="15.75" customHeight="1">
      <c r="AI944" s="39"/>
      <c r="AJ944" s="39"/>
      <c r="AK944" s="39"/>
      <c r="AL944" s="39"/>
    </row>
    <row r="945" spans="35:38" ht="15.75" customHeight="1">
      <c r="AI945" s="39"/>
      <c r="AJ945" s="39"/>
      <c r="AK945" s="39"/>
      <c r="AL945" s="39"/>
    </row>
    <row r="946" spans="35:38" ht="15.75" customHeight="1">
      <c r="AI946" s="39"/>
      <c r="AJ946" s="39"/>
      <c r="AK946" s="39"/>
      <c r="AL946" s="39"/>
    </row>
    <row r="947" spans="35:38" ht="15.75" customHeight="1">
      <c r="AI947" s="39"/>
      <c r="AJ947" s="39"/>
      <c r="AK947" s="39"/>
      <c r="AL947" s="39"/>
    </row>
    <row r="948" spans="35:38" ht="15.75" customHeight="1">
      <c r="AI948" s="39"/>
      <c r="AJ948" s="39"/>
      <c r="AK948" s="39"/>
      <c r="AL948" s="39"/>
    </row>
    <row r="949" spans="35:38" ht="15.75" customHeight="1">
      <c r="AI949" s="39"/>
      <c r="AJ949" s="39"/>
      <c r="AK949" s="39"/>
      <c r="AL949" s="39"/>
    </row>
    <row r="950" spans="35:38" ht="15.75" customHeight="1">
      <c r="AI950" s="39"/>
      <c r="AJ950" s="39"/>
      <c r="AK950" s="39"/>
      <c r="AL950" s="39"/>
    </row>
    <row r="951" spans="35:38" ht="15.75" customHeight="1">
      <c r="AI951" s="39"/>
      <c r="AJ951" s="39"/>
      <c r="AK951" s="39"/>
      <c r="AL951" s="39"/>
    </row>
    <row r="952" spans="35:38" ht="15.75" customHeight="1">
      <c r="AI952" s="39"/>
      <c r="AJ952" s="39"/>
      <c r="AK952" s="39"/>
      <c r="AL952" s="39"/>
    </row>
    <row r="953" spans="35:38" ht="15.75" customHeight="1">
      <c r="AI953" s="39"/>
      <c r="AJ953" s="39"/>
      <c r="AK953" s="39"/>
      <c r="AL953" s="39"/>
    </row>
    <row r="954" spans="35:38" ht="15.75" customHeight="1">
      <c r="AI954" s="39"/>
      <c r="AJ954" s="39"/>
      <c r="AK954" s="39"/>
      <c r="AL954" s="39"/>
    </row>
    <row r="955" spans="35:38" ht="15.75" customHeight="1">
      <c r="AI955" s="39"/>
      <c r="AJ955" s="39"/>
      <c r="AK955" s="39"/>
      <c r="AL955" s="39"/>
    </row>
    <row r="956" spans="35:38" ht="15.75" customHeight="1">
      <c r="AI956" s="39"/>
      <c r="AJ956" s="39"/>
      <c r="AK956" s="39"/>
      <c r="AL956" s="39"/>
    </row>
    <row r="957" spans="35:38" ht="15.75" customHeight="1">
      <c r="AI957" s="39"/>
      <c r="AJ957" s="39"/>
      <c r="AK957" s="39"/>
      <c r="AL957" s="39"/>
    </row>
    <row r="958" spans="35:38" ht="15.75" customHeight="1">
      <c r="AI958" s="39"/>
      <c r="AJ958" s="39"/>
      <c r="AK958" s="39"/>
      <c r="AL958" s="39"/>
    </row>
    <row r="959" spans="35:38" ht="15.75" customHeight="1">
      <c r="AI959" s="39"/>
      <c r="AJ959" s="39"/>
      <c r="AK959" s="39"/>
      <c r="AL959" s="39"/>
    </row>
    <row r="960" spans="35:38" ht="15.75" customHeight="1">
      <c r="AI960" s="39"/>
      <c r="AJ960" s="39"/>
      <c r="AK960" s="39"/>
      <c r="AL960" s="39"/>
    </row>
    <row r="961" spans="35:38" ht="15.75" customHeight="1">
      <c r="AI961" s="39"/>
      <c r="AJ961" s="39"/>
      <c r="AK961" s="39"/>
      <c r="AL961" s="39"/>
    </row>
    <row r="962" spans="35:38" ht="15.75" customHeight="1">
      <c r="AI962" s="39"/>
      <c r="AJ962" s="39"/>
      <c r="AK962" s="39"/>
      <c r="AL962" s="39"/>
    </row>
    <row r="963" spans="35:38" ht="15.75" customHeight="1">
      <c r="AI963" s="39"/>
      <c r="AJ963" s="39"/>
      <c r="AK963" s="39"/>
      <c r="AL963" s="39"/>
    </row>
    <row r="964" spans="35:38" ht="15.75" customHeight="1">
      <c r="AI964" s="39"/>
      <c r="AJ964" s="39"/>
      <c r="AK964" s="39"/>
      <c r="AL964" s="39"/>
    </row>
    <row r="965" spans="35:38" ht="15.75" customHeight="1">
      <c r="AI965" s="39"/>
      <c r="AJ965" s="39"/>
      <c r="AK965" s="39"/>
      <c r="AL965" s="39"/>
    </row>
    <row r="966" spans="35:38" ht="15.75" customHeight="1">
      <c r="AI966" s="39"/>
      <c r="AJ966" s="39"/>
      <c r="AK966" s="39"/>
      <c r="AL966" s="39"/>
    </row>
    <row r="967" spans="35:38" ht="15.75" customHeight="1">
      <c r="AI967" s="39"/>
      <c r="AJ967" s="39"/>
      <c r="AK967" s="39"/>
      <c r="AL967" s="39"/>
    </row>
    <row r="968" spans="35:38" ht="15.75" customHeight="1">
      <c r="AI968" s="39"/>
      <c r="AJ968" s="39"/>
      <c r="AK968" s="39"/>
      <c r="AL968" s="39"/>
    </row>
    <row r="969" spans="35:38" ht="15.75" customHeight="1">
      <c r="AI969" s="39"/>
      <c r="AJ969" s="39"/>
      <c r="AK969" s="39"/>
      <c r="AL969" s="39"/>
    </row>
    <row r="970" spans="35:38" ht="15.75" customHeight="1">
      <c r="AI970" s="39"/>
      <c r="AJ970" s="39"/>
      <c r="AK970" s="39"/>
      <c r="AL970" s="39"/>
    </row>
    <row r="971" spans="35:38" ht="15.75" customHeight="1">
      <c r="AI971" s="39"/>
      <c r="AJ971" s="39"/>
      <c r="AK971" s="39"/>
      <c r="AL971" s="39"/>
    </row>
    <row r="972" spans="35:38" ht="15.75" customHeight="1">
      <c r="AI972" s="39"/>
      <c r="AJ972" s="39"/>
      <c r="AK972" s="39"/>
      <c r="AL972" s="39"/>
    </row>
    <row r="973" spans="35:38" ht="15.75" customHeight="1">
      <c r="AI973" s="39"/>
      <c r="AJ973" s="39"/>
      <c r="AK973" s="39"/>
      <c r="AL973" s="39"/>
    </row>
    <row r="974" spans="35:38" ht="15.75" customHeight="1">
      <c r="AI974" s="39"/>
      <c r="AJ974" s="39"/>
      <c r="AK974" s="39"/>
      <c r="AL974" s="39"/>
    </row>
    <row r="975" spans="35:38" ht="15.75" customHeight="1">
      <c r="AI975" s="39"/>
      <c r="AJ975" s="39"/>
      <c r="AK975" s="39"/>
      <c r="AL975" s="39"/>
    </row>
    <row r="976" spans="35:38" ht="15.75" customHeight="1">
      <c r="AI976" s="39"/>
      <c r="AJ976" s="39"/>
      <c r="AK976" s="39"/>
      <c r="AL976" s="39"/>
    </row>
    <row r="977" spans="35:38" ht="15.75" customHeight="1">
      <c r="AI977" s="39"/>
      <c r="AJ977" s="39"/>
      <c r="AK977" s="39"/>
      <c r="AL977" s="39"/>
    </row>
    <row r="978" spans="35:38" ht="15.75" customHeight="1">
      <c r="AI978" s="39"/>
      <c r="AJ978" s="39"/>
      <c r="AK978" s="39"/>
      <c r="AL978" s="39"/>
    </row>
    <row r="979" spans="35:38" ht="15.75" customHeight="1">
      <c r="AI979" s="39"/>
      <c r="AJ979" s="39"/>
      <c r="AK979" s="39"/>
      <c r="AL979" s="39"/>
    </row>
    <row r="980" spans="35:38" ht="15.75" customHeight="1">
      <c r="AI980" s="39"/>
      <c r="AJ980" s="39"/>
      <c r="AK980" s="39"/>
      <c r="AL980" s="39"/>
    </row>
    <row r="981" spans="35:38" ht="15.75" customHeight="1">
      <c r="AI981" s="39"/>
      <c r="AJ981" s="39"/>
      <c r="AK981" s="39"/>
      <c r="AL981" s="39"/>
    </row>
    <row r="982" spans="35:38" ht="15.75" customHeight="1">
      <c r="AI982" s="39"/>
      <c r="AJ982" s="39"/>
      <c r="AK982" s="39"/>
      <c r="AL982" s="39"/>
    </row>
    <row r="983" spans="35:38" ht="15.75" customHeight="1">
      <c r="AI983" s="39"/>
      <c r="AJ983" s="39"/>
      <c r="AK983" s="39"/>
      <c r="AL983" s="39"/>
    </row>
    <row r="984" spans="35:38" ht="15.75" customHeight="1">
      <c r="AI984" s="39"/>
      <c r="AJ984" s="39"/>
      <c r="AK984" s="39"/>
      <c r="AL984" s="39"/>
    </row>
    <row r="985" spans="35:38" ht="15.75" customHeight="1">
      <c r="AI985" s="39"/>
      <c r="AJ985" s="39"/>
      <c r="AK985" s="39"/>
      <c r="AL985" s="39"/>
    </row>
    <row r="986" spans="35:38" ht="15.75" customHeight="1">
      <c r="AI986" s="39"/>
      <c r="AJ986" s="39"/>
      <c r="AK986" s="39"/>
      <c r="AL986" s="39"/>
    </row>
    <row r="987" spans="35:38" ht="15.75" customHeight="1">
      <c r="AI987" s="39"/>
      <c r="AJ987" s="39"/>
      <c r="AK987" s="39"/>
      <c r="AL987" s="39"/>
    </row>
    <row r="988" spans="35:38" ht="15.75" customHeight="1">
      <c r="AI988" s="39"/>
      <c r="AJ988" s="39"/>
      <c r="AK988" s="39"/>
      <c r="AL988" s="39"/>
    </row>
    <row r="989" spans="35:38" ht="13.8">
      <c r="AI989" s="39"/>
      <c r="AJ989" s="39"/>
      <c r="AK989" s="39"/>
      <c r="AL989" s="39"/>
    </row>
  </sheetData>
  <customSheetViews>
    <customSheetView guid="{F0D64753-5E32-4BB4-BC4E-2D0CDDD003DF}" filter="1" showAutoFilter="1">
      <pageMargins left="0.7" right="0.7" top="0.75" bottom="0.75" header="0.3" footer="0.3"/>
      <autoFilter ref="A1:AG117" xr:uid="{00000000-0000-0000-0000-000000000000}"/>
    </customSheetView>
  </customSheetViews>
  <mergeCells count="6">
    <mergeCell ref="Z1:AC1"/>
    <mergeCell ref="F1:I1"/>
    <mergeCell ref="J1:M1"/>
    <mergeCell ref="N1:Q1"/>
    <mergeCell ref="R1:U1"/>
    <mergeCell ref="V1:Y1"/>
  </mergeCells>
  <conditionalFormatting sqref="F3:AF117 AG64:AG69">
    <cfRule type="cellIs" dxfId="29" priority="3" operator="greaterThan">
      <formula>1</formula>
    </cfRule>
    <cfRule type="cellIs" dxfId="28" priority="4" operator="greaterThan">
      <formula>1</formula>
    </cfRule>
  </conditionalFormatting>
  <conditionalFormatting sqref="F13:AF19">
    <cfRule type="cellIs" dxfId="27" priority="42" operator="greaterThan">
      <formula>1</formula>
    </cfRule>
    <cfRule type="cellIs" dxfId="26" priority="43" operator="greaterThan">
      <formula>1</formula>
    </cfRule>
  </conditionalFormatting>
  <conditionalFormatting sqref="F69:AF117">
    <cfRule type="cellIs" dxfId="25" priority="55" operator="greaterThan">
      <formula>1</formula>
    </cfRule>
    <cfRule type="cellIs" dxfId="24" priority="56" operator="greaterThan">
      <formula>1</formula>
    </cfRule>
  </conditionalFormatting>
  <conditionalFormatting sqref="F95:AF117">
    <cfRule type="cellIs" dxfId="23" priority="39" operator="greaterThan">
      <formula>1</formula>
    </cfRule>
    <cfRule type="cellIs" dxfId="22" priority="40" operator="greaterThan">
      <formula>1</formula>
    </cfRule>
    <cfRule type="cellIs" dxfId="21" priority="74" operator="greaterThan">
      <formula>1</formula>
    </cfRule>
    <cfRule type="cellIs" dxfId="20" priority="75" operator="greaterThan">
      <formula>1</formula>
    </cfRule>
  </conditionalFormatting>
  <conditionalFormatting sqref="AG3 F3:AF117 AG17:AG21 AG64:AG86">
    <cfRule type="cellIs" dxfId="19" priority="1" operator="lessThan">
      <formula>1</formula>
    </cfRule>
  </conditionalFormatting>
  <conditionalFormatting sqref="AG29 AG37:AG45">
    <cfRule type="cellIs" dxfId="18" priority="5" operator="lessThan">
      <formula>1</formula>
    </cfRule>
    <cfRule type="cellIs" dxfId="17" priority="6" operator="greaterThan">
      <formula>1</formula>
    </cfRule>
    <cfRule type="cellIs" dxfId="16" priority="7" operator="greaterThan">
      <formula>1</formula>
    </cfRule>
  </conditionalFormatting>
  <conditionalFormatting sqref="AG51:AG57">
    <cfRule type="cellIs" dxfId="15" priority="44" operator="lessThan">
      <formula>1</formula>
    </cfRule>
  </conditionalFormatting>
  <conditionalFormatting sqref="AI3:AI94">
    <cfRule type="cellIs" dxfId="14" priority="71" operator="between">
      <formula>0.01</formula>
      <formula>0.79</formula>
    </cfRule>
  </conditionalFormatting>
  <pageMargins left="0.7" right="0.7" top="0.75" bottom="0.75" header="0" footer="0"/>
  <pageSetup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889"/>
  <sheetViews>
    <sheetView workbookViewId="0"/>
  </sheetViews>
  <sheetFormatPr defaultColWidth="12.59765625" defaultRowHeight="15" customHeight="1"/>
  <cols>
    <col min="1" max="1" width="28.3984375" customWidth="1"/>
    <col min="2" max="2" width="12.5" customWidth="1"/>
    <col min="6" max="6" width="23.69921875" customWidth="1"/>
    <col min="7" max="7" width="15.09765625" customWidth="1"/>
  </cols>
  <sheetData>
    <row r="1" spans="1:2" ht="15" customHeight="1">
      <c r="A1" s="90" t="s">
        <v>1596</v>
      </c>
      <c r="B1" s="90" t="s">
        <v>1597</v>
      </c>
    </row>
    <row r="2" spans="1:2" ht="13.8">
      <c r="A2" s="91" t="s">
        <v>81</v>
      </c>
      <c r="B2" s="91">
        <v>147</v>
      </c>
    </row>
    <row r="3" spans="1:2" ht="13.8">
      <c r="A3" s="91" t="s">
        <v>68</v>
      </c>
      <c r="B3" s="91">
        <v>283</v>
      </c>
    </row>
    <row r="4" spans="1:2" ht="13.8">
      <c r="A4" s="91" t="s">
        <v>138</v>
      </c>
      <c r="B4" s="91">
        <v>148</v>
      </c>
    </row>
    <row r="5" spans="1:2" ht="13.8">
      <c r="A5" s="91" t="s">
        <v>162</v>
      </c>
      <c r="B5" s="91">
        <v>204</v>
      </c>
    </row>
    <row r="6" spans="1:2" ht="13.8">
      <c r="A6" s="91" t="s">
        <v>153</v>
      </c>
      <c r="B6" s="91">
        <v>75</v>
      </c>
    </row>
    <row r="7" spans="1:2" ht="13.8">
      <c r="A7" s="91" t="s">
        <v>133</v>
      </c>
      <c r="B7" s="91">
        <v>144</v>
      </c>
    </row>
    <row r="8" spans="1:2" ht="13.8">
      <c r="A8" s="91" t="s">
        <v>90</v>
      </c>
      <c r="B8" s="91">
        <v>371</v>
      </c>
    </row>
    <row r="9" spans="1:2" ht="13.8">
      <c r="A9" s="91" t="s">
        <v>333</v>
      </c>
      <c r="B9" s="91">
        <v>119</v>
      </c>
    </row>
    <row r="10" spans="1:2" ht="13.8">
      <c r="A10" s="91" t="s">
        <v>363</v>
      </c>
      <c r="B10" s="91">
        <v>64</v>
      </c>
    </row>
    <row r="11" spans="1:2" ht="13.8">
      <c r="A11" s="91" t="s">
        <v>304</v>
      </c>
      <c r="B11" s="91">
        <v>122</v>
      </c>
    </row>
    <row r="12" spans="1:2" ht="13.8">
      <c r="A12" s="91" t="s">
        <v>233</v>
      </c>
      <c r="B12" s="91">
        <v>137</v>
      </c>
    </row>
    <row r="13" spans="1:2" ht="13.8">
      <c r="A13" s="91" t="s">
        <v>220</v>
      </c>
      <c r="B13" s="91">
        <v>149</v>
      </c>
    </row>
    <row r="14" spans="1:2" ht="13.8">
      <c r="A14" s="91" t="s">
        <v>67</v>
      </c>
      <c r="B14" s="91">
        <v>265</v>
      </c>
    </row>
    <row r="15" spans="1:2" ht="13.8">
      <c r="A15" s="91" t="s">
        <v>356</v>
      </c>
      <c r="B15" s="91">
        <v>74</v>
      </c>
    </row>
    <row r="16" spans="1:2" ht="13.8">
      <c r="A16" s="91" t="s">
        <v>232</v>
      </c>
      <c r="B16" s="91">
        <v>73</v>
      </c>
    </row>
    <row r="17" spans="1:2" ht="13.8">
      <c r="A17" s="91" t="s">
        <v>17</v>
      </c>
      <c r="B17" s="91">
        <v>236</v>
      </c>
    </row>
    <row r="18" spans="1:2" ht="13.8">
      <c r="A18" s="91" t="s">
        <v>28</v>
      </c>
      <c r="B18" s="91">
        <v>376</v>
      </c>
    </row>
    <row r="19" spans="1:2" ht="13.8">
      <c r="A19" s="91" t="s">
        <v>256</v>
      </c>
      <c r="B19" s="91">
        <v>375</v>
      </c>
    </row>
    <row r="20" spans="1:2" ht="13.8">
      <c r="A20" s="91" t="s">
        <v>228</v>
      </c>
      <c r="B20" s="91">
        <v>163</v>
      </c>
    </row>
    <row r="21" spans="1:2" ht="13.8">
      <c r="A21" s="91" t="s">
        <v>345</v>
      </c>
      <c r="B21" s="91" t="s">
        <v>346</v>
      </c>
    </row>
    <row r="22" spans="1:2" ht="13.8">
      <c r="A22" s="91" t="s">
        <v>87</v>
      </c>
      <c r="B22" s="91" t="s">
        <v>88</v>
      </c>
    </row>
    <row r="23" spans="1:2" ht="13.8">
      <c r="A23" s="91" t="s">
        <v>36</v>
      </c>
      <c r="B23" s="91" t="s">
        <v>37</v>
      </c>
    </row>
    <row r="24" spans="1:2" ht="13.8">
      <c r="A24" s="91" t="s">
        <v>367</v>
      </c>
      <c r="B24" s="91" t="s">
        <v>368</v>
      </c>
    </row>
    <row r="25" spans="1:2" ht="13.8">
      <c r="A25" s="91" t="s">
        <v>298</v>
      </c>
      <c r="B25" s="91" t="s">
        <v>299</v>
      </c>
    </row>
    <row r="26" spans="1:2" ht="13.8">
      <c r="A26" s="91" t="s">
        <v>347</v>
      </c>
      <c r="B26" s="91" t="s">
        <v>348</v>
      </c>
    </row>
    <row r="27" spans="1:2" ht="13.8">
      <c r="A27" s="91" t="s">
        <v>217</v>
      </c>
      <c r="B27" s="91" t="s">
        <v>218</v>
      </c>
    </row>
    <row r="28" spans="1:2" ht="13.8">
      <c r="A28" s="91" t="s">
        <v>320</v>
      </c>
      <c r="B28" s="91" t="s">
        <v>321</v>
      </c>
    </row>
    <row r="29" spans="1:2" ht="13.8">
      <c r="A29" s="91" t="s">
        <v>226</v>
      </c>
      <c r="B29" s="91" t="s">
        <v>227</v>
      </c>
    </row>
    <row r="30" spans="1:2" ht="13.8">
      <c r="A30" s="91" t="s">
        <v>85</v>
      </c>
      <c r="B30" s="91" t="s">
        <v>86</v>
      </c>
    </row>
    <row r="31" spans="1:2" ht="13.8">
      <c r="A31" s="91" t="s">
        <v>108</v>
      </c>
      <c r="B31" s="91" t="s">
        <v>109</v>
      </c>
    </row>
    <row r="32" spans="1:2" ht="13.8">
      <c r="A32" s="91" t="s">
        <v>112</v>
      </c>
      <c r="B32" s="91" t="s">
        <v>113</v>
      </c>
    </row>
    <row r="33" spans="1:2" ht="13.8">
      <c r="A33" s="91" t="s">
        <v>334</v>
      </c>
      <c r="B33" s="91" t="s">
        <v>335</v>
      </c>
    </row>
    <row r="34" spans="1:2" ht="13.8">
      <c r="A34" s="91" t="s">
        <v>336</v>
      </c>
      <c r="B34" s="91" t="s">
        <v>337</v>
      </c>
    </row>
    <row r="35" spans="1:2" ht="13.8">
      <c r="A35" s="91" t="s">
        <v>1598</v>
      </c>
      <c r="B35" s="91" t="s">
        <v>1599</v>
      </c>
    </row>
    <row r="36" spans="1:2" ht="13.8">
      <c r="A36" s="91" t="s">
        <v>1017</v>
      </c>
      <c r="B36" s="91" t="s">
        <v>1018</v>
      </c>
    </row>
    <row r="37" spans="1:2" ht="13.8">
      <c r="A37" s="91" t="s">
        <v>174</v>
      </c>
      <c r="B37" s="91" t="s">
        <v>175</v>
      </c>
    </row>
    <row r="38" spans="1:2" ht="13.8">
      <c r="A38" s="91" t="s">
        <v>65</v>
      </c>
      <c r="B38" s="91" t="s">
        <v>66</v>
      </c>
    </row>
    <row r="39" spans="1:2" ht="13.8">
      <c r="A39" s="91" t="s">
        <v>32</v>
      </c>
      <c r="B39" s="91" t="s">
        <v>33</v>
      </c>
    </row>
    <row r="40" spans="1:2" ht="13.8">
      <c r="A40" s="91" t="s">
        <v>254</v>
      </c>
      <c r="B40" s="91" t="s">
        <v>255</v>
      </c>
    </row>
    <row r="41" spans="1:2" ht="13.8">
      <c r="A41" s="91" t="s">
        <v>326</v>
      </c>
      <c r="B41" s="91" t="s">
        <v>327</v>
      </c>
    </row>
    <row r="42" spans="1:2" ht="13.8">
      <c r="A42" s="91" t="s">
        <v>317</v>
      </c>
      <c r="B42" s="91" t="s">
        <v>27</v>
      </c>
    </row>
    <row r="43" spans="1:2" ht="13.8">
      <c r="A43" s="91" t="s">
        <v>300</v>
      </c>
      <c r="B43" s="91" t="s">
        <v>301</v>
      </c>
    </row>
    <row r="44" spans="1:2" ht="13.8">
      <c r="A44" s="91" t="s">
        <v>284</v>
      </c>
      <c r="B44" s="91" t="s">
        <v>285</v>
      </c>
    </row>
    <row r="45" spans="1:2" ht="13.8">
      <c r="A45" s="91" t="s">
        <v>282</v>
      </c>
      <c r="B45" s="91" t="s">
        <v>283</v>
      </c>
    </row>
    <row r="46" spans="1:2" ht="13.8">
      <c r="A46" s="91" t="s">
        <v>278</v>
      </c>
      <c r="B46" s="91" t="s">
        <v>279</v>
      </c>
    </row>
    <row r="47" spans="1:2" ht="13.8">
      <c r="A47" s="91" t="s">
        <v>273</v>
      </c>
      <c r="B47" s="91" t="s">
        <v>274</v>
      </c>
    </row>
    <row r="48" spans="1:2" ht="13.8">
      <c r="A48" s="91" t="s">
        <v>262</v>
      </c>
      <c r="B48" s="91" t="s">
        <v>263</v>
      </c>
    </row>
    <row r="49" spans="1:2" ht="13.8">
      <c r="A49" s="91" t="s">
        <v>252</v>
      </c>
      <c r="B49" s="91" t="s">
        <v>253</v>
      </c>
    </row>
    <row r="50" spans="1:2" ht="13.8">
      <c r="A50" s="91" t="s">
        <v>234</v>
      </c>
      <c r="B50" s="91" t="s">
        <v>235</v>
      </c>
    </row>
    <row r="51" spans="1:2" ht="13.8">
      <c r="A51" s="91" t="s">
        <v>230</v>
      </c>
      <c r="B51" s="91" t="s">
        <v>231</v>
      </c>
    </row>
    <row r="52" spans="1:2" ht="13.8">
      <c r="A52" s="91" t="s">
        <v>207</v>
      </c>
      <c r="B52" s="91" t="s">
        <v>208</v>
      </c>
    </row>
    <row r="53" spans="1:2" ht="13.8">
      <c r="A53" s="91" t="s">
        <v>192</v>
      </c>
      <c r="B53" s="91" t="s">
        <v>193</v>
      </c>
    </row>
    <row r="54" spans="1:2" ht="13.8">
      <c r="A54" s="91" t="s">
        <v>1600</v>
      </c>
      <c r="B54" s="91" t="s">
        <v>1601</v>
      </c>
    </row>
    <row r="55" spans="1:2" ht="13.8">
      <c r="A55" s="91" t="s">
        <v>1602</v>
      </c>
      <c r="B55" s="91" t="s">
        <v>1603</v>
      </c>
    </row>
    <row r="56" spans="1:2" ht="13.8">
      <c r="A56" s="91" t="s">
        <v>70</v>
      </c>
      <c r="B56" s="91" t="s">
        <v>71</v>
      </c>
    </row>
    <row r="57" spans="1:2" ht="13.8">
      <c r="A57" s="91" t="s">
        <v>136</v>
      </c>
      <c r="B57" s="91" t="s">
        <v>137</v>
      </c>
    </row>
    <row r="58" spans="1:2" ht="13.8">
      <c r="A58" s="91" t="s">
        <v>134</v>
      </c>
      <c r="B58" s="91" t="s">
        <v>135</v>
      </c>
    </row>
    <row r="59" spans="1:2" ht="13.8">
      <c r="A59" s="91" t="s">
        <v>48</v>
      </c>
      <c r="B59" s="91" t="s">
        <v>49</v>
      </c>
    </row>
    <row r="60" spans="1:2" ht="13.8">
      <c r="A60" s="91" t="s">
        <v>240</v>
      </c>
      <c r="B60" s="91" t="s">
        <v>241</v>
      </c>
    </row>
    <row r="61" spans="1:2" ht="13.8">
      <c r="A61" s="91" t="s">
        <v>338</v>
      </c>
      <c r="B61" s="91" t="s">
        <v>339</v>
      </c>
    </row>
    <row r="62" spans="1:2" ht="13.8">
      <c r="A62" s="91" t="s">
        <v>1604</v>
      </c>
      <c r="B62" s="91" t="s">
        <v>1605</v>
      </c>
    </row>
    <row r="63" spans="1:2" ht="13.8">
      <c r="A63" s="91" t="s">
        <v>1606</v>
      </c>
      <c r="B63" s="91" t="s">
        <v>1607</v>
      </c>
    </row>
    <row r="64" spans="1:2" ht="13.8">
      <c r="A64" s="91" t="s">
        <v>357</v>
      </c>
      <c r="B64" s="91" t="s">
        <v>358</v>
      </c>
    </row>
    <row r="65" spans="1:2" ht="13.8">
      <c r="A65" s="91" t="s">
        <v>340</v>
      </c>
      <c r="B65" s="91" t="s">
        <v>341</v>
      </c>
    </row>
    <row r="66" spans="1:2" ht="13.8">
      <c r="A66" s="91" t="s">
        <v>1608</v>
      </c>
      <c r="B66" s="91" t="s">
        <v>1609</v>
      </c>
    </row>
    <row r="67" spans="1:2" ht="13.8">
      <c r="A67" s="91" t="s">
        <v>56</v>
      </c>
      <c r="B67" s="91" t="s">
        <v>57</v>
      </c>
    </row>
    <row r="68" spans="1:2" ht="13.8">
      <c r="A68" s="91" t="s">
        <v>60</v>
      </c>
      <c r="B68" s="91" t="s">
        <v>61</v>
      </c>
    </row>
    <row r="69" spans="1:2" ht="13.8">
      <c r="A69" s="91" t="s">
        <v>1610</v>
      </c>
      <c r="B69" s="91" t="s">
        <v>1611</v>
      </c>
    </row>
    <row r="70" spans="1:2" ht="13.8">
      <c r="A70" s="91" t="s">
        <v>145</v>
      </c>
      <c r="B70" s="91" t="s">
        <v>146</v>
      </c>
    </row>
    <row r="71" spans="1:2" ht="13.8">
      <c r="A71" s="91" t="s">
        <v>150</v>
      </c>
      <c r="B71" s="91" t="s">
        <v>151</v>
      </c>
    </row>
    <row r="72" spans="1:2" ht="13.8">
      <c r="A72" s="91" t="s">
        <v>160</v>
      </c>
      <c r="B72" s="91" t="s">
        <v>161</v>
      </c>
    </row>
    <row r="73" spans="1:2" ht="13.8">
      <c r="A73" s="91" t="s">
        <v>168</v>
      </c>
      <c r="B73" s="91" t="s">
        <v>169</v>
      </c>
    </row>
    <row r="74" spans="1:2" ht="13.8">
      <c r="A74" s="91" t="s">
        <v>197</v>
      </c>
      <c r="B74" s="91" t="s">
        <v>198</v>
      </c>
    </row>
    <row r="75" spans="1:2" ht="13.8">
      <c r="A75" s="91" t="s">
        <v>238</v>
      </c>
      <c r="B75" s="91" t="s">
        <v>239</v>
      </c>
    </row>
    <row r="76" spans="1:2" ht="13.8">
      <c r="A76" s="91" t="s">
        <v>329</v>
      </c>
      <c r="B76" s="91" t="s">
        <v>330</v>
      </c>
    </row>
    <row r="77" spans="1:2" ht="13.8">
      <c r="A77" s="91" t="s">
        <v>331</v>
      </c>
      <c r="B77" s="91" t="s">
        <v>332</v>
      </c>
    </row>
    <row r="78" spans="1:2" ht="13.8">
      <c r="A78" s="91" t="s">
        <v>343</v>
      </c>
      <c r="B78" s="91" t="s">
        <v>344</v>
      </c>
    </row>
    <row r="79" spans="1:2" ht="13.8">
      <c r="A79" s="91" t="s">
        <v>1612</v>
      </c>
      <c r="B79" s="91" t="s">
        <v>1613</v>
      </c>
    </row>
    <row r="80" spans="1:2" ht="13.8">
      <c r="A80" s="91" t="s">
        <v>376</v>
      </c>
      <c r="B80" s="91" t="s">
        <v>377</v>
      </c>
    </row>
    <row r="81" spans="1:2" ht="13.8">
      <c r="A81" s="91" t="s">
        <v>180</v>
      </c>
      <c r="B81" s="91" t="s">
        <v>181</v>
      </c>
    </row>
    <row r="82" spans="1:2" ht="13.8">
      <c r="A82" s="91" t="s">
        <v>3</v>
      </c>
      <c r="B82" s="91" t="s">
        <v>4</v>
      </c>
    </row>
    <row r="83" spans="1:2" ht="13.8">
      <c r="A83" s="91" t="s">
        <v>26</v>
      </c>
      <c r="B83" s="91" t="s">
        <v>27</v>
      </c>
    </row>
    <row r="84" spans="1:2" ht="13.8">
      <c r="A84" s="91" t="s">
        <v>42</v>
      </c>
      <c r="B84" s="91" t="s">
        <v>43</v>
      </c>
    </row>
    <row r="85" spans="1:2" ht="13.8">
      <c r="A85" s="91" t="s">
        <v>100</v>
      </c>
      <c r="B85" s="91" t="s">
        <v>101</v>
      </c>
    </row>
    <row r="86" spans="1:2" ht="13.8">
      <c r="A86" s="91" t="s">
        <v>1614</v>
      </c>
      <c r="B86" s="91" t="s">
        <v>1615</v>
      </c>
    </row>
    <row r="87" spans="1:2" ht="13.8">
      <c r="A87" s="91" t="s">
        <v>183</v>
      </c>
      <c r="B87" s="91" t="s">
        <v>184</v>
      </c>
    </row>
    <row r="88" spans="1:2" ht="13.8">
      <c r="A88" s="91" t="s">
        <v>1039</v>
      </c>
      <c r="B88" s="91" t="s">
        <v>95</v>
      </c>
    </row>
    <row r="89" spans="1:2" ht="13.8">
      <c r="A89" s="91" t="s">
        <v>178</v>
      </c>
      <c r="B89" s="91" t="s">
        <v>179</v>
      </c>
    </row>
    <row r="90" spans="1:2" ht="13.8">
      <c r="A90" s="91" t="s">
        <v>72</v>
      </c>
      <c r="B90" s="91" t="s">
        <v>73</v>
      </c>
    </row>
    <row r="91" spans="1:2" ht="13.8">
      <c r="A91" s="91" t="s">
        <v>351</v>
      </c>
      <c r="B91" s="91" t="s">
        <v>352</v>
      </c>
    </row>
    <row r="92" spans="1:2" ht="13.8">
      <c r="A92" s="91" t="s">
        <v>1616</v>
      </c>
      <c r="B92" s="91" t="s">
        <v>1617</v>
      </c>
    </row>
    <row r="93" spans="1:2" ht="13.8">
      <c r="A93" s="91" t="s">
        <v>269</v>
      </c>
      <c r="B93" s="91" t="s">
        <v>270</v>
      </c>
    </row>
    <row r="94" spans="1:2" ht="13.8">
      <c r="A94" s="91" t="s">
        <v>312</v>
      </c>
      <c r="B94" s="91" t="s">
        <v>313</v>
      </c>
    </row>
    <row r="95" spans="1:2" ht="13.8">
      <c r="A95" s="91" t="s">
        <v>58</v>
      </c>
      <c r="B95" s="91" t="s">
        <v>59</v>
      </c>
    </row>
    <row r="96" spans="1:2" ht="13.8">
      <c r="A96" s="91" t="s">
        <v>188</v>
      </c>
      <c r="B96" s="91" t="s">
        <v>189</v>
      </c>
    </row>
    <row r="97" spans="1:2" ht="13.8">
      <c r="A97" s="91" t="s">
        <v>194</v>
      </c>
      <c r="B97" s="91" t="s">
        <v>195</v>
      </c>
    </row>
    <row r="98" spans="1:2" ht="13.8">
      <c r="A98" s="91" t="s">
        <v>20</v>
      </c>
      <c r="B98" s="91" t="s">
        <v>21</v>
      </c>
    </row>
    <row r="99" spans="1:2" ht="13.8">
      <c r="A99" s="91" t="s">
        <v>1618</v>
      </c>
      <c r="B99" s="91" t="s">
        <v>1619</v>
      </c>
    </row>
    <row r="100" spans="1:2" ht="13.8">
      <c r="A100" s="91" t="s">
        <v>364</v>
      </c>
      <c r="B100" s="91" t="s">
        <v>365</v>
      </c>
    </row>
    <row r="101" spans="1:2" ht="13.8">
      <c r="A101" s="91" t="s">
        <v>360</v>
      </c>
      <c r="B101" s="91" t="s">
        <v>361</v>
      </c>
    </row>
    <row r="102" spans="1:2" ht="13.8">
      <c r="A102" s="91" t="s">
        <v>314</v>
      </c>
      <c r="B102" s="91" t="s">
        <v>315</v>
      </c>
    </row>
    <row r="103" spans="1:2" ht="13.8">
      <c r="A103" s="91" t="s">
        <v>1620</v>
      </c>
      <c r="B103" s="91" t="s">
        <v>1621</v>
      </c>
    </row>
    <row r="104" spans="1:2" ht="13.8">
      <c r="A104" s="91" t="s">
        <v>110</v>
      </c>
      <c r="B104" s="91" t="s">
        <v>111</v>
      </c>
    </row>
    <row r="105" spans="1:2" ht="13.8">
      <c r="A105" s="91" t="s">
        <v>223</v>
      </c>
      <c r="B105" s="91" t="s">
        <v>224</v>
      </c>
    </row>
    <row r="106" spans="1:2" ht="13.8">
      <c r="A106" s="91" t="s">
        <v>213</v>
      </c>
      <c r="B106" s="91" t="s">
        <v>214</v>
      </c>
    </row>
    <row r="107" spans="1:2" ht="13.8">
      <c r="A107" s="91" t="s">
        <v>30</v>
      </c>
      <c r="B107" s="91" t="s">
        <v>31</v>
      </c>
    </row>
    <row r="108" spans="1:2" ht="13.8">
      <c r="A108" s="91" t="s">
        <v>40</v>
      </c>
      <c r="B108" s="91" t="s">
        <v>41</v>
      </c>
    </row>
    <row r="109" spans="1:2" ht="13.8">
      <c r="A109" s="91" t="s">
        <v>1622</v>
      </c>
      <c r="B109" s="91" t="s">
        <v>1623</v>
      </c>
    </row>
    <row r="110" spans="1:2" ht="13.8">
      <c r="A110" s="91" t="s">
        <v>120</v>
      </c>
      <c r="B110" s="91" t="s">
        <v>121</v>
      </c>
    </row>
    <row r="111" spans="1:2" ht="13.8">
      <c r="A111" s="91" t="s">
        <v>11</v>
      </c>
      <c r="B111" s="91" t="s">
        <v>12</v>
      </c>
    </row>
    <row r="112" spans="1:2" ht="13.8">
      <c r="A112" s="91" t="s">
        <v>1624</v>
      </c>
      <c r="B112" s="91" t="s">
        <v>1625</v>
      </c>
    </row>
    <row r="113" spans="1:2" ht="13.8">
      <c r="A113" s="91" t="s">
        <v>143</v>
      </c>
      <c r="B113" s="91" t="s">
        <v>144</v>
      </c>
    </row>
    <row r="114" spans="1:2" ht="13.8">
      <c r="A114" s="91" t="s">
        <v>1626</v>
      </c>
      <c r="B114" s="91" t="s">
        <v>1627</v>
      </c>
    </row>
    <row r="115" spans="1:2" ht="13.8">
      <c r="A115" s="91" t="s">
        <v>305</v>
      </c>
      <c r="B115" s="91" t="s">
        <v>306</v>
      </c>
    </row>
    <row r="116" spans="1:2" ht="13.8">
      <c r="A116" s="91" t="s">
        <v>1628</v>
      </c>
      <c r="B116" s="91" t="s">
        <v>1629</v>
      </c>
    </row>
    <row r="117" spans="1:2" ht="13.8">
      <c r="A117" s="91" t="s">
        <v>349</v>
      </c>
      <c r="B117" s="91" t="s">
        <v>350</v>
      </c>
    </row>
    <row r="118" spans="1:2" ht="13.8">
      <c r="A118" s="91" t="s">
        <v>1630</v>
      </c>
      <c r="B118" s="91" t="s">
        <v>1631</v>
      </c>
    </row>
    <row r="119" spans="1:2" ht="13.8">
      <c r="A119" s="91" t="s">
        <v>324</v>
      </c>
      <c r="B119" s="91" t="s">
        <v>325</v>
      </c>
    </row>
    <row r="120" spans="1:2" ht="13.8">
      <c r="A120" s="91" t="s">
        <v>147</v>
      </c>
      <c r="B120" s="91" t="s">
        <v>148</v>
      </c>
    </row>
    <row r="121" spans="1:2" ht="13.8">
      <c r="A121" s="91" t="s">
        <v>307</v>
      </c>
      <c r="B121" s="91" t="s">
        <v>308</v>
      </c>
    </row>
    <row r="122" spans="1:2" ht="13.8">
      <c r="A122" s="91" t="s">
        <v>310</v>
      </c>
      <c r="B122" s="91" t="s">
        <v>311</v>
      </c>
    </row>
    <row r="123" spans="1:2" ht="13.8">
      <c r="A123" s="91" t="s">
        <v>292</v>
      </c>
      <c r="B123" s="91" t="s">
        <v>293</v>
      </c>
    </row>
    <row r="124" spans="1:2" ht="13.8">
      <c r="A124" s="91" t="s">
        <v>1632</v>
      </c>
      <c r="B124" s="91" t="s">
        <v>1633</v>
      </c>
    </row>
    <row r="125" spans="1:2" ht="13.8">
      <c r="A125" s="91" t="s">
        <v>163</v>
      </c>
      <c r="B125" s="91" t="s">
        <v>164</v>
      </c>
    </row>
    <row r="126" spans="1:2" ht="13.8">
      <c r="A126" s="91" t="s">
        <v>201</v>
      </c>
      <c r="B126" s="91" t="s">
        <v>202</v>
      </c>
    </row>
    <row r="127" spans="1:2" ht="13.8">
      <c r="A127" s="91" t="s">
        <v>141</v>
      </c>
      <c r="B127" s="91" t="s">
        <v>142</v>
      </c>
    </row>
    <row r="128" spans="1:2" ht="13.8">
      <c r="A128" s="91" t="s">
        <v>45</v>
      </c>
      <c r="B128" s="91" t="s">
        <v>46</v>
      </c>
    </row>
    <row r="129" spans="1:2" ht="13.8">
      <c r="A129" s="91" t="s">
        <v>286</v>
      </c>
      <c r="B129" s="91" t="s">
        <v>287</v>
      </c>
    </row>
    <row r="130" spans="1:2" ht="13.8">
      <c r="A130" s="91" t="s">
        <v>280</v>
      </c>
      <c r="B130" s="91" t="s">
        <v>281</v>
      </c>
    </row>
    <row r="131" spans="1:2" ht="13.8">
      <c r="A131" s="91" t="s">
        <v>246</v>
      </c>
      <c r="B131" s="91" t="s">
        <v>247</v>
      </c>
    </row>
    <row r="132" spans="1:2" ht="13.8">
      <c r="A132" s="91" t="s">
        <v>250</v>
      </c>
      <c r="B132" s="91" t="s">
        <v>251</v>
      </c>
    </row>
    <row r="133" spans="1:2" ht="13.8">
      <c r="A133" s="91" t="s">
        <v>259</v>
      </c>
      <c r="B133" s="91" t="s">
        <v>260</v>
      </c>
    </row>
    <row r="134" spans="1:2" ht="13.8">
      <c r="A134" s="91" t="s">
        <v>264</v>
      </c>
      <c r="B134" s="91" t="s">
        <v>265</v>
      </c>
    </row>
    <row r="135" spans="1:2" ht="13.8">
      <c r="A135" s="91" t="s">
        <v>1634</v>
      </c>
      <c r="B135" s="91" t="s">
        <v>1635</v>
      </c>
    </row>
    <row r="136" spans="1:2" ht="13.8">
      <c r="A136" s="91" t="s">
        <v>290</v>
      </c>
      <c r="B136" s="91" t="s">
        <v>291</v>
      </c>
    </row>
    <row r="137" spans="1:2" ht="13.8">
      <c r="A137" s="91" t="s">
        <v>1636</v>
      </c>
      <c r="B137" s="91" t="s">
        <v>1637</v>
      </c>
    </row>
    <row r="138" spans="1:2" ht="13.8">
      <c r="A138" s="91" t="s">
        <v>34</v>
      </c>
      <c r="B138" s="91" t="s">
        <v>35</v>
      </c>
    </row>
    <row r="139" spans="1:2" ht="13.8">
      <c r="A139" s="91" t="s">
        <v>257</v>
      </c>
      <c r="B139" s="91" t="s">
        <v>258</v>
      </c>
    </row>
    <row r="140" spans="1:2" ht="13.8">
      <c r="A140" s="91" t="s">
        <v>74</v>
      </c>
      <c r="B140" s="91" t="s">
        <v>75</v>
      </c>
    </row>
    <row r="141" spans="1:2" ht="13.8">
      <c r="A141" s="91" t="s">
        <v>82</v>
      </c>
      <c r="B141" s="91" t="s">
        <v>83</v>
      </c>
    </row>
    <row r="142" spans="1:2" ht="13.8">
      <c r="A142" s="91" t="s">
        <v>172</v>
      </c>
      <c r="B142" s="91" t="s">
        <v>173</v>
      </c>
    </row>
    <row r="143" spans="1:2" ht="13.8">
      <c r="A143" s="91" t="s">
        <v>369</v>
      </c>
      <c r="B143" s="91" t="s">
        <v>370</v>
      </c>
    </row>
    <row r="144" spans="1:2" ht="13.8">
      <c r="A144" s="91" t="s">
        <v>211</v>
      </c>
      <c r="B144" s="91" t="s">
        <v>212</v>
      </c>
    </row>
    <row r="145" spans="1:2" ht="13.8">
      <c r="A145" s="91" t="s">
        <v>236</v>
      </c>
      <c r="B145" s="91" t="s">
        <v>237</v>
      </c>
    </row>
    <row r="146" spans="1:2" ht="13.8">
      <c r="A146" s="91" t="s">
        <v>266</v>
      </c>
      <c r="B146" s="91" t="s">
        <v>267</v>
      </c>
    </row>
    <row r="147" spans="1:2" ht="13.8">
      <c r="A147" s="91" t="s">
        <v>318</v>
      </c>
      <c r="B147" s="91" t="s">
        <v>319</v>
      </c>
    </row>
    <row r="148" spans="1:2" ht="13.8">
      <c r="A148" s="91" t="s">
        <v>9</v>
      </c>
      <c r="B148" s="91" t="s">
        <v>10</v>
      </c>
    </row>
    <row r="149" spans="1:2" ht="13.8">
      <c r="A149" s="91" t="s">
        <v>77</v>
      </c>
      <c r="B149" s="91" t="s">
        <v>78</v>
      </c>
    </row>
    <row r="150" spans="1:2" ht="13.8">
      <c r="A150" s="91" t="s">
        <v>54</v>
      </c>
      <c r="B150" s="91" t="s">
        <v>55</v>
      </c>
    </row>
    <row r="151" spans="1:2" ht="13.8">
      <c r="A151" s="91" t="s">
        <v>102</v>
      </c>
      <c r="B151" s="91" t="s">
        <v>99</v>
      </c>
    </row>
    <row r="152" spans="1:2" ht="13.8">
      <c r="A152" s="91" t="s">
        <v>103</v>
      </c>
      <c r="B152" s="91" t="s">
        <v>104</v>
      </c>
    </row>
    <row r="153" spans="1:2" ht="13.8">
      <c r="A153" s="91" t="s">
        <v>114</v>
      </c>
      <c r="B153" s="91" t="s">
        <v>115</v>
      </c>
    </row>
    <row r="154" spans="1:2" ht="13.8">
      <c r="A154" s="91" t="s">
        <v>128</v>
      </c>
      <c r="B154" s="91" t="s">
        <v>129</v>
      </c>
    </row>
    <row r="155" spans="1:2" ht="13.8">
      <c r="A155" s="91" t="s">
        <v>154</v>
      </c>
      <c r="B155" s="91" t="s">
        <v>155</v>
      </c>
    </row>
    <row r="156" spans="1:2" ht="13.8">
      <c r="A156" s="91" t="s">
        <v>288</v>
      </c>
      <c r="B156" s="91" t="s">
        <v>289</v>
      </c>
    </row>
    <row r="157" spans="1:2" ht="13.8">
      <c r="A157" s="91" t="s">
        <v>5</v>
      </c>
      <c r="B157" s="91" t="s">
        <v>6</v>
      </c>
    </row>
    <row r="158" spans="1:2" ht="13.8">
      <c r="A158" s="91" t="s">
        <v>907</v>
      </c>
      <c r="B158" s="91" t="s">
        <v>908</v>
      </c>
    </row>
    <row r="159" spans="1:2" ht="13.8">
      <c r="A159" s="91" t="s">
        <v>24</v>
      </c>
      <c r="B159" s="91">
        <v>54</v>
      </c>
    </row>
    <row r="160" spans="1:2" ht="13.8">
      <c r="A160" s="91" t="s">
        <v>25</v>
      </c>
      <c r="B160" s="91">
        <v>78</v>
      </c>
    </row>
    <row r="161" spans="1:2" ht="13.8">
      <c r="A161" s="91" t="s">
        <v>677</v>
      </c>
      <c r="B161" s="91" t="s">
        <v>678</v>
      </c>
    </row>
    <row r="162" spans="1:2" ht="13.8">
      <c r="A162" s="91" t="s">
        <v>44</v>
      </c>
      <c r="B162" s="91">
        <v>85</v>
      </c>
    </row>
    <row r="163" spans="1:2" ht="13.8">
      <c r="A163" s="91" t="s">
        <v>51</v>
      </c>
      <c r="B163" s="91">
        <v>205</v>
      </c>
    </row>
    <row r="164" spans="1:2" ht="13.8">
      <c r="A164" s="91" t="s">
        <v>62</v>
      </c>
      <c r="B164" s="91" t="s">
        <v>63</v>
      </c>
    </row>
    <row r="165" spans="1:2" ht="13.8">
      <c r="A165" s="91" t="s">
        <v>76</v>
      </c>
      <c r="B165" s="91">
        <v>302</v>
      </c>
    </row>
    <row r="166" spans="1:2" ht="13.8">
      <c r="A166" s="91" t="s">
        <v>79</v>
      </c>
      <c r="B166" s="91" t="s">
        <v>80</v>
      </c>
    </row>
    <row r="167" spans="1:2" ht="13.8">
      <c r="A167" s="91" t="s">
        <v>91</v>
      </c>
      <c r="B167" s="91">
        <v>381</v>
      </c>
    </row>
    <row r="168" spans="1:2" ht="13.8">
      <c r="A168" s="91" t="s">
        <v>93</v>
      </c>
      <c r="B168" s="91">
        <v>60</v>
      </c>
    </row>
    <row r="169" spans="1:2" ht="13.8">
      <c r="A169" s="91" t="s">
        <v>105</v>
      </c>
      <c r="B169" s="91">
        <v>370</v>
      </c>
    </row>
    <row r="170" spans="1:2" ht="13.8">
      <c r="A170" s="91" t="s">
        <v>158</v>
      </c>
      <c r="B170" s="91" t="s">
        <v>159</v>
      </c>
    </row>
    <row r="171" spans="1:2" ht="13.8">
      <c r="A171" s="91" t="s">
        <v>177</v>
      </c>
      <c r="B171" s="91">
        <v>98</v>
      </c>
    </row>
    <row r="172" spans="1:2" ht="13.8">
      <c r="A172" s="91" t="s">
        <v>182</v>
      </c>
      <c r="B172" s="91">
        <v>308</v>
      </c>
    </row>
    <row r="173" spans="1:2" ht="13.8">
      <c r="A173" s="91" t="s">
        <v>185</v>
      </c>
      <c r="B173" s="91">
        <v>264</v>
      </c>
    </row>
    <row r="174" spans="1:2" ht="13.8">
      <c r="A174" s="91" t="s">
        <v>186</v>
      </c>
      <c r="B174" s="91" t="s">
        <v>187</v>
      </c>
    </row>
    <row r="175" spans="1:2" ht="13.8">
      <c r="A175" s="91" t="s">
        <v>229</v>
      </c>
      <c r="B175" s="91">
        <v>301</v>
      </c>
    </row>
    <row r="176" spans="1:2" ht="13.8">
      <c r="A176" s="91" t="s">
        <v>1638</v>
      </c>
      <c r="B176" s="91" t="s">
        <v>1639</v>
      </c>
    </row>
    <row r="177" spans="1:2" ht="13.8">
      <c r="A177" s="91" t="s">
        <v>199</v>
      </c>
      <c r="B177" s="91" t="s">
        <v>200</v>
      </c>
    </row>
    <row r="178" spans="1:2" ht="13.8">
      <c r="A178" s="91" t="s">
        <v>939</v>
      </c>
      <c r="B178" s="91">
        <v>116</v>
      </c>
    </row>
    <row r="179" spans="1:2" ht="13.8">
      <c r="A179" s="91" t="s">
        <v>209</v>
      </c>
      <c r="B179" s="91" t="s">
        <v>210</v>
      </c>
    </row>
    <row r="180" spans="1:2" ht="13.8">
      <c r="A180" s="91" t="s">
        <v>941</v>
      </c>
      <c r="B180" s="91">
        <v>296</v>
      </c>
    </row>
    <row r="181" spans="1:2" ht="13.8">
      <c r="A181" s="91" t="s">
        <v>215</v>
      </c>
      <c r="B181" s="91">
        <v>235</v>
      </c>
    </row>
    <row r="182" spans="1:2" ht="13.8">
      <c r="A182" s="91" t="s">
        <v>225</v>
      </c>
      <c r="B182" s="91">
        <v>239</v>
      </c>
    </row>
    <row r="183" spans="1:2" ht="13.8">
      <c r="A183" s="91" t="s">
        <v>957</v>
      </c>
      <c r="B183" s="91" t="s">
        <v>958</v>
      </c>
    </row>
    <row r="184" spans="1:2" ht="13.8">
      <c r="A184" s="91" t="s">
        <v>244</v>
      </c>
      <c r="B184" s="91">
        <v>147</v>
      </c>
    </row>
    <row r="185" spans="1:2" ht="13.8">
      <c r="A185" s="91" t="s">
        <v>245</v>
      </c>
      <c r="B185" s="91">
        <v>304</v>
      </c>
    </row>
    <row r="186" spans="1:2" ht="13.8">
      <c r="A186" s="91" t="s">
        <v>276</v>
      </c>
      <c r="B186" s="91">
        <v>240</v>
      </c>
    </row>
    <row r="187" spans="1:2" ht="13.8">
      <c r="A187" s="91" t="s">
        <v>277</v>
      </c>
      <c r="B187" s="91">
        <v>309</v>
      </c>
    </row>
    <row r="188" spans="1:2" ht="13.8">
      <c r="A188" s="91" t="s">
        <v>309</v>
      </c>
      <c r="B188" s="91">
        <v>162</v>
      </c>
    </row>
    <row r="189" spans="1:2" ht="13.8">
      <c r="A189" s="91" t="s">
        <v>316</v>
      </c>
      <c r="B189" s="91">
        <v>95</v>
      </c>
    </row>
    <row r="190" spans="1:2" ht="13.8">
      <c r="A190" s="91" t="s">
        <v>859</v>
      </c>
      <c r="B190" s="91">
        <v>352</v>
      </c>
    </row>
    <row r="191" spans="1:2" ht="13.8">
      <c r="A191" s="91" t="s">
        <v>156</v>
      </c>
      <c r="B191" s="91">
        <v>289</v>
      </c>
    </row>
    <row r="192" spans="1:2" ht="13.8">
      <c r="A192" s="91" t="s">
        <v>342</v>
      </c>
      <c r="B192" s="91">
        <v>195</v>
      </c>
    </row>
    <row r="193" spans="1:2" ht="13.8">
      <c r="A193" s="91" t="s">
        <v>355</v>
      </c>
      <c r="B193" s="91">
        <v>350</v>
      </c>
    </row>
    <row r="194" spans="1:2" ht="13.8">
      <c r="A194" s="91" t="s">
        <v>1026</v>
      </c>
      <c r="B194" s="91" t="s">
        <v>1027</v>
      </c>
    </row>
    <row r="195" spans="1:2" ht="13.8">
      <c r="A195" s="91" t="s">
        <v>373</v>
      </c>
      <c r="B195" s="91" t="s">
        <v>374</v>
      </c>
    </row>
    <row r="196" spans="1:2" ht="13.8">
      <c r="A196" s="91" t="s">
        <v>375</v>
      </c>
      <c r="B196" s="91">
        <v>107</v>
      </c>
    </row>
    <row r="197" spans="1:2" ht="13.8">
      <c r="A197" s="91" t="s">
        <v>294</v>
      </c>
      <c r="B197" s="91" t="s">
        <v>295</v>
      </c>
    </row>
    <row r="198" spans="1:2" ht="13.8">
      <c r="A198" s="91" t="s">
        <v>661</v>
      </c>
      <c r="B198" s="91">
        <v>295</v>
      </c>
    </row>
    <row r="199" spans="1:2" ht="13.8">
      <c r="A199" s="91" t="s">
        <v>697</v>
      </c>
      <c r="B199" s="91" t="s">
        <v>698</v>
      </c>
    </row>
    <row r="200" spans="1:2" ht="13.8">
      <c r="A200" s="91" t="s">
        <v>106</v>
      </c>
      <c r="B200" s="91" t="s">
        <v>107</v>
      </c>
    </row>
    <row r="201" spans="1:2" ht="13.8">
      <c r="A201" s="91" t="s">
        <v>1640</v>
      </c>
      <c r="B201" s="91" t="s">
        <v>1641</v>
      </c>
    </row>
    <row r="202" spans="1:2" ht="13.8">
      <c r="A202" s="91" t="s">
        <v>203</v>
      </c>
      <c r="B202" s="91" t="s">
        <v>204</v>
      </c>
    </row>
    <row r="203" spans="1:2" ht="13.8">
      <c r="A203" s="91" t="s">
        <v>275</v>
      </c>
      <c r="B203" s="91">
        <v>348</v>
      </c>
    </row>
    <row r="204" spans="1:2" ht="13.8">
      <c r="A204" s="91" t="s">
        <v>659</v>
      </c>
      <c r="B204" s="91" t="s">
        <v>660</v>
      </c>
    </row>
    <row r="205" spans="1:2" ht="13.8">
      <c r="A205" s="91" t="s">
        <v>7</v>
      </c>
      <c r="B205" s="91" t="s">
        <v>8</v>
      </c>
    </row>
    <row r="206" spans="1:2" ht="13.8">
      <c r="A206" s="91" t="s">
        <v>899</v>
      </c>
      <c r="B206" s="91" t="s">
        <v>900</v>
      </c>
    </row>
    <row r="207" spans="1:2" ht="13.8">
      <c r="A207" s="91" t="s">
        <v>662</v>
      </c>
      <c r="B207" s="91" t="s">
        <v>663</v>
      </c>
    </row>
    <row r="208" spans="1:2" ht="13.8">
      <c r="A208" s="91" t="s">
        <v>18</v>
      </c>
      <c r="B208" s="91" t="s">
        <v>19</v>
      </c>
    </row>
    <row r="209" spans="1:2" ht="13.8">
      <c r="A209" s="91" t="s">
        <v>664</v>
      </c>
      <c r="B209" s="91" t="s">
        <v>665</v>
      </c>
    </row>
    <row r="210" spans="1:2" ht="13.8">
      <c r="A210" s="91" t="s">
        <v>404</v>
      </c>
      <c r="B210" s="91" t="s">
        <v>405</v>
      </c>
    </row>
    <row r="211" spans="1:2" ht="13.8">
      <c r="A211" s="91" t="s">
        <v>666</v>
      </c>
      <c r="B211" s="91" t="s">
        <v>667</v>
      </c>
    </row>
    <row r="212" spans="1:2" ht="13.8">
      <c r="A212" s="91" t="s">
        <v>668</v>
      </c>
      <c r="B212" s="91" t="s">
        <v>669</v>
      </c>
    </row>
    <row r="213" spans="1:2" ht="13.8">
      <c r="A213" s="91" t="s">
        <v>670</v>
      </c>
      <c r="B213" s="91" t="s">
        <v>671</v>
      </c>
    </row>
    <row r="214" spans="1:2" ht="13.8">
      <c r="A214" s="91" t="s">
        <v>672</v>
      </c>
      <c r="B214" s="91" t="s">
        <v>673</v>
      </c>
    </row>
    <row r="215" spans="1:2" ht="13.8">
      <c r="A215" s="91" t="s">
        <v>674</v>
      </c>
      <c r="B215" s="91" t="s">
        <v>675</v>
      </c>
    </row>
    <row r="216" spans="1:2" ht="13.8">
      <c r="A216" s="91" t="s">
        <v>676</v>
      </c>
      <c r="B216" s="91">
        <v>208</v>
      </c>
    </row>
    <row r="217" spans="1:2" ht="13.8">
      <c r="A217" s="91" t="s">
        <v>681</v>
      </c>
      <c r="B217" s="91" t="s">
        <v>682</v>
      </c>
    </row>
    <row r="218" spans="1:2" ht="13.8">
      <c r="A218" s="91" t="s">
        <v>683</v>
      </c>
      <c r="B218" s="91" t="s">
        <v>684</v>
      </c>
    </row>
    <row r="219" spans="1:2" ht="13.8">
      <c r="A219" s="91" t="s">
        <v>685</v>
      </c>
      <c r="B219" s="91" t="s">
        <v>686</v>
      </c>
    </row>
    <row r="220" spans="1:2" ht="13.8">
      <c r="A220" s="91" t="s">
        <v>687</v>
      </c>
      <c r="B220" s="91" t="s">
        <v>688</v>
      </c>
    </row>
    <row r="221" spans="1:2" ht="13.8">
      <c r="A221" s="91" t="s">
        <v>689</v>
      </c>
      <c r="B221" s="91" t="s">
        <v>690</v>
      </c>
    </row>
    <row r="222" spans="1:2" ht="13.8">
      <c r="A222" s="91" t="s">
        <v>691</v>
      </c>
      <c r="B222" s="91" t="s">
        <v>692</v>
      </c>
    </row>
    <row r="223" spans="1:2" ht="13.8">
      <c r="A223" s="91" t="s">
        <v>695</v>
      </c>
      <c r="B223" s="91" t="s">
        <v>696</v>
      </c>
    </row>
    <row r="224" spans="1:2" ht="13.8">
      <c r="A224" s="91" t="s">
        <v>679</v>
      </c>
      <c r="B224" s="91" t="s">
        <v>680</v>
      </c>
    </row>
    <row r="225" spans="1:2" ht="13.8">
      <c r="A225" s="91" t="s">
        <v>779</v>
      </c>
      <c r="B225" s="91" t="s">
        <v>780</v>
      </c>
    </row>
    <row r="226" spans="1:2" ht="13.8">
      <c r="A226" s="91" t="s">
        <v>1642</v>
      </c>
      <c r="B226" s="91" t="s">
        <v>8</v>
      </c>
    </row>
    <row r="227" spans="1:2" ht="13.8">
      <c r="A227" s="91" t="s">
        <v>700</v>
      </c>
      <c r="B227" s="91" t="s">
        <v>701</v>
      </c>
    </row>
    <row r="228" spans="1:2" ht="13.8">
      <c r="A228" s="91" t="s">
        <v>704</v>
      </c>
      <c r="B228" s="91" t="s">
        <v>705</v>
      </c>
    </row>
    <row r="229" spans="1:2" ht="13.8">
      <c r="A229" s="91" t="s">
        <v>706</v>
      </c>
      <c r="B229" s="91" t="s">
        <v>707</v>
      </c>
    </row>
    <row r="230" spans="1:2" ht="13.8">
      <c r="A230" s="91" t="s">
        <v>708</v>
      </c>
      <c r="B230" s="91" t="s">
        <v>709</v>
      </c>
    </row>
    <row r="231" spans="1:2" ht="13.8">
      <c r="A231" s="91" t="s">
        <v>712</v>
      </c>
      <c r="B231" s="91" t="s">
        <v>713</v>
      </c>
    </row>
    <row r="232" spans="1:2" ht="13.8">
      <c r="A232" s="91" t="s">
        <v>714</v>
      </c>
      <c r="B232" s="91" t="s">
        <v>715</v>
      </c>
    </row>
    <row r="233" spans="1:2" ht="13.8">
      <c r="A233" s="91" t="s">
        <v>126</v>
      </c>
      <c r="B233" s="91" t="s">
        <v>127</v>
      </c>
    </row>
    <row r="234" spans="1:2" ht="13.8">
      <c r="A234" s="91" t="s">
        <v>716</v>
      </c>
      <c r="B234" s="91" t="s">
        <v>717</v>
      </c>
    </row>
    <row r="235" spans="1:2" ht="13.8">
      <c r="A235" s="91" t="s">
        <v>718</v>
      </c>
      <c r="B235" s="91">
        <v>209</v>
      </c>
    </row>
    <row r="236" spans="1:2" ht="13.8">
      <c r="A236" s="91" t="s">
        <v>719</v>
      </c>
      <c r="B236" s="91" t="s">
        <v>720</v>
      </c>
    </row>
    <row r="237" spans="1:2" ht="13.8">
      <c r="A237" s="91" t="s">
        <v>721</v>
      </c>
      <c r="B237" s="91">
        <v>211</v>
      </c>
    </row>
    <row r="238" spans="1:2" ht="13.8">
      <c r="A238" s="91" t="s">
        <v>722</v>
      </c>
      <c r="B238" s="91">
        <v>183</v>
      </c>
    </row>
    <row r="239" spans="1:2" ht="13.8">
      <c r="A239" s="91" t="s">
        <v>723</v>
      </c>
      <c r="B239" s="91" t="s">
        <v>724</v>
      </c>
    </row>
    <row r="240" spans="1:2" ht="13.8">
      <c r="A240" s="91" t="s">
        <v>1643</v>
      </c>
      <c r="B240" s="91" t="s">
        <v>711</v>
      </c>
    </row>
    <row r="241" spans="1:2" ht="13.8">
      <c r="A241" s="91" t="s">
        <v>725</v>
      </c>
      <c r="B241" s="91" t="s">
        <v>726</v>
      </c>
    </row>
    <row r="242" spans="1:2" ht="13.8">
      <c r="A242" s="91" t="s">
        <v>729</v>
      </c>
      <c r="B242" s="91" t="s">
        <v>730</v>
      </c>
    </row>
    <row r="243" spans="1:2" ht="13.8">
      <c r="A243" s="91" t="s">
        <v>731</v>
      </c>
      <c r="B243" s="91" t="s">
        <v>732</v>
      </c>
    </row>
    <row r="244" spans="1:2" ht="13.8">
      <c r="A244" s="91" t="s">
        <v>733</v>
      </c>
      <c r="B244" s="91" t="s">
        <v>734</v>
      </c>
    </row>
    <row r="245" spans="1:2" ht="13.8">
      <c r="A245" s="91" t="s">
        <v>486</v>
      </c>
      <c r="B245" s="91" t="s">
        <v>127</v>
      </c>
    </row>
    <row r="246" spans="1:2" ht="13.8">
      <c r="A246" s="91" t="s">
        <v>735</v>
      </c>
      <c r="B246" s="91" t="s">
        <v>736</v>
      </c>
    </row>
    <row r="247" spans="1:2" ht="13.8">
      <c r="A247" s="91" t="s">
        <v>737</v>
      </c>
      <c r="B247" s="91" t="s">
        <v>738</v>
      </c>
    </row>
    <row r="248" spans="1:2" ht="13.8">
      <c r="A248" s="91" t="s">
        <v>196</v>
      </c>
      <c r="B248" s="91">
        <v>300</v>
      </c>
    </row>
    <row r="249" spans="1:2" ht="13.8">
      <c r="A249" s="91" t="s">
        <v>739</v>
      </c>
      <c r="B249" s="91">
        <v>48</v>
      </c>
    </row>
    <row r="250" spans="1:2" ht="13.8">
      <c r="A250" s="91" t="s">
        <v>743</v>
      </c>
      <c r="B250" s="91">
        <v>138</v>
      </c>
    </row>
    <row r="251" spans="1:2" ht="13.8">
      <c r="A251" s="91" t="s">
        <v>744</v>
      </c>
      <c r="B251" s="91" t="s">
        <v>745</v>
      </c>
    </row>
    <row r="252" spans="1:2" ht="13.8">
      <c r="A252" s="91" t="s">
        <v>746</v>
      </c>
      <c r="B252" s="91" t="s">
        <v>747</v>
      </c>
    </row>
    <row r="253" spans="1:2" ht="13.8">
      <c r="A253" s="91" t="s">
        <v>748</v>
      </c>
      <c r="B253" s="91">
        <v>173</v>
      </c>
    </row>
    <row r="254" spans="1:2" ht="13.8">
      <c r="A254" s="91" t="s">
        <v>216</v>
      </c>
      <c r="B254" s="91">
        <v>303</v>
      </c>
    </row>
    <row r="255" spans="1:2" ht="13.8">
      <c r="A255" s="91" t="s">
        <v>749</v>
      </c>
      <c r="B255" s="91">
        <v>225</v>
      </c>
    </row>
    <row r="256" spans="1:2" ht="13.8">
      <c r="A256" s="91" t="s">
        <v>750</v>
      </c>
      <c r="B256" s="91" t="s">
        <v>751</v>
      </c>
    </row>
    <row r="257" spans="1:2" ht="13.8">
      <c r="A257" s="91" t="s">
        <v>752</v>
      </c>
      <c r="B257" s="91" t="s">
        <v>753</v>
      </c>
    </row>
    <row r="258" spans="1:2" ht="13.8">
      <c r="A258" s="91" t="s">
        <v>754</v>
      </c>
      <c r="B258" s="91" t="s">
        <v>755</v>
      </c>
    </row>
    <row r="259" spans="1:2" ht="13.8">
      <c r="A259" s="91" t="s">
        <v>762</v>
      </c>
      <c r="B259" s="91" t="s">
        <v>763</v>
      </c>
    </row>
    <row r="260" spans="1:2" ht="13.8">
      <c r="A260" s="91" t="s">
        <v>765</v>
      </c>
      <c r="B260" s="91" t="s">
        <v>766</v>
      </c>
    </row>
    <row r="261" spans="1:2" ht="13.8">
      <c r="A261" s="91" t="s">
        <v>767</v>
      </c>
      <c r="B261" s="91" t="s">
        <v>768</v>
      </c>
    </row>
    <row r="262" spans="1:2" ht="13.8">
      <c r="A262" s="91" t="s">
        <v>769</v>
      </c>
      <c r="B262" s="91">
        <v>213</v>
      </c>
    </row>
    <row r="263" spans="1:2" ht="13.8">
      <c r="A263" s="91" t="s">
        <v>770</v>
      </c>
      <c r="B263" s="91" t="s">
        <v>771</v>
      </c>
    </row>
    <row r="264" spans="1:2" ht="13.8">
      <c r="A264" s="91" t="s">
        <v>773</v>
      </c>
      <c r="B264" s="91" t="s">
        <v>774</v>
      </c>
    </row>
    <row r="265" spans="1:2" ht="13.8">
      <c r="A265" s="91" t="s">
        <v>776</v>
      </c>
      <c r="B265" s="91" t="s">
        <v>777</v>
      </c>
    </row>
    <row r="266" spans="1:2" ht="13.8">
      <c r="A266" s="91" t="s">
        <v>778</v>
      </c>
      <c r="B266" s="91">
        <v>106</v>
      </c>
    </row>
    <row r="267" spans="1:2" ht="13.8">
      <c r="A267" s="91" t="s">
        <v>956</v>
      </c>
      <c r="B267" s="91"/>
    </row>
    <row r="268" spans="1:2" ht="13.8">
      <c r="A268" s="91" t="s">
        <v>781</v>
      </c>
      <c r="B268" s="91" t="s">
        <v>782</v>
      </c>
    </row>
    <row r="269" spans="1:2" ht="13.8">
      <c r="A269" s="91" t="s">
        <v>783</v>
      </c>
      <c r="B269" s="91" t="s">
        <v>784</v>
      </c>
    </row>
    <row r="270" spans="1:2" ht="13.8">
      <c r="A270" s="91" t="s">
        <v>785</v>
      </c>
      <c r="B270" s="91" t="s">
        <v>786</v>
      </c>
    </row>
    <row r="271" spans="1:2" ht="13.8">
      <c r="A271" s="91" t="s">
        <v>787</v>
      </c>
      <c r="B271" s="91" t="s">
        <v>788</v>
      </c>
    </row>
    <row r="272" spans="1:2" ht="13.8">
      <c r="A272" s="91" t="s">
        <v>789</v>
      </c>
      <c r="B272" s="91" t="s">
        <v>790</v>
      </c>
    </row>
    <row r="273" spans="1:2" ht="13.8">
      <c r="A273" s="91" t="s">
        <v>970</v>
      </c>
      <c r="B273" s="91" t="s">
        <v>971</v>
      </c>
    </row>
    <row r="274" spans="1:2" ht="13.8">
      <c r="A274" s="91" t="s">
        <v>791</v>
      </c>
      <c r="B274" s="91" t="s">
        <v>792</v>
      </c>
    </row>
    <row r="275" spans="1:2" ht="13.8">
      <c r="A275" s="91" t="s">
        <v>1050</v>
      </c>
      <c r="B275" s="91" t="s">
        <v>1644</v>
      </c>
    </row>
    <row r="276" spans="1:2" ht="13.8">
      <c r="A276" s="91" t="s">
        <v>793</v>
      </c>
      <c r="B276" s="91" t="s">
        <v>794</v>
      </c>
    </row>
    <row r="277" spans="1:2" ht="13.8">
      <c r="A277" s="91" t="s">
        <v>795</v>
      </c>
      <c r="B277" s="91" t="s">
        <v>796</v>
      </c>
    </row>
    <row r="278" spans="1:2" ht="13.8">
      <c r="A278" s="91" t="s">
        <v>797</v>
      </c>
      <c r="B278" s="91" t="s">
        <v>798</v>
      </c>
    </row>
    <row r="279" spans="1:2" ht="13.8">
      <c r="A279" s="91" t="s">
        <v>975</v>
      </c>
      <c r="B279" s="91" t="s">
        <v>976</v>
      </c>
    </row>
    <row r="280" spans="1:2" ht="13.8">
      <c r="A280" s="91" t="s">
        <v>800</v>
      </c>
      <c r="B280" s="91" t="s">
        <v>801</v>
      </c>
    </row>
    <row r="281" spans="1:2" ht="13.8">
      <c r="A281" s="91" t="s">
        <v>802</v>
      </c>
      <c r="B281" s="91" t="s">
        <v>803</v>
      </c>
    </row>
    <row r="282" spans="1:2" ht="13.8">
      <c r="A282" s="91" t="s">
        <v>248</v>
      </c>
      <c r="B282" s="91" t="s">
        <v>249</v>
      </c>
    </row>
    <row r="283" spans="1:2" ht="13.8">
      <c r="A283" s="91" t="s">
        <v>806</v>
      </c>
      <c r="B283" s="91">
        <v>37</v>
      </c>
    </row>
    <row r="284" spans="1:2" ht="13.8">
      <c r="A284" s="91" t="s">
        <v>807</v>
      </c>
      <c r="B284" s="91" t="s">
        <v>808</v>
      </c>
    </row>
    <row r="285" spans="1:2" ht="13.8">
      <c r="A285" s="91" t="s">
        <v>813</v>
      </c>
      <c r="B285" s="91" t="s">
        <v>814</v>
      </c>
    </row>
    <row r="286" spans="1:2" ht="13.8">
      <c r="A286" s="91" t="s">
        <v>815</v>
      </c>
      <c r="B286" s="91" t="s">
        <v>816</v>
      </c>
    </row>
    <row r="287" spans="1:2" ht="13.8">
      <c r="A287" s="91" t="s">
        <v>819</v>
      </c>
      <c r="B287" s="91" t="s">
        <v>820</v>
      </c>
    </row>
    <row r="288" spans="1:2" ht="13.8">
      <c r="A288" s="91" t="s">
        <v>821</v>
      </c>
      <c r="B288" s="91" t="s">
        <v>822</v>
      </c>
    </row>
    <row r="289" spans="1:2" ht="13.8">
      <c r="A289" s="91" t="s">
        <v>1055</v>
      </c>
      <c r="B289" s="91" t="s">
        <v>140</v>
      </c>
    </row>
    <row r="290" spans="1:2" ht="13.8">
      <c r="A290" s="91" t="s">
        <v>825</v>
      </c>
      <c r="B290" s="91" t="s">
        <v>826</v>
      </c>
    </row>
    <row r="291" spans="1:2" ht="13.8">
      <c r="A291" s="91" t="s">
        <v>827</v>
      </c>
      <c r="B291" s="91" t="s">
        <v>828</v>
      </c>
    </row>
    <row r="292" spans="1:2" ht="13.8">
      <c r="A292" s="91" t="s">
        <v>829</v>
      </c>
      <c r="B292" s="91" t="s">
        <v>830</v>
      </c>
    </row>
    <row r="293" spans="1:2" ht="13.8">
      <c r="A293" s="91" t="s">
        <v>831</v>
      </c>
      <c r="B293" s="91" t="s">
        <v>832</v>
      </c>
    </row>
    <row r="294" spans="1:2" ht="13.8">
      <c r="A294" s="91" t="s">
        <v>833</v>
      </c>
      <c r="B294" s="91">
        <v>212</v>
      </c>
    </row>
    <row r="295" spans="1:2" ht="13.8">
      <c r="A295" s="91" t="s">
        <v>834</v>
      </c>
      <c r="B295" s="91" t="s">
        <v>835</v>
      </c>
    </row>
    <row r="296" spans="1:2" ht="13.8">
      <c r="A296" s="91" t="s">
        <v>836</v>
      </c>
      <c r="B296" s="91">
        <v>317</v>
      </c>
    </row>
    <row r="297" spans="1:2" ht="13.8">
      <c r="A297" s="91" t="s">
        <v>841</v>
      </c>
      <c r="B297" s="91" t="s">
        <v>842</v>
      </c>
    </row>
    <row r="298" spans="1:2" ht="13.8">
      <c r="A298" s="91" t="s">
        <v>845</v>
      </c>
      <c r="B298" s="91" t="s">
        <v>846</v>
      </c>
    </row>
    <row r="299" spans="1:2" ht="13.8">
      <c r="A299" s="91" t="s">
        <v>847</v>
      </c>
      <c r="B299" s="91" t="s">
        <v>848</v>
      </c>
    </row>
    <row r="300" spans="1:2" ht="13.8">
      <c r="A300" s="91" t="s">
        <v>849</v>
      </c>
      <c r="B300" s="91" t="s">
        <v>850</v>
      </c>
    </row>
    <row r="301" spans="1:2" ht="13.8">
      <c r="A301" s="91" t="s">
        <v>851</v>
      </c>
      <c r="B301" s="91" t="s">
        <v>852</v>
      </c>
    </row>
    <row r="302" spans="1:2" ht="13.8">
      <c r="A302" s="91" t="s">
        <v>853</v>
      </c>
      <c r="B302" s="91" t="s">
        <v>854</v>
      </c>
    </row>
    <row r="303" spans="1:2" ht="13.8">
      <c r="A303" s="91" t="s">
        <v>855</v>
      </c>
      <c r="B303" s="91" t="s">
        <v>856</v>
      </c>
    </row>
    <row r="304" spans="1:2" ht="13.8">
      <c r="A304" s="91" t="s">
        <v>857</v>
      </c>
      <c r="B304" s="91">
        <v>362</v>
      </c>
    </row>
    <row r="305" spans="1:2" ht="13.8">
      <c r="A305" s="91" t="s">
        <v>858</v>
      </c>
      <c r="B305" s="91">
        <v>97</v>
      </c>
    </row>
    <row r="306" spans="1:2" ht="13.8">
      <c r="A306" s="91" t="s">
        <v>1645</v>
      </c>
      <c r="B306" s="91">
        <v>352</v>
      </c>
    </row>
    <row r="307" spans="1:2" ht="13.8">
      <c r="A307" s="91" t="s">
        <v>860</v>
      </c>
      <c r="B307" s="91" t="s">
        <v>861</v>
      </c>
    </row>
    <row r="308" spans="1:2" ht="13.8">
      <c r="A308" s="91" t="s">
        <v>862</v>
      </c>
      <c r="B308" s="91" t="s">
        <v>863</v>
      </c>
    </row>
    <row r="309" spans="1:2" ht="13.8">
      <c r="A309" s="91" t="s">
        <v>864</v>
      </c>
      <c r="B309" s="91" t="s">
        <v>865</v>
      </c>
    </row>
    <row r="310" spans="1:2" ht="13.8">
      <c r="A310" s="91" t="s">
        <v>868</v>
      </c>
      <c r="B310" s="91" t="s">
        <v>869</v>
      </c>
    </row>
    <row r="311" spans="1:2" ht="13.8">
      <c r="A311" s="91" t="s">
        <v>870</v>
      </c>
      <c r="B311" s="91">
        <v>233</v>
      </c>
    </row>
    <row r="312" spans="1:2" ht="13.8">
      <c r="A312" s="91" t="s">
        <v>871</v>
      </c>
      <c r="B312" s="91">
        <v>357</v>
      </c>
    </row>
    <row r="313" spans="1:2" ht="13.8">
      <c r="A313" s="91" t="s">
        <v>873</v>
      </c>
      <c r="B313" s="91" t="s">
        <v>874</v>
      </c>
    </row>
    <row r="314" spans="1:2" ht="13.8">
      <c r="A314" s="91" t="s">
        <v>875</v>
      </c>
      <c r="B314" s="91" t="s">
        <v>876</v>
      </c>
    </row>
    <row r="315" spans="1:2" ht="13.8">
      <c r="A315" s="91" t="s">
        <v>1023</v>
      </c>
      <c r="B315" s="91">
        <v>318</v>
      </c>
    </row>
    <row r="316" spans="1:2" ht="13.8">
      <c r="A316" s="91" t="s">
        <v>880</v>
      </c>
      <c r="B316" s="91" t="s">
        <v>881</v>
      </c>
    </row>
    <row r="317" spans="1:2" ht="13.8">
      <c r="A317" s="91" t="s">
        <v>882</v>
      </c>
      <c r="B317" s="91" t="s">
        <v>883</v>
      </c>
    </row>
    <row r="318" spans="1:2" ht="13.8">
      <c r="A318" s="91" t="s">
        <v>885</v>
      </c>
      <c r="B318" s="91" t="s">
        <v>886</v>
      </c>
    </row>
    <row r="319" spans="1:2" ht="13.8">
      <c r="A319" s="91" t="s">
        <v>887</v>
      </c>
      <c r="B319" s="91" t="s">
        <v>888</v>
      </c>
    </row>
    <row r="320" spans="1:2" ht="13.8">
      <c r="A320" s="91" t="s">
        <v>890</v>
      </c>
      <c r="B320" s="91">
        <v>214</v>
      </c>
    </row>
    <row r="321" spans="1:2" ht="13.8">
      <c r="A321" s="91" t="s">
        <v>896</v>
      </c>
      <c r="B321" s="91">
        <v>135</v>
      </c>
    </row>
    <row r="322" spans="1:2" ht="13.8">
      <c r="A322" s="91" t="s">
        <v>474</v>
      </c>
      <c r="B322" s="91">
        <v>327</v>
      </c>
    </row>
    <row r="323" spans="1:2" ht="13.8">
      <c r="A323" s="91" t="s">
        <v>511</v>
      </c>
      <c r="B323" s="91">
        <v>328</v>
      </c>
    </row>
    <row r="324" spans="1:2" ht="13.8">
      <c r="A324" s="91" t="s">
        <v>396</v>
      </c>
      <c r="B324" s="91" t="s">
        <v>397</v>
      </c>
    </row>
    <row r="325" spans="1:2" ht="13.8">
      <c r="A325" s="91" t="s">
        <v>379</v>
      </c>
      <c r="B325" s="91" t="s">
        <v>380</v>
      </c>
    </row>
    <row r="326" spans="1:2" ht="13.8">
      <c r="A326" s="91" t="s">
        <v>516</v>
      </c>
      <c r="B326" s="91" t="s">
        <v>517</v>
      </c>
    </row>
    <row r="327" spans="1:2" ht="13.8">
      <c r="A327" s="91" t="s">
        <v>480</v>
      </c>
      <c r="B327" s="91">
        <v>383</v>
      </c>
    </row>
    <row r="328" spans="1:2" ht="13.8">
      <c r="A328" s="91" t="s">
        <v>454</v>
      </c>
      <c r="B328" s="91">
        <v>385</v>
      </c>
    </row>
    <row r="329" spans="1:2" ht="13.8">
      <c r="A329" s="91" t="s">
        <v>538</v>
      </c>
      <c r="B329" s="91" t="s">
        <v>539</v>
      </c>
    </row>
    <row r="330" spans="1:2" ht="13.8">
      <c r="A330" s="91" t="s">
        <v>398</v>
      </c>
      <c r="B330" s="91" t="s">
        <v>399</v>
      </c>
    </row>
    <row r="331" spans="1:2" ht="13.8">
      <c r="A331" s="91" t="s">
        <v>1646</v>
      </c>
      <c r="B331" s="91" t="s">
        <v>453</v>
      </c>
    </row>
    <row r="332" spans="1:2" ht="13.8">
      <c r="A332" s="91" t="s">
        <v>1647</v>
      </c>
      <c r="B332" s="91">
        <v>396</v>
      </c>
    </row>
    <row r="333" spans="1:2" ht="13.8">
      <c r="A333" s="91" t="s">
        <v>650</v>
      </c>
      <c r="B333" s="91">
        <v>153</v>
      </c>
    </row>
    <row r="334" spans="1:2" ht="13.8">
      <c r="A334" s="91" t="s">
        <v>394</v>
      </c>
      <c r="B334" s="91" t="s">
        <v>395</v>
      </c>
    </row>
    <row r="335" spans="1:2" ht="13.8">
      <c r="A335" s="91" t="s">
        <v>567</v>
      </c>
      <c r="B335" s="91" t="s">
        <v>568</v>
      </c>
    </row>
    <row r="336" spans="1:2" ht="13.8">
      <c r="A336" s="91" t="s">
        <v>573</v>
      </c>
      <c r="B336" s="91" t="s">
        <v>574</v>
      </c>
    </row>
    <row r="337" spans="1:2" ht="13.8">
      <c r="A337" s="91" t="s">
        <v>427</v>
      </c>
      <c r="B337" s="91" t="s">
        <v>428</v>
      </c>
    </row>
    <row r="338" spans="1:2" ht="13.8">
      <c r="A338" s="91" t="s">
        <v>408</v>
      </c>
      <c r="B338" s="91" t="s">
        <v>409</v>
      </c>
    </row>
    <row r="339" spans="1:2" ht="13.8">
      <c r="A339" s="91" t="s">
        <v>435</v>
      </c>
      <c r="B339" s="91" t="s">
        <v>436</v>
      </c>
    </row>
    <row r="340" spans="1:2" ht="13.8">
      <c r="A340" s="91" t="s">
        <v>445</v>
      </c>
      <c r="B340" s="91" t="s">
        <v>446</v>
      </c>
    </row>
    <row r="341" spans="1:2" ht="13.8">
      <c r="A341" s="91" t="s">
        <v>654</v>
      </c>
      <c r="B341" s="91" t="s">
        <v>655</v>
      </c>
    </row>
    <row r="342" spans="1:2" ht="13.8">
      <c r="A342" s="91" t="s">
        <v>96</v>
      </c>
      <c r="B342" s="91" t="s">
        <v>97</v>
      </c>
    </row>
    <row r="343" spans="1:2" ht="13.8">
      <c r="A343" s="91" t="s">
        <v>423</v>
      </c>
      <c r="B343" s="91" t="s">
        <v>424</v>
      </c>
    </row>
    <row r="344" spans="1:2" ht="13.8">
      <c r="A344" s="91" t="s">
        <v>455</v>
      </c>
      <c r="B344" s="91" t="s">
        <v>456</v>
      </c>
    </row>
    <row r="345" spans="1:2" ht="13.8">
      <c r="A345" s="91" t="s">
        <v>469</v>
      </c>
      <c r="B345" s="91" t="s">
        <v>470</v>
      </c>
    </row>
    <row r="346" spans="1:2" ht="13.8">
      <c r="A346" s="91" t="s">
        <v>487</v>
      </c>
      <c r="B346" s="91" t="s">
        <v>488</v>
      </c>
    </row>
    <row r="347" spans="1:2" ht="13.8">
      <c r="A347" s="91" t="s">
        <v>1046</v>
      </c>
      <c r="B347" s="91" t="s">
        <v>1648</v>
      </c>
    </row>
    <row r="348" spans="1:2" ht="13.8">
      <c r="A348" s="91" t="s">
        <v>482</v>
      </c>
      <c r="B348" s="91" t="s">
        <v>483</v>
      </c>
    </row>
    <row r="349" spans="1:2" ht="13.8">
      <c r="A349" s="91" t="s">
        <v>524</v>
      </c>
      <c r="B349" s="91" t="s">
        <v>525</v>
      </c>
    </row>
    <row r="350" spans="1:2" ht="13.8">
      <c r="A350" s="91" t="s">
        <v>569</v>
      </c>
      <c r="B350" s="91" t="s">
        <v>570</v>
      </c>
    </row>
    <row r="351" spans="1:2" ht="13.8">
      <c r="A351" s="91" t="s">
        <v>892</v>
      </c>
      <c r="B351" s="91" t="s">
        <v>893</v>
      </c>
    </row>
    <row r="352" spans="1:2" ht="13.8">
      <c r="A352" s="91" t="s">
        <v>546</v>
      </c>
      <c r="B352" s="91" t="s">
        <v>547</v>
      </c>
    </row>
    <row r="353" spans="1:2" ht="13.8">
      <c r="A353" s="91" t="s">
        <v>1528</v>
      </c>
      <c r="B353" s="91" t="s">
        <v>616</v>
      </c>
    </row>
    <row r="354" spans="1:2" ht="13.8">
      <c r="A354" s="91" t="s">
        <v>550</v>
      </c>
      <c r="B354" s="91" t="s">
        <v>551</v>
      </c>
    </row>
    <row r="355" spans="1:2" ht="13.8">
      <c r="A355" s="91" t="s">
        <v>400</v>
      </c>
      <c r="B355" s="91" t="s">
        <v>401</v>
      </c>
    </row>
    <row r="356" spans="1:2" ht="13.8">
      <c r="A356" s="91" t="s">
        <v>402</v>
      </c>
      <c r="B356" s="28" t="s">
        <v>403</v>
      </c>
    </row>
    <row r="357" spans="1:2" ht="13.8">
      <c r="A357" s="91" t="s">
        <v>406</v>
      </c>
      <c r="B357" s="91" t="s">
        <v>407</v>
      </c>
    </row>
    <row r="358" spans="1:2" ht="13.8">
      <c r="A358" s="91" t="s">
        <v>410</v>
      </c>
      <c r="B358" s="91" t="s">
        <v>411</v>
      </c>
    </row>
    <row r="359" spans="1:2" ht="13.8">
      <c r="A359" s="91" t="s">
        <v>413</v>
      </c>
      <c r="B359" s="91" t="s">
        <v>414</v>
      </c>
    </row>
    <row r="360" spans="1:2" ht="13.8">
      <c r="A360" s="91" t="s">
        <v>417</v>
      </c>
      <c r="B360" s="28" t="s">
        <v>418</v>
      </c>
    </row>
    <row r="361" spans="1:2" ht="13.8">
      <c r="A361" s="91" t="s">
        <v>441</v>
      </c>
      <c r="B361" s="91" t="s">
        <v>442</v>
      </c>
    </row>
    <row r="362" spans="1:2" ht="13.8">
      <c r="A362" s="91" t="s">
        <v>443</v>
      </c>
      <c r="B362" s="91" t="s">
        <v>444</v>
      </c>
    </row>
    <row r="363" spans="1:2" ht="13.8">
      <c r="A363" s="91" t="s">
        <v>463</v>
      </c>
      <c r="B363" s="28" t="s">
        <v>464</v>
      </c>
    </row>
    <row r="364" spans="1:2" ht="13.8">
      <c r="A364" s="91" t="s">
        <v>508</v>
      </c>
      <c r="B364" s="91" t="s">
        <v>509</v>
      </c>
    </row>
    <row r="365" spans="1:2" ht="13.8">
      <c r="A365" s="91" t="s">
        <v>529</v>
      </c>
      <c r="B365" s="91" t="s">
        <v>530</v>
      </c>
    </row>
    <row r="366" spans="1:2" ht="13.8">
      <c r="A366" s="91" t="s">
        <v>531</v>
      </c>
      <c r="B366" s="28" t="s">
        <v>532</v>
      </c>
    </row>
    <row r="367" spans="1:2" ht="13.8">
      <c r="A367" s="91" t="s">
        <v>543</v>
      </c>
      <c r="B367" s="28" t="s">
        <v>462</v>
      </c>
    </row>
    <row r="368" spans="1:2" ht="13.8">
      <c r="A368" s="91" t="s">
        <v>577</v>
      </c>
      <c r="B368" s="91" t="s">
        <v>578</v>
      </c>
    </row>
    <row r="369" spans="1:2" ht="13.8">
      <c r="A369" s="91" t="s">
        <v>475</v>
      </c>
      <c r="B369" s="91" t="s">
        <v>476</v>
      </c>
    </row>
    <row r="370" spans="1:2" ht="13.8">
      <c r="A370" s="91" t="s">
        <v>576</v>
      </c>
      <c r="B370" s="91">
        <v>378</v>
      </c>
    </row>
    <row r="371" spans="1:2" ht="13.8">
      <c r="A371" s="91" t="s">
        <v>429</v>
      </c>
      <c r="B371" s="91" t="s">
        <v>430</v>
      </c>
    </row>
    <row r="372" spans="1:2" ht="13.8">
      <c r="A372" s="91" t="s">
        <v>477</v>
      </c>
      <c r="B372" s="91" t="s">
        <v>478</v>
      </c>
    </row>
    <row r="373" spans="1:2" ht="13.8">
      <c r="A373" s="91" t="s">
        <v>583</v>
      </c>
      <c r="B373" s="91" t="s">
        <v>584</v>
      </c>
    </row>
    <row r="374" spans="1:2" ht="13.8">
      <c r="A374" s="28" t="s">
        <v>901</v>
      </c>
      <c r="B374" s="91" t="s">
        <v>902</v>
      </c>
    </row>
    <row r="375" spans="1:2" ht="13.8">
      <c r="A375" s="28" t="s">
        <v>903</v>
      </c>
      <c r="B375" s="91" t="s">
        <v>904</v>
      </c>
    </row>
    <row r="376" spans="1:2" ht="13.8">
      <c r="A376" s="28" t="s">
        <v>905</v>
      </c>
      <c r="B376" s="91" t="s">
        <v>906</v>
      </c>
    </row>
    <row r="377" spans="1:2" ht="13.8">
      <c r="A377" s="28" t="s">
        <v>22</v>
      </c>
      <c r="B377" s="91" t="s">
        <v>23</v>
      </c>
    </row>
    <row r="378" spans="1:2" ht="13.8">
      <c r="A378" s="28" t="s">
        <v>909</v>
      </c>
      <c r="B378" s="91">
        <v>324</v>
      </c>
    </row>
    <row r="379" spans="1:2" ht="13.8">
      <c r="A379" s="28" t="s">
        <v>910</v>
      </c>
      <c r="B379" s="91">
        <v>373</v>
      </c>
    </row>
    <row r="380" spans="1:2" ht="13.8">
      <c r="A380" s="28" t="s">
        <v>912</v>
      </c>
      <c r="B380" s="91" t="s">
        <v>913</v>
      </c>
    </row>
    <row r="381" spans="1:2" ht="13.8">
      <c r="A381" s="28" t="s">
        <v>912</v>
      </c>
      <c r="B381" s="91" t="s">
        <v>913</v>
      </c>
    </row>
    <row r="382" spans="1:2" ht="13.8">
      <c r="A382" s="28" t="s">
        <v>1649</v>
      </c>
      <c r="B382" s="91" t="s">
        <v>830</v>
      </c>
    </row>
    <row r="383" spans="1:2" ht="13.8">
      <c r="A383" s="28" t="s">
        <v>916</v>
      </c>
      <c r="B383" s="91">
        <v>232</v>
      </c>
    </row>
    <row r="384" spans="1:2" ht="13.8">
      <c r="A384" s="28" t="s">
        <v>917</v>
      </c>
      <c r="B384" s="91">
        <v>353</v>
      </c>
    </row>
    <row r="385" spans="1:2" ht="13.8">
      <c r="A385" s="28" t="s">
        <v>918</v>
      </c>
      <c r="B385" s="91" t="s">
        <v>919</v>
      </c>
    </row>
    <row r="386" spans="1:2" ht="13.8">
      <c r="A386" s="28" t="s">
        <v>921</v>
      </c>
      <c r="B386" s="91" t="s">
        <v>922</v>
      </c>
    </row>
    <row r="387" spans="1:2" ht="13.8">
      <c r="A387" s="28" t="s">
        <v>923</v>
      </c>
      <c r="B387" s="91" t="s">
        <v>924</v>
      </c>
    </row>
    <row r="388" spans="1:2" ht="13.8">
      <c r="A388" s="28" t="s">
        <v>925</v>
      </c>
      <c r="B388" s="91" t="s">
        <v>339</v>
      </c>
    </row>
    <row r="389" spans="1:2" ht="13.8">
      <c r="A389" s="28" t="s">
        <v>926</v>
      </c>
      <c r="B389" s="91" t="s">
        <v>927</v>
      </c>
    </row>
    <row r="390" spans="1:2" ht="13.8">
      <c r="A390" s="28" t="s">
        <v>928</v>
      </c>
      <c r="B390" s="91" t="s">
        <v>929</v>
      </c>
    </row>
    <row r="391" spans="1:2" ht="13.8">
      <c r="A391" s="28" t="s">
        <v>930</v>
      </c>
      <c r="B391" s="91" t="s">
        <v>931</v>
      </c>
    </row>
    <row r="392" spans="1:2" ht="13.8">
      <c r="A392" s="28" t="s">
        <v>932</v>
      </c>
      <c r="B392" s="91" t="s">
        <v>933</v>
      </c>
    </row>
    <row r="393" spans="1:2" ht="13.8">
      <c r="A393" s="28" t="s">
        <v>1650</v>
      </c>
      <c r="B393" s="91" t="s">
        <v>184</v>
      </c>
    </row>
    <row r="394" spans="1:2" ht="13.8">
      <c r="A394" s="28" t="s">
        <v>936</v>
      </c>
      <c r="B394" s="91" t="s">
        <v>937</v>
      </c>
    </row>
    <row r="395" spans="1:2" ht="13.8">
      <c r="A395" s="28" t="s">
        <v>940</v>
      </c>
      <c r="B395" s="91">
        <v>267</v>
      </c>
    </row>
    <row r="396" spans="1:2" ht="13.8">
      <c r="A396" s="28" t="s">
        <v>942</v>
      </c>
      <c r="B396" s="91" t="s">
        <v>943</v>
      </c>
    </row>
    <row r="397" spans="1:2" ht="13.8">
      <c r="A397" s="28" t="s">
        <v>944</v>
      </c>
      <c r="B397" s="91" t="s">
        <v>945</v>
      </c>
    </row>
    <row r="398" spans="1:2" ht="13.8">
      <c r="A398" s="28" t="s">
        <v>756</v>
      </c>
      <c r="B398" s="91" t="s">
        <v>757</v>
      </c>
    </row>
    <row r="399" spans="1:2" ht="13.8">
      <c r="A399" s="28" t="s">
        <v>946</v>
      </c>
      <c r="B399" s="91" t="s">
        <v>947</v>
      </c>
    </row>
    <row r="400" spans="1:2" ht="13.8">
      <c r="A400" s="28" t="s">
        <v>1651</v>
      </c>
      <c r="B400" s="91" t="s">
        <v>1652</v>
      </c>
    </row>
    <row r="401" spans="1:2" ht="13.8">
      <c r="A401" s="28" t="s">
        <v>1049</v>
      </c>
      <c r="B401" s="91" t="s">
        <v>1652</v>
      </c>
    </row>
    <row r="402" spans="1:2" ht="13.8">
      <c r="A402" s="28" t="s">
        <v>949</v>
      </c>
      <c r="B402" s="91" t="s">
        <v>950</v>
      </c>
    </row>
    <row r="403" spans="1:2" ht="13.8">
      <c r="A403" s="28" t="s">
        <v>951</v>
      </c>
      <c r="B403" s="91" t="s">
        <v>952</v>
      </c>
    </row>
    <row r="404" spans="1:2" ht="13.8">
      <c r="A404" s="28" t="s">
        <v>953</v>
      </c>
      <c r="B404" s="91" t="s">
        <v>954</v>
      </c>
    </row>
    <row r="405" spans="1:2" ht="13.8">
      <c r="A405" s="28" t="s">
        <v>959</v>
      </c>
      <c r="B405" s="91" t="s">
        <v>960</v>
      </c>
    </row>
    <row r="406" spans="1:2" ht="13.8">
      <c r="A406" s="28" t="s">
        <v>961</v>
      </c>
      <c r="B406" s="91" t="s">
        <v>962</v>
      </c>
    </row>
    <row r="407" spans="1:2" ht="13.8">
      <c r="A407" s="28" t="s">
        <v>964</v>
      </c>
      <c r="B407" s="91" t="s">
        <v>965</v>
      </c>
    </row>
    <row r="408" spans="1:2" ht="13.8">
      <c r="A408" s="28" t="s">
        <v>968</v>
      </c>
      <c r="B408" s="91" t="s">
        <v>969</v>
      </c>
    </row>
    <row r="409" spans="1:2" ht="13.8">
      <c r="A409" s="28" t="s">
        <v>972</v>
      </c>
      <c r="B409" s="91" t="s">
        <v>973</v>
      </c>
    </row>
    <row r="410" spans="1:2" ht="13.8">
      <c r="A410" s="28" t="s">
        <v>974</v>
      </c>
      <c r="B410" s="91" t="s">
        <v>181</v>
      </c>
    </row>
    <row r="411" spans="1:2" ht="13.8">
      <c r="A411" s="28" t="s">
        <v>977</v>
      </c>
      <c r="B411" s="91" t="s">
        <v>978</v>
      </c>
    </row>
    <row r="412" spans="1:2" ht="13.8">
      <c r="A412" s="28" t="s">
        <v>1052</v>
      </c>
      <c r="B412" s="91" t="s">
        <v>1653</v>
      </c>
    </row>
    <row r="413" spans="1:2" ht="13.8">
      <c r="A413" s="28" t="s">
        <v>979</v>
      </c>
      <c r="B413" s="91" t="s">
        <v>980</v>
      </c>
    </row>
    <row r="414" spans="1:2" ht="13.8">
      <c r="A414" s="28" t="s">
        <v>981</v>
      </c>
      <c r="B414" s="91" t="s">
        <v>982</v>
      </c>
    </row>
    <row r="415" spans="1:2" ht="13.8">
      <c r="A415" s="28" t="s">
        <v>983</v>
      </c>
      <c r="B415" s="91" t="s">
        <v>984</v>
      </c>
    </row>
    <row r="416" spans="1:2" ht="13.8">
      <c r="A416" s="28" t="s">
        <v>985</v>
      </c>
      <c r="B416" s="91" t="s">
        <v>986</v>
      </c>
    </row>
    <row r="417" spans="1:2" ht="13.8">
      <c r="A417" s="28" t="s">
        <v>1654</v>
      </c>
      <c r="B417" s="91" t="s">
        <v>986</v>
      </c>
    </row>
    <row r="418" spans="1:2" ht="13.8">
      <c r="A418" s="28" t="s">
        <v>988</v>
      </c>
      <c r="B418" s="91" t="s">
        <v>989</v>
      </c>
    </row>
    <row r="419" spans="1:2" ht="13.8">
      <c r="A419" s="28" t="s">
        <v>991</v>
      </c>
      <c r="B419" s="91" t="s">
        <v>992</v>
      </c>
    </row>
    <row r="420" spans="1:2" ht="13.8">
      <c r="A420" s="28" t="s">
        <v>993</v>
      </c>
      <c r="B420" s="91" t="s">
        <v>994</v>
      </c>
    </row>
    <row r="421" spans="1:2" ht="13.8">
      <c r="A421" s="28" t="s">
        <v>995</v>
      </c>
      <c r="B421" s="91" t="s">
        <v>996</v>
      </c>
    </row>
    <row r="422" spans="1:2" ht="13.8">
      <c r="A422" s="28" t="s">
        <v>997</v>
      </c>
      <c r="B422" s="91" t="s">
        <v>998</v>
      </c>
    </row>
    <row r="423" spans="1:2" ht="13.8">
      <c r="A423" s="28" t="s">
        <v>1655</v>
      </c>
      <c r="B423" s="91">
        <v>326</v>
      </c>
    </row>
    <row r="424" spans="1:2" ht="13.8">
      <c r="A424" s="28" t="s">
        <v>999</v>
      </c>
      <c r="B424" s="91">
        <v>326</v>
      </c>
    </row>
    <row r="425" spans="1:2" ht="13.8">
      <c r="A425" s="28" t="s">
        <v>1656</v>
      </c>
      <c r="B425" s="91" t="s">
        <v>1657</v>
      </c>
    </row>
    <row r="426" spans="1:2" ht="13.8">
      <c r="A426" s="28" t="s">
        <v>1001</v>
      </c>
      <c r="B426" s="91">
        <v>325</v>
      </c>
    </row>
    <row r="427" spans="1:2" ht="13.8">
      <c r="A427" s="28" t="s">
        <v>1004</v>
      </c>
      <c r="B427" s="91" t="s">
        <v>1005</v>
      </c>
    </row>
    <row r="428" spans="1:2" ht="13.8">
      <c r="A428" s="28" t="s">
        <v>1006</v>
      </c>
      <c r="B428" s="91" t="s">
        <v>1007</v>
      </c>
    </row>
    <row r="429" spans="1:2" ht="13.8">
      <c r="A429" s="28" t="s">
        <v>1008</v>
      </c>
      <c r="B429" s="91" t="s">
        <v>1009</v>
      </c>
    </row>
    <row r="430" spans="1:2" ht="13.8">
      <c r="A430" s="28" t="s">
        <v>1010</v>
      </c>
      <c r="B430" s="91" t="s">
        <v>1011</v>
      </c>
    </row>
    <row r="431" spans="1:2" ht="13.8">
      <c r="A431" s="28" t="s">
        <v>1012</v>
      </c>
      <c r="B431" s="91" t="s">
        <v>1013</v>
      </c>
    </row>
    <row r="432" spans="1:2" ht="13.8">
      <c r="A432" s="28" t="s">
        <v>1012</v>
      </c>
      <c r="B432" s="91" t="s">
        <v>1013</v>
      </c>
    </row>
    <row r="433" spans="1:2" ht="13.8">
      <c r="A433" s="28" t="s">
        <v>1014</v>
      </c>
      <c r="B433" s="91">
        <v>70</v>
      </c>
    </row>
    <row r="434" spans="1:2" ht="13.8">
      <c r="A434" s="28" t="s">
        <v>1015</v>
      </c>
      <c r="B434" s="91" t="s">
        <v>1016</v>
      </c>
    </row>
    <row r="435" spans="1:2" ht="13.8">
      <c r="A435" s="28" t="s">
        <v>1019</v>
      </c>
      <c r="B435" s="91" t="s">
        <v>1020</v>
      </c>
    </row>
    <row r="436" spans="1:2" ht="13.8">
      <c r="A436" s="28" t="s">
        <v>1021</v>
      </c>
      <c r="B436" s="91" t="s">
        <v>1022</v>
      </c>
    </row>
    <row r="437" spans="1:2" ht="13.8">
      <c r="A437" s="28" t="s">
        <v>878</v>
      </c>
      <c r="B437" s="91" t="s">
        <v>879</v>
      </c>
    </row>
    <row r="438" spans="1:2" ht="13.8">
      <c r="A438" s="28" t="s">
        <v>1024</v>
      </c>
      <c r="B438" s="91" t="s">
        <v>1025</v>
      </c>
    </row>
    <row r="439" spans="1:2" ht="13.8">
      <c r="A439" s="28" t="s">
        <v>1028</v>
      </c>
      <c r="B439" s="91" t="s">
        <v>1029</v>
      </c>
    </row>
    <row r="440" spans="1:2" ht="13.8">
      <c r="A440" s="28" t="s">
        <v>1658</v>
      </c>
      <c r="B440" s="91">
        <v>314</v>
      </c>
    </row>
    <row r="441" spans="1:2" ht="13.8">
      <c r="A441" s="28" t="s">
        <v>1659</v>
      </c>
      <c r="B441" s="91" t="s">
        <v>908</v>
      </c>
    </row>
    <row r="442" spans="1:2" ht="13.8">
      <c r="A442" s="28" t="s">
        <v>914</v>
      </c>
      <c r="B442" s="91" t="s">
        <v>915</v>
      </c>
    </row>
    <row r="443" spans="1:2" ht="13.8">
      <c r="A443" s="28" t="s">
        <v>1660</v>
      </c>
      <c r="B443" s="91" t="s">
        <v>1661</v>
      </c>
    </row>
    <row r="444" spans="1:2" ht="13.8">
      <c r="A444" s="28" t="s">
        <v>50</v>
      </c>
      <c r="B444" s="91">
        <v>262</v>
      </c>
    </row>
    <row r="445" spans="1:2" ht="13.8">
      <c r="A445" s="28" t="s">
        <v>727</v>
      </c>
      <c r="B445" s="91" t="s">
        <v>728</v>
      </c>
    </row>
    <row r="446" spans="1:2" ht="13.8">
      <c r="A446" s="28" t="s">
        <v>699</v>
      </c>
      <c r="B446" s="91" t="s">
        <v>8</v>
      </c>
    </row>
    <row r="447" spans="1:2" ht="13.8">
      <c r="A447" s="28" t="s">
        <v>804</v>
      </c>
      <c r="B447" s="91" t="s">
        <v>805</v>
      </c>
    </row>
    <row r="448" spans="1:2" ht="13.8">
      <c r="A448" s="28" t="s">
        <v>1002</v>
      </c>
      <c r="B448" s="91" t="s">
        <v>1003</v>
      </c>
    </row>
    <row r="449" spans="1:2" ht="13.8">
      <c r="A449" s="28" t="s">
        <v>353</v>
      </c>
      <c r="B449" s="91" t="s">
        <v>354</v>
      </c>
    </row>
    <row r="450" spans="1:2" ht="13.8">
      <c r="A450" s="28" t="s">
        <v>362</v>
      </c>
      <c r="B450" s="91">
        <v>197</v>
      </c>
    </row>
    <row r="451" spans="1:2" ht="13.8">
      <c r="A451" s="28" t="s">
        <v>366</v>
      </c>
      <c r="B451" s="91">
        <v>96</v>
      </c>
    </row>
    <row r="452" spans="1:2" ht="13.8">
      <c r="A452" s="28" t="s">
        <v>371</v>
      </c>
      <c r="B452" s="91" t="s">
        <v>372</v>
      </c>
    </row>
    <row r="453" spans="1:2" ht="13.8">
      <c r="A453" s="28" t="s">
        <v>1047</v>
      </c>
      <c r="B453" s="91" t="s">
        <v>915</v>
      </c>
    </row>
    <row r="454" spans="1:2" ht="13.8">
      <c r="A454" s="28" t="s">
        <v>894</v>
      </c>
      <c r="B454" s="91" t="s">
        <v>895</v>
      </c>
    </row>
    <row r="455" spans="1:2" ht="13.8">
      <c r="A455" s="28" t="s">
        <v>1662</v>
      </c>
      <c r="B455" s="91" t="s">
        <v>1076</v>
      </c>
    </row>
    <row r="456" spans="1:2" ht="13.8">
      <c r="A456" s="28" t="s">
        <v>384</v>
      </c>
      <c r="B456" s="91" t="s">
        <v>385</v>
      </c>
    </row>
    <row r="457" spans="1:2" ht="13.8">
      <c r="A457" s="28" t="s">
        <v>594</v>
      </c>
      <c r="B457" s="91" t="s">
        <v>595</v>
      </c>
    </row>
    <row r="458" spans="1:2" ht="13.8">
      <c r="A458" s="28" t="s">
        <v>388</v>
      </c>
      <c r="B458" s="91" t="s">
        <v>389</v>
      </c>
    </row>
    <row r="459" spans="1:2" ht="13.8">
      <c r="A459" s="28" t="s">
        <v>390</v>
      </c>
      <c r="B459" s="91" t="s">
        <v>391</v>
      </c>
    </row>
    <row r="460" spans="1:2" ht="13.8">
      <c r="A460" s="28" t="s">
        <v>392</v>
      </c>
      <c r="B460" s="91" t="s">
        <v>393</v>
      </c>
    </row>
    <row r="461" spans="1:2" ht="13.8">
      <c r="A461" s="28" t="s">
        <v>15</v>
      </c>
      <c r="B461" s="91" t="s">
        <v>16</v>
      </c>
    </row>
    <row r="462" spans="1:2" ht="13.8">
      <c r="A462" s="28" t="s">
        <v>421</v>
      </c>
      <c r="B462" s="91" t="s">
        <v>422</v>
      </c>
    </row>
    <row r="463" spans="1:2" ht="13.8">
      <c r="A463" s="28" t="s">
        <v>47</v>
      </c>
      <c r="B463" s="91">
        <v>157</v>
      </c>
    </row>
    <row r="464" spans="1:2" ht="13.8">
      <c r="A464" s="28" t="s">
        <v>52</v>
      </c>
      <c r="B464" s="91" t="s">
        <v>53</v>
      </c>
    </row>
    <row r="465" spans="1:2" ht="13.8">
      <c r="A465" s="28" t="s">
        <v>431</v>
      </c>
      <c r="B465" s="91" t="s">
        <v>432</v>
      </c>
    </row>
    <row r="466" spans="1:2" ht="13.8">
      <c r="A466" s="28" t="s">
        <v>437</v>
      </c>
      <c r="B466" s="91" t="s">
        <v>438</v>
      </c>
    </row>
    <row r="467" spans="1:2" ht="13.8">
      <c r="A467" s="28" t="s">
        <v>439</v>
      </c>
      <c r="B467" s="91" t="s">
        <v>440</v>
      </c>
    </row>
    <row r="468" spans="1:2" ht="13.8">
      <c r="A468" s="28" t="s">
        <v>447</v>
      </c>
      <c r="B468" s="91" t="s">
        <v>448</v>
      </c>
    </row>
    <row r="469" spans="1:2" ht="13.8">
      <c r="A469" s="28" t="s">
        <v>449</v>
      </c>
      <c r="B469" s="91" t="s">
        <v>450</v>
      </c>
    </row>
    <row r="470" spans="1:2" ht="13.8">
      <c r="A470" s="28" t="s">
        <v>452</v>
      </c>
      <c r="B470" s="91" t="s">
        <v>453</v>
      </c>
    </row>
    <row r="471" spans="1:2" ht="13.8">
      <c r="A471" s="28" t="s">
        <v>457</v>
      </c>
      <c r="B471" s="91" t="s">
        <v>458</v>
      </c>
    </row>
    <row r="472" spans="1:2" ht="13.8">
      <c r="A472" s="28" t="s">
        <v>122</v>
      </c>
      <c r="B472" s="91" t="s">
        <v>123</v>
      </c>
    </row>
    <row r="473" spans="1:2" ht="13.8">
      <c r="A473" s="28" t="s">
        <v>124</v>
      </c>
      <c r="B473" s="91" t="s">
        <v>125</v>
      </c>
    </row>
    <row r="474" spans="1:2" ht="13.8">
      <c r="A474" s="28" t="s">
        <v>461</v>
      </c>
      <c r="B474" s="91" t="s">
        <v>462</v>
      </c>
    </row>
    <row r="475" spans="1:2" ht="13.8">
      <c r="A475" s="28" t="s">
        <v>465</v>
      </c>
      <c r="B475" s="91" t="s">
        <v>466</v>
      </c>
    </row>
    <row r="476" spans="1:2" ht="13.8">
      <c r="A476" s="28" t="s">
        <v>471</v>
      </c>
      <c r="B476" s="91" t="s">
        <v>472</v>
      </c>
    </row>
    <row r="477" spans="1:2" ht="13.8">
      <c r="A477" s="28" t="s">
        <v>149</v>
      </c>
      <c r="B477" s="91">
        <v>391</v>
      </c>
    </row>
    <row r="478" spans="1:2" ht="13.8">
      <c r="A478" s="28" t="s">
        <v>166</v>
      </c>
      <c r="B478" s="91" t="s">
        <v>167</v>
      </c>
    </row>
    <row r="479" spans="1:2" ht="13.8">
      <c r="A479" s="28" t="s">
        <v>934</v>
      </c>
      <c r="B479" s="91" t="s">
        <v>935</v>
      </c>
    </row>
    <row r="480" spans="1:2" ht="13.8">
      <c r="A480" s="28" t="s">
        <v>484</v>
      </c>
      <c r="B480" s="91" t="s">
        <v>485</v>
      </c>
    </row>
    <row r="481" spans="1:2" ht="13.8">
      <c r="A481" s="28" t="s">
        <v>490</v>
      </c>
      <c r="B481" s="91" t="s">
        <v>175</v>
      </c>
    </row>
    <row r="482" spans="1:2" ht="13.8">
      <c r="A482" s="28" t="s">
        <v>491</v>
      </c>
      <c r="B482" s="91" t="s">
        <v>492</v>
      </c>
    </row>
    <row r="483" spans="1:2" ht="13.8">
      <c r="A483" s="28" t="s">
        <v>493</v>
      </c>
      <c r="B483" s="91" t="s">
        <v>494</v>
      </c>
    </row>
    <row r="484" spans="1:2" ht="13.8">
      <c r="A484" s="28" t="s">
        <v>205</v>
      </c>
      <c r="B484" s="91" t="s">
        <v>206</v>
      </c>
    </row>
    <row r="485" spans="1:2" ht="13.8">
      <c r="A485" s="28" t="s">
        <v>604</v>
      </c>
      <c r="B485" s="91" t="s">
        <v>605</v>
      </c>
    </row>
    <row r="486" spans="1:2" ht="13.8">
      <c r="A486" s="28" t="s">
        <v>498</v>
      </c>
      <c r="B486" s="91" t="s">
        <v>499</v>
      </c>
    </row>
    <row r="487" spans="1:2" ht="13.8">
      <c r="A487" s="28" t="s">
        <v>504</v>
      </c>
      <c r="B487" s="91" t="s">
        <v>505</v>
      </c>
    </row>
    <row r="488" spans="1:2" ht="13.8">
      <c r="A488" s="28" t="s">
        <v>758</v>
      </c>
      <c r="B488" s="28" t="s">
        <v>759</v>
      </c>
    </row>
    <row r="489" spans="1:2" ht="13.8">
      <c r="A489" s="28" t="s">
        <v>513</v>
      </c>
      <c r="B489" s="91" t="s">
        <v>514</v>
      </c>
    </row>
    <row r="490" spans="1:2" ht="13.8">
      <c r="A490" s="28" t="s">
        <v>606</v>
      </c>
      <c r="B490" s="91">
        <v>364</v>
      </c>
    </row>
    <row r="491" spans="1:2" ht="13.8">
      <c r="A491" s="28" t="s">
        <v>518</v>
      </c>
      <c r="B491" s="91" t="s">
        <v>519</v>
      </c>
    </row>
    <row r="492" spans="1:2" ht="13.8">
      <c r="A492" s="28" t="s">
        <v>520</v>
      </c>
      <c r="B492" s="91" t="s">
        <v>521</v>
      </c>
    </row>
    <row r="493" spans="1:2" ht="13.8">
      <c r="A493" s="28" t="s">
        <v>526</v>
      </c>
      <c r="B493" s="91" t="s">
        <v>527</v>
      </c>
    </row>
    <row r="494" spans="1:2" ht="13.8">
      <c r="A494" s="28" t="s">
        <v>528</v>
      </c>
      <c r="B494" s="91" t="s">
        <v>144</v>
      </c>
    </row>
    <row r="495" spans="1:2" ht="13.8">
      <c r="A495" s="28" t="s">
        <v>799</v>
      </c>
      <c r="B495" s="91">
        <v>154</v>
      </c>
    </row>
    <row r="496" spans="1:2" ht="13.8">
      <c r="A496" s="28" t="s">
        <v>609</v>
      </c>
      <c r="B496" s="91" t="s">
        <v>610</v>
      </c>
    </row>
    <row r="497" spans="1:2" ht="13.8">
      <c r="A497" s="28" t="s">
        <v>534</v>
      </c>
      <c r="B497" s="91" t="s">
        <v>535</v>
      </c>
    </row>
    <row r="498" spans="1:2" ht="13.8">
      <c r="A498" s="28" t="s">
        <v>537</v>
      </c>
      <c r="B498" s="91">
        <v>366</v>
      </c>
    </row>
    <row r="499" spans="1:2" ht="13.8">
      <c r="A499" s="28" t="s">
        <v>540</v>
      </c>
      <c r="B499" s="91" t="s">
        <v>387</v>
      </c>
    </row>
    <row r="500" spans="1:2" ht="13.8">
      <c r="A500" s="28" t="s">
        <v>541</v>
      </c>
      <c r="B500" s="91" t="s">
        <v>542</v>
      </c>
    </row>
    <row r="501" spans="1:2" ht="13.8">
      <c r="A501" s="28" t="s">
        <v>544</v>
      </c>
      <c r="B501" s="91" t="s">
        <v>545</v>
      </c>
    </row>
    <row r="502" spans="1:2" ht="13.8">
      <c r="A502" s="28" t="s">
        <v>837</v>
      </c>
      <c r="B502" s="28" t="s">
        <v>838</v>
      </c>
    </row>
    <row r="503" spans="1:2" ht="13.8">
      <c r="A503" s="28" t="s">
        <v>552</v>
      </c>
      <c r="B503" s="91" t="s">
        <v>553</v>
      </c>
    </row>
    <row r="504" spans="1:2" ht="13.8">
      <c r="A504" s="28" t="s">
        <v>554</v>
      </c>
      <c r="B504" s="91" t="s">
        <v>555</v>
      </c>
    </row>
    <row r="505" spans="1:2" ht="13.8">
      <c r="A505" s="28" t="s">
        <v>1663</v>
      </c>
      <c r="B505" s="91" t="s">
        <v>560</v>
      </c>
    </row>
    <row r="506" spans="1:2" ht="13.8">
      <c r="A506" s="28" t="s">
        <v>564</v>
      </c>
      <c r="B506" s="91" t="s">
        <v>565</v>
      </c>
    </row>
    <row r="507" spans="1:2" ht="13.8">
      <c r="A507" s="28" t="s">
        <v>571</v>
      </c>
      <c r="B507" s="91" t="s">
        <v>572</v>
      </c>
    </row>
    <row r="508" spans="1:2" ht="13.8">
      <c r="A508" s="28" t="s">
        <v>613</v>
      </c>
      <c r="B508" s="91" t="s">
        <v>614</v>
      </c>
    </row>
    <row r="509" spans="1:2" ht="13.8">
      <c r="A509" s="28" t="s">
        <v>585</v>
      </c>
      <c r="B509" s="91" t="s">
        <v>586</v>
      </c>
    </row>
    <row r="510" spans="1:2" ht="13.8">
      <c r="A510" s="28" t="s">
        <v>872</v>
      </c>
      <c r="B510" s="91">
        <v>313</v>
      </c>
    </row>
    <row r="511" spans="1:2" ht="13.8">
      <c r="A511" s="28" t="s">
        <v>589</v>
      </c>
      <c r="B511" s="91" t="s">
        <v>590</v>
      </c>
    </row>
    <row r="512" spans="1:2" ht="13.8">
      <c r="A512" s="28" t="s">
        <v>639</v>
      </c>
      <c r="B512" s="91" t="s">
        <v>640</v>
      </c>
    </row>
    <row r="513" spans="1:7" ht="13.8">
      <c r="A513" s="28" t="s">
        <v>641</v>
      </c>
      <c r="B513" s="91" t="s">
        <v>642</v>
      </c>
    </row>
    <row r="514" spans="1:7" ht="13.8">
      <c r="A514" s="28" t="s">
        <v>644</v>
      </c>
      <c r="B514" s="91" t="s">
        <v>645</v>
      </c>
    </row>
    <row r="515" spans="1:7" ht="13.8">
      <c r="A515" s="28" t="s">
        <v>646</v>
      </c>
      <c r="B515" s="91" t="s">
        <v>647</v>
      </c>
    </row>
    <row r="516" spans="1:7" ht="13.8">
      <c r="A516" s="28" t="s">
        <v>648</v>
      </c>
      <c r="B516" s="91" t="s">
        <v>649</v>
      </c>
    </row>
    <row r="517" spans="1:7" ht="13.8">
      <c r="A517" s="28" t="s">
        <v>653</v>
      </c>
      <c r="B517" s="91" t="s">
        <v>601</v>
      </c>
    </row>
    <row r="518" spans="1:7" ht="13.8">
      <c r="A518" s="28" t="s">
        <v>296</v>
      </c>
      <c r="B518" s="91" t="s">
        <v>297</v>
      </c>
      <c r="G518" s="92"/>
    </row>
    <row r="519" spans="1:7" ht="13.8">
      <c r="A519" s="28" t="s">
        <v>415</v>
      </c>
      <c r="B519" s="91" t="s">
        <v>416</v>
      </c>
      <c r="F519" s="92"/>
      <c r="G519" s="92"/>
    </row>
    <row r="520" spans="1:7" ht="13.8">
      <c r="A520" s="28" t="s">
        <v>419</v>
      </c>
      <c r="B520" s="91" t="s">
        <v>420</v>
      </c>
      <c r="F520" s="92"/>
      <c r="G520" s="92"/>
    </row>
    <row r="521" spans="1:7" ht="13.8">
      <c r="A521" s="28" t="s">
        <v>702</v>
      </c>
      <c r="B521" s="28" t="s">
        <v>703</v>
      </c>
      <c r="F521" s="92"/>
      <c r="G521" s="92"/>
    </row>
    <row r="522" spans="1:7" ht="13.8">
      <c r="A522" s="28" t="s">
        <v>433</v>
      </c>
      <c r="B522" s="91" t="s">
        <v>434</v>
      </c>
      <c r="F522" s="92"/>
      <c r="G522" s="92"/>
    </row>
    <row r="523" spans="1:7" ht="13.8">
      <c r="A523" s="28" t="s">
        <v>733</v>
      </c>
      <c r="B523" s="28" t="str">
        <f>VLOOKUP($A$2:$A$798,'ENTER STAFF #S HERE'!$A$1:$B$1889,2,FALSE)</f>
        <v>C1733</v>
      </c>
      <c r="F523" s="92"/>
      <c r="G523" s="92"/>
    </row>
    <row r="524" spans="1:7" ht="13.8">
      <c r="A524" s="28" t="s">
        <v>495</v>
      </c>
      <c r="B524" s="28" t="str">
        <f ca="1">VLOOKUP($A$2:$A$798,'ENTER STAFF #S HERE'!$A$1:$B$1889,2,FALSE)</f>
        <v>#REF!</v>
      </c>
      <c r="F524" s="92"/>
      <c r="G524" s="92"/>
    </row>
    <row r="525" spans="1:7" ht="13.8">
      <c r="A525" s="28" t="s">
        <v>496</v>
      </c>
      <c r="B525" s="91" t="s">
        <v>497</v>
      </c>
      <c r="F525" s="92"/>
      <c r="G525" s="92"/>
    </row>
    <row r="526" spans="1:7" ht="13.8">
      <c r="A526" s="28" t="s">
        <v>502</v>
      </c>
      <c r="B526" s="91" t="s">
        <v>503</v>
      </c>
      <c r="F526" s="92"/>
      <c r="G526" s="92"/>
    </row>
    <row r="527" spans="1:7" ht="13.8">
      <c r="A527" s="28" t="s">
        <v>522</v>
      </c>
      <c r="B527" s="91" t="s">
        <v>523</v>
      </c>
      <c r="F527" s="92"/>
      <c r="G527" s="92"/>
    </row>
    <row r="528" spans="1:7" ht="13.8">
      <c r="A528" s="28" t="s">
        <v>1664</v>
      </c>
      <c r="B528" s="91" t="s">
        <v>527</v>
      </c>
      <c r="F528" s="92"/>
      <c r="G528" s="92"/>
    </row>
    <row r="529" spans="1:7" ht="13.8">
      <c r="A529" s="28" t="s">
        <v>809</v>
      </c>
      <c r="B529" s="28" t="s">
        <v>810</v>
      </c>
      <c r="F529" s="92"/>
      <c r="G529" s="92"/>
    </row>
    <row r="530" spans="1:7" ht="13.8">
      <c r="A530" s="28" t="s">
        <v>811</v>
      </c>
      <c r="B530" s="28" t="s">
        <v>812</v>
      </c>
      <c r="F530" s="92"/>
      <c r="G530" s="92"/>
    </row>
    <row r="531" spans="1:7" ht="13.8">
      <c r="A531" s="28" t="s">
        <v>823</v>
      </c>
      <c r="B531" s="28" t="s">
        <v>824</v>
      </c>
      <c r="F531" s="92"/>
      <c r="G531" s="92"/>
    </row>
    <row r="532" spans="1:7" ht="13.8">
      <c r="A532" s="28" t="s">
        <v>562</v>
      </c>
      <c r="B532" s="91" t="s">
        <v>563</v>
      </c>
      <c r="F532" s="92"/>
      <c r="G532" s="92"/>
    </row>
    <row r="533" spans="1:7" ht="13.8">
      <c r="A533" s="28" t="s">
        <v>866</v>
      </c>
      <c r="B533" s="28" t="s">
        <v>867</v>
      </c>
      <c r="F533" s="92"/>
      <c r="G533" s="92"/>
    </row>
    <row r="534" spans="1:7" ht="13.8">
      <c r="A534" s="28" t="s">
        <v>872</v>
      </c>
      <c r="B534" s="28">
        <f>VLOOKUP($A$2:$A$798,'ENTER STAFF #S HERE'!$A$1:$B$1889,2,FALSE)</f>
        <v>313</v>
      </c>
      <c r="F534" s="92"/>
      <c r="G534" s="92"/>
    </row>
    <row r="535" spans="1:7" ht="13.8">
      <c r="A535" s="28" t="s">
        <v>651</v>
      </c>
      <c r="B535" s="91" t="s">
        <v>652</v>
      </c>
      <c r="F535" s="92"/>
      <c r="G535" s="92"/>
    </row>
    <row r="536" spans="1:7" ht="13.8">
      <c r="A536" s="14" t="s">
        <v>592</v>
      </c>
      <c r="B536" s="93" t="s">
        <v>593</v>
      </c>
    </row>
    <row r="537" spans="1:7" ht="13.8">
      <c r="A537" s="14" t="s">
        <v>693</v>
      </c>
      <c r="B537" s="91" t="s">
        <v>694</v>
      </c>
    </row>
    <row r="538" spans="1:7" ht="13.8">
      <c r="A538" s="14" t="s">
        <v>741</v>
      </c>
      <c r="B538" s="91" t="s">
        <v>742</v>
      </c>
    </row>
    <row r="539" spans="1:7" ht="13.8">
      <c r="A539" s="14" t="s">
        <v>760</v>
      </c>
      <c r="B539" s="91" t="s">
        <v>761</v>
      </c>
    </row>
    <row r="540" spans="1:7" ht="13.8">
      <c r="A540" s="14" t="s">
        <v>817</v>
      </c>
      <c r="B540" s="28" t="s">
        <v>818</v>
      </c>
    </row>
    <row r="541" spans="1:7" ht="13.8">
      <c r="A541" s="14" t="s">
        <v>38</v>
      </c>
      <c r="B541" s="6" t="s">
        <v>39</v>
      </c>
    </row>
    <row r="542" spans="1:7" ht="13.8">
      <c r="A542" s="14" t="s">
        <v>13</v>
      </c>
      <c r="B542" s="6" t="s">
        <v>14</v>
      </c>
    </row>
    <row r="543" spans="1:7" ht="13.8">
      <c r="A543" s="14" t="s">
        <v>221</v>
      </c>
      <c r="B543" s="6" t="s">
        <v>222</v>
      </c>
    </row>
    <row r="544" spans="1:7" ht="14.4">
      <c r="A544" s="27" t="s">
        <v>594</v>
      </c>
      <c r="B544" s="27" t="s">
        <v>1665</v>
      </c>
    </row>
    <row r="545" spans="1:2" ht="14.4">
      <c r="A545" s="27" t="s">
        <v>596</v>
      </c>
      <c r="B545" s="20" t="s">
        <v>597</v>
      </c>
    </row>
    <row r="546" spans="1:2" ht="14.4">
      <c r="A546" s="27" t="s">
        <v>598</v>
      </c>
      <c r="B546" s="94" t="s">
        <v>599</v>
      </c>
    </row>
    <row r="547" spans="1:2" ht="14.4">
      <c r="A547" s="27" t="s">
        <v>600</v>
      </c>
      <c r="B547" s="95" t="s">
        <v>601</v>
      </c>
    </row>
    <row r="548" spans="1:2" ht="14.4">
      <c r="A548" s="27" t="s">
        <v>602</v>
      </c>
      <c r="B548" s="95" t="s">
        <v>603</v>
      </c>
    </row>
    <row r="549" spans="1:2" ht="14.4">
      <c r="A549" s="27" t="s">
        <v>604</v>
      </c>
      <c r="B549" s="94" t="s">
        <v>605</v>
      </c>
    </row>
    <row r="550" spans="1:2" ht="14.4">
      <c r="A550" s="27" t="s">
        <v>606</v>
      </c>
      <c r="B550" s="94">
        <v>364</v>
      </c>
    </row>
    <row r="551" spans="1:2" ht="14.4">
      <c r="A551" s="27" t="s">
        <v>1666</v>
      </c>
      <c r="B551" s="94" t="s">
        <v>532</v>
      </c>
    </row>
    <row r="552" spans="1:2" ht="14.4">
      <c r="A552" s="27" t="s">
        <v>607</v>
      </c>
      <c r="B552" s="94" t="s">
        <v>608</v>
      </c>
    </row>
    <row r="553" spans="1:2" ht="14.4">
      <c r="A553" s="27" t="s">
        <v>609</v>
      </c>
      <c r="B553" s="95" t="s">
        <v>610</v>
      </c>
    </row>
    <row r="554" spans="1:2" ht="14.4">
      <c r="A554" s="27" t="s">
        <v>611</v>
      </c>
      <c r="B554" s="94" t="s">
        <v>612</v>
      </c>
    </row>
    <row r="555" spans="1:2" ht="14.4">
      <c r="A555" s="27" t="s">
        <v>613</v>
      </c>
      <c r="B555" s="94" t="s">
        <v>614</v>
      </c>
    </row>
    <row r="556" spans="1:2" ht="14.4">
      <c r="A556" s="27" t="s">
        <v>615</v>
      </c>
      <c r="B556" s="27" t="s">
        <v>1667</v>
      </c>
    </row>
    <row r="557" spans="1:2" ht="14.4">
      <c r="A557" s="27" t="s">
        <v>618</v>
      </c>
      <c r="B557" s="94" t="s">
        <v>619</v>
      </c>
    </row>
    <row r="558" spans="1:2" ht="13.8">
      <c r="A558" s="6" t="s">
        <v>1031</v>
      </c>
      <c r="B558" s="6" t="s">
        <v>1668</v>
      </c>
    </row>
    <row r="559" spans="1:2" ht="13.8">
      <c r="A559" s="14" t="s">
        <v>1032</v>
      </c>
      <c r="B559" s="6" t="s">
        <v>1669</v>
      </c>
    </row>
    <row r="560" spans="1:2" ht="13.8">
      <c r="A560" s="14" t="s">
        <v>1036</v>
      </c>
      <c r="B560" s="6" t="s">
        <v>1670</v>
      </c>
    </row>
    <row r="561" spans="1:2" ht="13.8">
      <c r="A561" s="14" t="s">
        <v>1671</v>
      </c>
      <c r="B561" s="6" t="s">
        <v>1672</v>
      </c>
    </row>
    <row r="562" spans="1:2" ht="13.8">
      <c r="A562" s="14" t="s">
        <v>1059</v>
      </c>
      <c r="B562" s="6" t="s">
        <v>1673</v>
      </c>
    </row>
    <row r="563" spans="1:2" ht="13.8">
      <c r="A563" s="14" t="s">
        <v>1060</v>
      </c>
      <c r="B563" s="6" t="s">
        <v>1674</v>
      </c>
    </row>
    <row r="564" spans="1:2" ht="13.8">
      <c r="A564" s="14" t="s">
        <v>1062</v>
      </c>
      <c r="B564" s="6" t="s">
        <v>1675</v>
      </c>
    </row>
    <row r="565" spans="1:2" ht="13.8">
      <c r="A565" s="14" t="s">
        <v>1068</v>
      </c>
      <c r="B565" s="6" t="s">
        <v>1676</v>
      </c>
    </row>
    <row r="566" spans="1:2" ht="14.4">
      <c r="A566" s="90" t="s">
        <v>382</v>
      </c>
      <c r="B566" s="90" t="s">
        <v>383</v>
      </c>
    </row>
    <row r="567" spans="1:2" ht="14.4">
      <c r="A567" s="90" t="s">
        <v>386</v>
      </c>
      <c r="B567" s="90" t="s">
        <v>387</v>
      </c>
    </row>
    <row r="568" spans="1:2" ht="14.4">
      <c r="A568" s="90" t="s">
        <v>920</v>
      </c>
      <c r="B568" s="90">
        <v>397</v>
      </c>
    </row>
    <row r="569" spans="1:2" ht="14.4">
      <c r="A569" s="90" t="s">
        <v>69</v>
      </c>
      <c r="B569" s="90">
        <v>406</v>
      </c>
    </row>
    <row r="570" spans="1:2" ht="14.4">
      <c r="A570" s="90" t="s">
        <v>621</v>
      </c>
      <c r="B570" s="90">
        <v>0</v>
      </c>
    </row>
    <row r="571" spans="1:2" ht="14.4">
      <c r="A571" s="90" t="s">
        <v>622</v>
      </c>
      <c r="B571" s="90" t="s">
        <v>623</v>
      </c>
    </row>
    <row r="572" spans="1:2" ht="14.4">
      <c r="A572" s="90" t="s">
        <v>98</v>
      </c>
      <c r="B572" s="90" t="s">
        <v>99</v>
      </c>
    </row>
    <row r="573" spans="1:2" ht="14.4">
      <c r="A573" s="16" t="s">
        <v>1040</v>
      </c>
      <c r="B573" s="90" t="s">
        <v>627</v>
      </c>
    </row>
    <row r="574" spans="1:2" ht="14.4">
      <c r="A574" s="90" t="s">
        <v>628</v>
      </c>
      <c r="B574" s="90" t="s">
        <v>629</v>
      </c>
    </row>
    <row r="575" spans="1:2" ht="14.4">
      <c r="A575" s="90" t="s">
        <v>117</v>
      </c>
      <c r="B575" s="90" t="s">
        <v>118</v>
      </c>
    </row>
    <row r="576" spans="1:2" ht="14.4">
      <c r="A576" s="90" t="s">
        <v>119</v>
      </c>
      <c r="B576" s="90">
        <v>0</v>
      </c>
    </row>
    <row r="577" spans="1:2" ht="14.4">
      <c r="A577" s="90" t="s">
        <v>131</v>
      </c>
      <c r="B577" s="90" t="s">
        <v>132</v>
      </c>
    </row>
    <row r="578" spans="1:2" ht="14.4">
      <c r="A578" s="90" t="s">
        <v>139</v>
      </c>
      <c r="B578" s="90" t="s">
        <v>140</v>
      </c>
    </row>
    <row r="579" spans="1:2" ht="14.4">
      <c r="A579" s="90" t="s">
        <v>631</v>
      </c>
      <c r="B579" s="90">
        <v>0</v>
      </c>
    </row>
    <row r="580" spans="1:2" ht="14.4">
      <c r="A580" s="90" t="s">
        <v>170</v>
      </c>
      <c r="B580" s="90" t="s">
        <v>171</v>
      </c>
    </row>
    <row r="581" spans="1:2" ht="14.4">
      <c r="A581" s="90" t="s">
        <v>632</v>
      </c>
      <c r="B581" s="90" t="s">
        <v>633</v>
      </c>
    </row>
    <row r="582" spans="1:2" ht="14.4">
      <c r="A582" s="90" t="s">
        <v>190</v>
      </c>
      <c r="B582" s="90" t="s">
        <v>191</v>
      </c>
    </row>
    <row r="583" spans="1:2" ht="14.4">
      <c r="A583" s="90" t="s">
        <v>489</v>
      </c>
      <c r="B583" s="90" t="s">
        <v>206</v>
      </c>
    </row>
    <row r="584" spans="1:2" ht="14.4">
      <c r="A584" s="90" t="s">
        <v>635</v>
      </c>
      <c r="B584" s="90" t="s">
        <v>636</v>
      </c>
    </row>
    <row r="585" spans="1:2" ht="14.4">
      <c r="A585" s="90" t="s">
        <v>157</v>
      </c>
      <c r="B585" s="90">
        <v>0</v>
      </c>
    </row>
    <row r="586" spans="1:2" ht="14.4">
      <c r="A586" s="90" t="s">
        <v>271</v>
      </c>
      <c r="B586" s="90" t="s">
        <v>272</v>
      </c>
    </row>
    <row r="587" spans="1:2" ht="14.4">
      <c r="A587" s="90" t="s">
        <v>557</v>
      </c>
      <c r="B587" s="90">
        <v>0</v>
      </c>
    </row>
    <row r="588" spans="1:2" ht="14.4">
      <c r="A588" s="90" t="s">
        <v>559</v>
      </c>
      <c r="B588" s="90" t="s">
        <v>560</v>
      </c>
    </row>
    <row r="589" spans="1:2" ht="14.4">
      <c r="A589" s="90" t="s">
        <v>581</v>
      </c>
      <c r="B589" s="90" t="s">
        <v>582</v>
      </c>
    </row>
    <row r="590" spans="1:2" ht="14.4">
      <c r="A590" s="90" t="s">
        <v>587</v>
      </c>
      <c r="B590" s="90" t="s">
        <v>588</v>
      </c>
    </row>
    <row r="591" spans="1:2" ht="14.4">
      <c r="A591" s="90" t="s">
        <v>877</v>
      </c>
      <c r="B591" s="90" t="s">
        <v>867</v>
      </c>
    </row>
    <row r="592" spans="1:2" ht="14.4">
      <c r="A592" s="96" t="s">
        <v>1030</v>
      </c>
      <c r="B592" s="90">
        <v>0</v>
      </c>
    </row>
    <row r="593" spans="1:2" ht="14.4">
      <c r="A593" s="5" t="s">
        <v>1031</v>
      </c>
      <c r="B593" s="90">
        <v>0</v>
      </c>
    </row>
    <row r="594" spans="1:2" ht="14.4">
      <c r="A594" s="5" t="s">
        <v>1032</v>
      </c>
      <c r="B594" s="90">
        <v>0</v>
      </c>
    </row>
    <row r="595" spans="1:2" ht="14.4">
      <c r="A595" s="5" t="s">
        <v>1033</v>
      </c>
      <c r="B595" s="90">
        <v>0</v>
      </c>
    </row>
    <row r="596" spans="1:2" ht="14.4">
      <c r="A596" s="5" t="s">
        <v>1034</v>
      </c>
      <c r="B596" s="90">
        <v>0</v>
      </c>
    </row>
    <row r="597" spans="1:2" ht="14.4">
      <c r="A597" s="5" t="s">
        <v>1035</v>
      </c>
      <c r="B597" s="90">
        <v>0</v>
      </c>
    </row>
    <row r="598" spans="1:2" ht="14.4">
      <c r="A598" s="5" t="s">
        <v>1036</v>
      </c>
      <c r="B598" s="90">
        <v>0</v>
      </c>
    </row>
    <row r="599" spans="1:2" ht="14.4">
      <c r="A599" s="5" t="s">
        <v>1037</v>
      </c>
      <c r="B599" s="90">
        <v>0</v>
      </c>
    </row>
    <row r="600" spans="1:2" ht="14.4">
      <c r="A600" s="16" t="s">
        <v>1038</v>
      </c>
      <c r="B600" s="90">
        <v>0</v>
      </c>
    </row>
    <row r="601" spans="1:2" ht="14.4">
      <c r="A601" s="5" t="s">
        <v>1041</v>
      </c>
      <c r="B601" s="90">
        <v>0</v>
      </c>
    </row>
    <row r="602" spans="1:2" ht="14.4">
      <c r="A602" s="5" t="s">
        <v>1042</v>
      </c>
      <c r="B602" s="90">
        <v>0</v>
      </c>
    </row>
    <row r="603" spans="1:2" ht="14.4">
      <c r="A603" s="5" t="s">
        <v>1043</v>
      </c>
      <c r="B603" s="90">
        <v>0</v>
      </c>
    </row>
    <row r="604" spans="1:2" ht="14.4">
      <c r="A604" s="5" t="s">
        <v>1044</v>
      </c>
      <c r="B604" s="90">
        <v>0</v>
      </c>
    </row>
    <row r="605" spans="1:2" ht="14.4">
      <c r="A605" s="5" t="s">
        <v>1045</v>
      </c>
      <c r="B605" s="90">
        <v>0</v>
      </c>
    </row>
    <row r="606" spans="1:2" ht="14.4">
      <c r="A606" s="5" t="s">
        <v>938</v>
      </c>
      <c r="B606" s="90">
        <v>0</v>
      </c>
    </row>
    <row r="607" spans="1:2" ht="14.4">
      <c r="A607" s="17" t="s">
        <v>1046</v>
      </c>
      <c r="B607" s="90">
        <v>0</v>
      </c>
    </row>
    <row r="608" spans="1:2" ht="14.4">
      <c r="A608" s="5" t="s">
        <v>1047</v>
      </c>
      <c r="B608" s="90">
        <v>0</v>
      </c>
    </row>
    <row r="609" spans="1:2" ht="14.4">
      <c r="A609" s="5" t="s">
        <v>1048</v>
      </c>
      <c r="B609" s="90">
        <v>0</v>
      </c>
    </row>
    <row r="610" spans="1:2" ht="14.4">
      <c r="A610" s="5" t="s">
        <v>1049</v>
      </c>
      <c r="B610" s="90">
        <v>0</v>
      </c>
    </row>
    <row r="611" spans="1:2" ht="14.4">
      <c r="A611" s="5" t="s">
        <v>1050</v>
      </c>
      <c r="B611" s="90">
        <v>0</v>
      </c>
    </row>
    <row r="612" spans="1:2" ht="14.4">
      <c r="A612" s="5" t="s">
        <v>1051</v>
      </c>
      <c r="B612" s="90">
        <v>0</v>
      </c>
    </row>
    <row r="613" spans="1:2" ht="14.4">
      <c r="A613" s="5" t="s">
        <v>1052</v>
      </c>
      <c r="B613" s="90">
        <v>0</v>
      </c>
    </row>
    <row r="614" spans="1:2" ht="14.4">
      <c r="A614" s="5" t="s">
        <v>1053</v>
      </c>
      <c r="B614" s="90">
        <v>0</v>
      </c>
    </row>
    <row r="615" spans="1:2" ht="14.4">
      <c r="A615" s="5" t="s">
        <v>1054</v>
      </c>
      <c r="B615" s="90">
        <v>0</v>
      </c>
    </row>
    <row r="616" spans="1:2" ht="14.4">
      <c r="A616" s="5" t="s">
        <v>1055</v>
      </c>
      <c r="B616" s="90">
        <v>0</v>
      </c>
    </row>
    <row r="617" spans="1:2" ht="14.4">
      <c r="A617" s="5" t="s">
        <v>1056</v>
      </c>
      <c r="B617" s="90">
        <v>0</v>
      </c>
    </row>
    <row r="618" spans="1:2" ht="14.4">
      <c r="A618" s="16" t="s">
        <v>1057</v>
      </c>
      <c r="B618" s="90">
        <v>0</v>
      </c>
    </row>
    <row r="619" spans="1:2" ht="14.4">
      <c r="A619" s="5" t="s">
        <v>1058</v>
      </c>
      <c r="B619" s="90">
        <v>0</v>
      </c>
    </row>
    <row r="620" spans="1:2" ht="14.4">
      <c r="A620" s="29" t="s">
        <v>1059</v>
      </c>
      <c r="B620" s="90">
        <v>0</v>
      </c>
    </row>
    <row r="621" spans="1:2" ht="14.4">
      <c r="A621" s="5" t="s">
        <v>1060</v>
      </c>
      <c r="B621" s="90">
        <v>0</v>
      </c>
    </row>
    <row r="622" spans="1:2" ht="14.4">
      <c r="A622" s="5" t="s">
        <v>1061</v>
      </c>
      <c r="B622" s="90">
        <v>0</v>
      </c>
    </row>
    <row r="623" spans="1:2" ht="14.4">
      <c r="A623" s="5" t="s">
        <v>1062</v>
      </c>
      <c r="B623" s="90">
        <v>0</v>
      </c>
    </row>
    <row r="624" spans="1:2" ht="14.4">
      <c r="A624" s="5" t="s">
        <v>1063</v>
      </c>
      <c r="B624" s="90">
        <v>0</v>
      </c>
    </row>
    <row r="625" spans="1:2" ht="14.4">
      <c r="A625" s="5" t="s">
        <v>1068</v>
      </c>
      <c r="B625" s="90">
        <v>0</v>
      </c>
    </row>
    <row r="626" spans="1:2" ht="14.4">
      <c r="A626" s="5" t="s">
        <v>1069</v>
      </c>
      <c r="B626" s="90">
        <v>0</v>
      </c>
    </row>
    <row r="627" spans="1:2" ht="14.4">
      <c r="A627" s="16" t="s">
        <v>1070</v>
      </c>
      <c r="B627" s="90">
        <v>0</v>
      </c>
    </row>
    <row r="628" spans="1:2" ht="14.4">
      <c r="A628" s="16" t="s">
        <v>1064</v>
      </c>
      <c r="B628" s="90">
        <v>0</v>
      </c>
    </row>
    <row r="629" spans="1:2" ht="14.4">
      <c r="A629" s="5" t="s">
        <v>1065</v>
      </c>
      <c r="B629" s="90">
        <v>0</v>
      </c>
    </row>
    <row r="630" spans="1:2" ht="14.4">
      <c r="A630" s="5" t="s">
        <v>1066</v>
      </c>
      <c r="B630" s="90">
        <v>0</v>
      </c>
    </row>
    <row r="631" spans="1:2" ht="14.4">
      <c r="A631" s="29" t="s">
        <v>1067</v>
      </c>
      <c r="B631" s="90">
        <v>0</v>
      </c>
    </row>
    <row r="632" spans="1:2" ht="14.4">
      <c r="A632" s="5" t="s">
        <v>1000</v>
      </c>
      <c r="B632" s="90">
        <v>0</v>
      </c>
    </row>
    <row r="633" spans="1:2" ht="14.4">
      <c r="A633" s="5" t="s">
        <v>29</v>
      </c>
      <c r="B633" s="90">
        <v>0</v>
      </c>
    </row>
    <row r="634" spans="1:2" ht="14.4">
      <c r="A634" s="5" t="s">
        <v>84</v>
      </c>
      <c r="B634" s="90">
        <v>0</v>
      </c>
    </row>
    <row r="635" spans="1:2" ht="14.4">
      <c r="A635" s="5" t="s">
        <v>219</v>
      </c>
      <c r="B635" s="90">
        <v>0</v>
      </c>
    </row>
    <row r="636" spans="1:2" ht="14.4">
      <c r="A636" s="5" t="s">
        <v>322</v>
      </c>
      <c r="B636" s="90">
        <v>0</v>
      </c>
    </row>
    <row r="637" spans="1:2" ht="14.4">
      <c r="A637" s="5" t="s">
        <v>506</v>
      </c>
      <c r="B637" s="90">
        <v>0</v>
      </c>
    </row>
    <row r="638" spans="1:2" ht="14.4">
      <c r="A638" s="5" t="s">
        <v>591</v>
      </c>
      <c r="B638" s="90">
        <v>0</v>
      </c>
    </row>
    <row r="639" spans="1:2" ht="14.4">
      <c r="A639" s="5" t="s">
        <v>620</v>
      </c>
      <c r="B639" s="90">
        <v>0</v>
      </c>
    </row>
    <row r="640" spans="1:2" ht="14.4">
      <c r="A640" s="5" t="s">
        <v>624</v>
      </c>
      <c r="B640" s="90">
        <v>0</v>
      </c>
    </row>
    <row r="641" spans="1:2" ht="14.4">
      <c r="A641" s="5" t="s">
        <v>625</v>
      </c>
      <c r="B641" s="90">
        <v>0</v>
      </c>
    </row>
    <row r="642" spans="1:2" ht="14.4">
      <c r="A642" s="5" t="s">
        <v>630</v>
      </c>
      <c r="B642" s="90">
        <v>0</v>
      </c>
    </row>
    <row r="643" spans="1:2" ht="14.4">
      <c r="A643" s="5" t="s">
        <v>634</v>
      </c>
      <c r="B643" s="90">
        <v>0</v>
      </c>
    </row>
    <row r="644" spans="1:2" ht="14.4">
      <c r="A644" s="5" t="s">
        <v>637</v>
      </c>
      <c r="B644" s="90">
        <v>0</v>
      </c>
    </row>
    <row r="645" spans="1:2" ht="14.4">
      <c r="A645" s="5" t="s">
        <v>638</v>
      </c>
      <c r="B645" s="90">
        <v>0</v>
      </c>
    </row>
    <row r="646" spans="1:2" ht="14.4">
      <c r="A646" s="97" t="s">
        <v>948</v>
      </c>
      <c r="B646" s="90">
        <v>0</v>
      </c>
    </row>
    <row r="647" spans="1:2" ht="14.4">
      <c r="A647" s="5" t="s">
        <v>963</v>
      </c>
      <c r="B647" s="90">
        <v>0</v>
      </c>
    </row>
    <row r="648" spans="1:2" ht="14.4">
      <c r="A648" s="5" t="s">
        <v>966</v>
      </c>
      <c r="B648" s="90">
        <v>0</v>
      </c>
    </row>
    <row r="649" spans="1:2" ht="14.4">
      <c r="A649" s="5" t="s">
        <v>512</v>
      </c>
      <c r="B649" s="90">
        <v>0</v>
      </c>
    </row>
    <row r="650" spans="1:2" ht="14.4">
      <c r="A650" s="5" t="s">
        <v>515</v>
      </c>
      <c r="B650" s="90">
        <v>0</v>
      </c>
    </row>
    <row r="651" spans="1:2" ht="14.4">
      <c r="A651" s="5" t="s">
        <v>533</v>
      </c>
      <c r="B651" s="90">
        <v>0</v>
      </c>
    </row>
    <row r="652" spans="1:2" ht="14.4">
      <c r="A652" s="5" t="s">
        <v>536</v>
      </c>
      <c r="B652" s="90">
        <v>0</v>
      </c>
    </row>
    <row r="653" spans="1:2" ht="14.4">
      <c r="A653" s="5" t="s">
        <v>548</v>
      </c>
      <c r="B653" s="90">
        <v>0</v>
      </c>
    </row>
    <row r="654" spans="1:2" ht="14.4">
      <c r="A654" s="5" t="s">
        <v>549</v>
      </c>
      <c r="B654" s="90">
        <v>0</v>
      </c>
    </row>
    <row r="655" spans="1:2" ht="14.4">
      <c r="A655" s="5" t="s">
        <v>556</v>
      </c>
      <c r="B655" s="90">
        <v>0</v>
      </c>
    </row>
    <row r="656" spans="1:2" ht="14.4">
      <c r="A656" s="5" t="s">
        <v>558</v>
      </c>
      <c r="B656" s="90">
        <v>0</v>
      </c>
    </row>
    <row r="657" spans="1:2" ht="14.4">
      <c r="A657" s="5" t="s">
        <v>561</v>
      </c>
      <c r="B657" s="90">
        <v>0</v>
      </c>
    </row>
    <row r="658" spans="1:2" ht="14.4">
      <c r="A658" s="5" t="s">
        <v>566</v>
      </c>
      <c r="B658" s="90">
        <v>0</v>
      </c>
    </row>
    <row r="659" spans="1:2" ht="14.4">
      <c r="A659" s="5" t="s">
        <v>575</v>
      </c>
      <c r="B659" s="90">
        <v>0</v>
      </c>
    </row>
    <row r="660" spans="1:2" ht="14.4">
      <c r="A660" s="5" t="s">
        <v>579</v>
      </c>
      <c r="B660" s="90">
        <v>0</v>
      </c>
    </row>
    <row r="661" spans="1:2" ht="14.4">
      <c r="A661" s="5" t="s">
        <v>580</v>
      </c>
      <c r="B661" s="90">
        <v>0</v>
      </c>
    </row>
    <row r="662" spans="1:2" ht="14.4">
      <c r="A662" s="5" t="s">
        <v>643</v>
      </c>
      <c r="B662" s="90">
        <v>0</v>
      </c>
    </row>
    <row r="663" spans="1:2" ht="14.4">
      <c r="A663" s="5" t="s">
        <v>656</v>
      </c>
      <c r="B663" s="90">
        <v>0</v>
      </c>
    </row>
    <row r="664" spans="1:2" ht="14.4">
      <c r="A664" s="5" t="s">
        <v>658</v>
      </c>
      <c r="B664" s="90">
        <v>0</v>
      </c>
    </row>
    <row r="665" spans="1:2" ht="14.4">
      <c r="A665" s="5" t="s">
        <v>740</v>
      </c>
      <c r="B665" s="90">
        <v>0</v>
      </c>
    </row>
    <row r="666" spans="1:2" ht="14.4">
      <c r="A666" s="5" t="s">
        <v>764</v>
      </c>
      <c r="B666" s="90">
        <v>0</v>
      </c>
    </row>
    <row r="667" spans="1:2" ht="14.4">
      <c r="A667" s="5" t="s">
        <v>772</v>
      </c>
      <c r="B667" s="90">
        <v>0</v>
      </c>
    </row>
    <row r="668" spans="1:2" ht="14.4">
      <c r="A668" s="5" t="s">
        <v>775</v>
      </c>
      <c r="B668" s="90">
        <v>0</v>
      </c>
    </row>
    <row r="669" spans="1:2" ht="14.4">
      <c r="A669" s="5" t="s">
        <v>884</v>
      </c>
      <c r="B669" s="90">
        <v>0</v>
      </c>
    </row>
    <row r="670" spans="1:2" ht="14.4">
      <c r="A670" s="5" t="s">
        <v>889</v>
      </c>
      <c r="B670" s="90">
        <v>0</v>
      </c>
    </row>
    <row r="671" spans="1:2" ht="14.4">
      <c r="A671" s="5" t="s">
        <v>898</v>
      </c>
      <c r="B671" s="90">
        <v>0</v>
      </c>
    </row>
    <row r="672" spans="1:2" ht="14.4">
      <c r="A672" s="5" t="s">
        <v>911</v>
      </c>
      <c r="B672" s="90">
        <v>0</v>
      </c>
    </row>
    <row r="673" spans="1:2" ht="14.4">
      <c r="A673" s="5" t="s">
        <v>955</v>
      </c>
      <c r="B673" s="90">
        <v>0</v>
      </c>
    </row>
    <row r="674" spans="1:2" ht="14.4">
      <c r="A674" s="31" t="s">
        <v>987</v>
      </c>
      <c r="B674" s="90">
        <v>0</v>
      </c>
    </row>
    <row r="675" spans="1:2" ht="14.4">
      <c r="A675" s="5" t="s">
        <v>990</v>
      </c>
      <c r="B675" s="90">
        <v>0</v>
      </c>
    </row>
    <row r="676" spans="1:2" ht="14.4">
      <c r="B676" s="90">
        <v>0</v>
      </c>
    </row>
    <row r="677" spans="1:2" ht="14.4">
      <c r="B677" s="90">
        <v>0</v>
      </c>
    </row>
    <row r="678" spans="1:2" ht="14.4">
      <c r="B678" s="90">
        <v>0</v>
      </c>
    </row>
    <row r="679" spans="1:2" ht="14.4">
      <c r="B679" s="90">
        <v>0</v>
      </c>
    </row>
    <row r="680" spans="1:2" ht="14.4">
      <c r="B680" s="90">
        <v>0</v>
      </c>
    </row>
    <row r="681" spans="1:2" ht="14.4">
      <c r="B681" s="90">
        <v>0</v>
      </c>
    </row>
    <row r="682" spans="1:2" ht="14.4">
      <c r="B682" s="90">
        <v>0</v>
      </c>
    </row>
    <row r="683" spans="1:2" ht="14.4">
      <c r="B683" s="90">
        <v>0</v>
      </c>
    </row>
    <row r="684" spans="1:2" ht="14.4">
      <c r="B684" s="90">
        <v>0</v>
      </c>
    </row>
    <row r="685" spans="1:2" ht="14.4">
      <c r="B685" s="90">
        <v>0</v>
      </c>
    </row>
    <row r="686" spans="1:2" ht="13.8">
      <c r="B686" s="12"/>
    </row>
    <row r="687" spans="1:2" ht="13.8">
      <c r="B687" s="12"/>
    </row>
    <row r="688" spans="1:2" ht="13.8">
      <c r="B688" s="12"/>
    </row>
    <row r="689" spans="2:2" ht="13.8">
      <c r="B689" s="12"/>
    </row>
    <row r="690" spans="2:2" ht="13.8">
      <c r="B690" s="12"/>
    </row>
    <row r="691" spans="2:2" ht="13.8">
      <c r="B691" s="12"/>
    </row>
    <row r="692" spans="2:2" ht="13.8">
      <c r="B692" s="12"/>
    </row>
    <row r="693" spans="2:2" ht="13.8">
      <c r="B693" s="12"/>
    </row>
    <row r="694" spans="2:2" ht="13.8">
      <c r="B694" s="12"/>
    </row>
    <row r="695" spans="2:2" ht="13.8">
      <c r="B695" s="12"/>
    </row>
    <row r="696" spans="2:2" ht="13.8">
      <c r="B696" s="12"/>
    </row>
    <row r="697" spans="2:2" ht="13.8">
      <c r="B697" s="12"/>
    </row>
    <row r="698" spans="2:2" ht="13.8">
      <c r="B698" s="12"/>
    </row>
    <row r="699" spans="2:2" ht="13.8">
      <c r="B699" s="12"/>
    </row>
    <row r="700" spans="2:2" ht="13.8">
      <c r="B700" s="12"/>
    </row>
    <row r="701" spans="2:2" ht="13.8">
      <c r="B701" s="12"/>
    </row>
    <row r="702" spans="2:2" ht="13.8">
      <c r="B702" s="12"/>
    </row>
    <row r="703" spans="2:2" ht="13.8">
      <c r="B703" s="12"/>
    </row>
    <row r="704" spans="2:2" ht="13.8">
      <c r="B704" s="12"/>
    </row>
    <row r="705" spans="2:2" ht="13.8">
      <c r="B705" s="12"/>
    </row>
    <row r="706" spans="2:2" ht="13.8">
      <c r="B706" s="12"/>
    </row>
    <row r="707" spans="2:2" ht="13.8">
      <c r="B707" s="12"/>
    </row>
    <row r="708" spans="2:2" ht="13.8">
      <c r="B708" s="12"/>
    </row>
    <row r="709" spans="2:2" ht="13.8">
      <c r="B709" s="12"/>
    </row>
    <row r="710" spans="2:2" ht="13.8">
      <c r="B710" s="12"/>
    </row>
    <row r="711" spans="2:2" ht="13.8">
      <c r="B711" s="12"/>
    </row>
    <row r="712" spans="2:2" ht="13.8">
      <c r="B712" s="12"/>
    </row>
    <row r="713" spans="2:2" ht="13.8">
      <c r="B713" s="12"/>
    </row>
    <row r="714" spans="2:2" ht="13.8">
      <c r="B714" s="12"/>
    </row>
    <row r="715" spans="2:2" ht="13.8">
      <c r="B715" s="12"/>
    </row>
    <row r="716" spans="2:2" ht="13.8">
      <c r="B716" s="12"/>
    </row>
    <row r="717" spans="2:2" ht="13.8">
      <c r="B717" s="12"/>
    </row>
    <row r="718" spans="2:2" ht="13.8">
      <c r="B718" s="12"/>
    </row>
    <row r="719" spans="2:2" ht="13.8">
      <c r="B719" s="12"/>
    </row>
    <row r="720" spans="2:2" ht="13.8">
      <c r="B720" s="12"/>
    </row>
    <row r="721" spans="2:2" ht="13.8">
      <c r="B721" s="12"/>
    </row>
    <row r="722" spans="2:2" ht="13.8">
      <c r="B722" s="12"/>
    </row>
    <row r="723" spans="2:2" ht="13.8">
      <c r="B723" s="12"/>
    </row>
    <row r="724" spans="2:2" ht="13.8">
      <c r="B724" s="12"/>
    </row>
    <row r="725" spans="2:2" ht="13.8">
      <c r="B725" s="12"/>
    </row>
    <row r="726" spans="2:2" ht="13.8">
      <c r="B726" s="12"/>
    </row>
    <row r="727" spans="2:2" ht="13.8">
      <c r="B727" s="12"/>
    </row>
    <row r="728" spans="2:2" ht="13.8">
      <c r="B728" s="12"/>
    </row>
    <row r="729" spans="2:2" ht="13.8">
      <c r="B729" s="12"/>
    </row>
    <row r="730" spans="2:2" ht="13.8">
      <c r="B730" s="12"/>
    </row>
    <row r="731" spans="2:2" ht="13.8">
      <c r="B731" s="12"/>
    </row>
    <row r="732" spans="2:2" ht="13.8">
      <c r="B732" s="12"/>
    </row>
    <row r="733" spans="2:2" ht="13.8">
      <c r="B733" s="12"/>
    </row>
    <row r="734" spans="2:2" ht="13.8">
      <c r="B734" s="12"/>
    </row>
    <row r="735" spans="2:2" ht="13.8">
      <c r="B735" s="12"/>
    </row>
    <row r="736" spans="2:2" ht="13.8">
      <c r="B736" s="12"/>
    </row>
    <row r="737" spans="2:2" ht="13.8">
      <c r="B737" s="12"/>
    </row>
    <row r="738" spans="2:2" ht="13.8">
      <c r="B738" s="12"/>
    </row>
    <row r="739" spans="2:2" ht="13.8">
      <c r="B739" s="12"/>
    </row>
    <row r="740" spans="2:2" ht="13.8">
      <c r="B740" s="12"/>
    </row>
    <row r="741" spans="2:2" ht="13.8">
      <c r="B741" s="12"/>
    </row>
    <row r="742" spans="2:2" ht="13.8">
      <c r="B742" s="12"/>
    </row>
    <row r="743" spans="2:2" ht="13.8">
      <c r="B743" s="12"/>
    </row>
    <row r="744" spans="2:2" ht="13.8">
      <c r="B744" s="12"/>
    </row>
    <row r="745" spans="2:2" ht="13.8">
      <c r="B745" s="12"/>
    </row>
    <row r="746" spans="2:2" ht="13.8">
      <c r="B746" s="12"/>
    </row>
    <row r="747" spans="2:2" ht="13.8">
      <c r="B747" s="12"/>
    </row>
    <row r="748" spans="2:2" ht="13.8">
      <c r="B748" s="12"/>
    </row>
    <row r="749" spans="2:2" ht="13.8">
      <c r="B749" s="12"/>
    </row>
    <row r="750" spans="2:2" ht="13.8">
      <c r="B750" s="12"/>
    </row>
    <row r="751" spans="2:2" ht="13.8">
      <c r="B751" s="12"/>
    </row>
    <row r="752" spans="2:2" ht="13.8">
      <c r="B752" s="12"/>
    </row>
    <row r="753" spans="2:2" ht="13.8">
      <c r="B753" s="12"/>
    </row>
    <row r="754" spans="2:2" ht="13.8">
      <c r="B754" s="12"/>
    </row>
    <row r="755" spans="2:2" ht="13.8">
      <c r="B755" s="12"/>
    </row>
    <row r="756" spans="2:2" ht="13.8">
      <c r="B756" s="12"/>
    </row>
    <row r="757" spans="2:2" ht="13.8">
      <c r="B757" s="12"/>
    </row>
    <row r="758" spans="2:2" ht="13.8">
      <c r="B758" s="12"/>
    </row>
    <row r="759" spans="2:2" ht="13.8">
      <c r="B759" s="12"/>
    </row>
    <row r="760" spans="2:2" ht="13.8">
      <c r="B760" s="12"/>
    </row>
    <row r="761" spans="2:2" ht="13.8">
      <c r="B761" s="12"/>
    </row>
    <row r="762" spans="2:2" ht="13.8">
      <c r="B762" s="12"/>
    </row>
    <row r="763" spans="2:2" ht="13.8">
      <c r="B763" s="12"/>
    </row>
    <row r="764" spans="2:2" ht="13.8">
      <c r="B764" s="12"/>
    </row>
    <row r="765" spans="2:2" ht="13.8">
      <c r="B765" s="12"/>
    </row>
    <row r="766" spans="2:2" ht="13.8">
      <c r="B766" s="12"/>
    </row>
    <row r="767" spans="2:2" ht="13.8">
      <c r="B767" s="12"/>
    </row>
    <row r="768" spans="2:2" ht="13.8">
      <c r="B768" s="12"/>
    </row>
    <row r="769" spans="2:2" ht="13.8">
      <c r="B769" s="12"/>
    </row>
    <row r="770" spans="2:2" ht="13.8">
      <c r="B770" s="12"/>
    </row>
    <row r="771" spans="2:2" ht="13.8">
      <c r="B771" s="12"/>
    </row>
    <row r="772" spans="2:2" ht="13.8">
      <c r="B772" s="12"/>
    </row>
    <row r="773" spans="2:2" ht="13.8">
      <c r="B773" s="12"/>
    </row>
    <row r="774" spans="2:2" ht="13.8">
      <c r="B774" s="12"/>
    </row>
    <row r="775" spans="2:2" ht="13.8">
      <c r="B775" s="12"/>
    </row>
    <row r="776" spans="2:2" ht="13.8">
      <c r="B776" s="12"/>
    </row>
    <row r="777" spans="2:2" ht="13.8">
      <c r="B777" s="12"/>
    </row>
    <row r="778" spans="2:2" ht="13.8">
      <c r="B778" s="12"/>
    </row>
    <row r="779" spans="2:2" ht="13.8">
      <c r="B779" s="12"/>
    </row>
    <row r="780" spans="2:2" ht="13.8">
      <c r="B780" s="12"/>
    </row>
    <row r="781" spans="2:2" ht="13.8">
      <c r="B781" s="12"/>
    </row>
    <row r="782" spans="2:2" ht="13.8">
      <c r="B782" s="12"/>
    </row>
    <row r="783" spans="2:2" ht="13.8">
      <c r="B783" s="12"/>
    </row>
    <row r="784" spans="2:2" ht="13.8">
      <c r="B784" s="12"/>
    </row>
    <row r="785" spans="2:2" ht="13.8">
      <c r="B785" s="12"/>
    </row>
    <row r="786" spans="2:2" ht="13.8">
      <c r="B786" s="12"/>
    </row>
    <row r="787" spans="2:2" ht="13.8">
      <c r="B787" s="12"/>
    </row>
    <row r="788" spans="2:2" ht="13.8">
      <c r="B788" s="12"/>
    </row>
    <row r="789" spans="2:2" ht="13.8">
      <c r="B789" s="12"/>
    </row>
    <row r="790" spans="2:2" ht="13.8">
      <c r="B790" s="12"/>
    </row>
    <row r="791" spans="2:2" ht="13.8">
      <c r="B791" s="12"/>
    </row>
    <row r="792" spans="2:2" ht="13.8">
      <c r="B792" s="12"/>
    </row>
    <row r="793" spans="2:2" ht="13.8">
      <c r="B793" s="12"/>
    </row>
    <row r="794" spans="2:2" ht="13.8">
      <c r="B794" s="12"/>
    </row>
    <row r="795" spans="2:2" ht="13.8">
      <c r="B795" s="12"/>
    </row>
    <row r="796" spans="2:2" ht="13.8">
      <c r="B796" s="12"/>
    </row>
    <row r="797" spans="2:2" ht="13.8">
      <c r="B797" s="12"/>
    </row>
    <row r="798" spans="2:2" ht="13.8">
      <c r="B798" s="12"/>
    </row>
    <row r="799" spans="2:2" ht="13.8">
      <c r="B799" s="12"/>
    </row>
    <row r="800" spans="2:2" ht="13.8">
      <c r="B800" s="12"/>
    </row>
    <row r="801" spans="2:2" ht="13.8">
      <c r="B801" s="12"/>
    </row>
    <row r="802" spans="2:2" ht="13.8">
      <c r="B802" s="12"/>
    </row>
    <row r="803" spans="2:2" ht="13.8">
      <c r="B803" s="12"/>
    </row>
    <row r="804" spans="2:2" ht="13.8">
      <c r="B804" s="12"/>
    </row>
    <row r="805" spans="2:2" ht="13.8">
      <c r="B805" s="12"/>
    </row>
    <row r="806" spans="2:2" ht="13.8">
      <c r="B806" s="12"/>
    </row>
    <row r="807" spans="2:2" ht="13.8">
      <c r="B807" s="12"/>
    </row>
    <row r="808" spans="2:2" ht="13.8">
      <c r="B808" s="12"/>
    </row>
    <row r="809" spans="2:2" ht="13.8">
      <c r="B809" s="12"/>
    </row>
    <row r="810" spans="2:2" ht="13.8">
      <c r="B810" s="12"/>
    </row>
    <row r="811" spans="2:2" ht="13.8">
      <c r="B811" s="12"/>
    </row>
    <row r="812" spans="2:2" ht="13.8">
      <c r="B812" s="12"/>
    </row>
    <row r="813" spans="2:2" ht="13.8">
      <c r="B813" s="12"/>
    </row>
    <row r="814" spans="2:2" ht="13.8">
      <c r="B814" s="12"/>
    </row>
    <row r="815" spans="2:2" ht="13.8">
      <c r="B815" s="12"/>
    </row>
    <row r="816" spans="2:2" ht="13.8">
      <c r="B816" s="12"/>
    </row>
    <row r="817" spans="2:2" ht="13.8">
      <c r="B817" s="12"/>
    </row>
    <row r="818" spans="2:2" ht="13.8">
      <c r="B818" s="12"/>
    </row>
    <row r="819" spans="2:2" ht="13.8">
      <c r="B819" s="12"/>
    </row>
    <row r="820" spans="2:2" ht="13.8">
      <c r="B820" s="12"/>
    </row>
    <row r="821" spans="2:2" ht="13.8">
      <c r="B821" s="12"/>
    </row>
    <row r="822" spans="2:2" ht="13.8">
      <c r="B822" s="12"/>
    </row>
    <row r="823" spans="2:2" ht="13.8">
      <c r="B823" s="12"/>
    </row>
    <row r="824" spans="2:2" ht="13.8">
      <c r="B824" s="12"/>
    </row>
    <row r="825" spans="2:2" ht="13.8">
      <c r="B825" s="12"/>
    </row>
    <row r="826" spans="2:2" ht="13.8">
      <c r="B826" s="12"/>
    </row>
    <row r="827" spans="2:2" ht="13.8">
      <c r="B827" s="12"/>
    </row>
    <row r="828" spans="2:2" ht="13.8">
      <c r="B828" s="12"/>
    </row>
    <row r="829" spans="2:2" ht="13.8">
      <c r="B829" s="12"/>
    </row>
    <row r="830" spans="2:2" ht="13.8">
      <c r="B830" s="12"/>
    </row>
    <row r="831" spans="2:2" ht="13.8">
      <c r="B831" s="12"/>
    </row>
    <row r="832" spans="2:2" ht="13.8">
      <c r="B832" s="12"/>
    </row>
    <row r="833" spans="2:2" ht="13.8">
      <c r="B833" s="12"/>
    </row>
    <row r="834" spans="2:2" ht="13.8">
      <c r="B834" s="12"/>
    </row>
    <row r="835" spans="2:2" ht="13.8">
      <c r="B835" s="12"/>
    </row>
    <row r="836" spans="2:2" ht="13.8">
      <c r="B836" s="12"/>
    </row>
    <row r="837" spans="2:2" ht="13.8">
      <c r="B837" s="12"/>
    </row>
    <row r="838" spans="2:2" ht="13.8">
      <c r="B838" s="12"/>
    </row>
    <row r="839" spans="2:2" ht="13.8">
      <c r="B839" s="12"/>
    </row>
    <row r="840" spans="2:2" ht="13.8">
      <c r="B840" s="12"/>
    </row>
    <row r="841" spans="2:2" ht="13.8">
      <c r="B841" s="12"/>
    </row>
    <row r="842" spans="2:2" ht="13.8">
      <c r="B842" s="12"/>
    </row>
    <row r="843" spans="2:2" ht="13.8">
      <c r="B843" s="12"/>
    </row>
    <row r="844" spans="2:2" ht="13.8">
      <c r="B844" s="12"/>
    </row>
    <row r="845" spans="2:2" ht="13.8">
      <c r="B845" s="12"/>
    </row>
    <row r="846" spans="2:2" ht="13.8">
      <c r="B846" s="12"/>
    </row>
    <row r="847" spans="2:2" ht="13.8">
      <c r="B847" s="12"/>
    </row>
    <row r="848" spans="2:2" ht="13.8">
      <c r="B848" s="12"/>
    </row>
    <row r="849" spans="2:2" ht="13.8">
      <c r="B849" s="12"/>
    </row>
    <row r="850" spans="2:2" ht="13.8">
      <c r="B850" s="12"/>
    </row>
    <row r="851" spans="2:2" ht="13.8">
      <c r="B851" s="12"/>
    </row>
    <row r="852" spans="2:2" ht="13.8">
      <c r="B852" s="12"/>
    </row>
    <row r="853" spans="2:2" ht="13.8">
      <c r="B853" s="12"/>
    </row>
    <row r="854" spans="2:2" ht="13.8">
      <c r="B854" s="12"/>
    </row>
    <row r="855" spans="2:2" ht="13.8">
      <c r="B855" s="12"/>
    </row>
    <row r="856" spans="2:2" ht="13.8">
      <c r="B856" s="12"/>
    </row>
    <row r="857" spans="2:2" ht="13.8">
      <c r="B857" s="12"/>
    </row>
    <row r="858" spans="2:2" ht="13.8">
      <c r="B858" s="12"/>
    </row>
    <row r="859" spans="2:2" ht="13.8">
      <c r="B859" s="12"/>
    </row>
    <row r="860" spans="2:2" ht="13.8">
      <c r="B860" s="12"/>
    </row>
    <row r="861" spans="2:2" ht="13.8">
      <c r="B861" s="12"/>
    </row>
    <row r="862" spans="2:2" ht="13.8">
      <c r="B862" s="12"/>
    </row>
    <row r="863" spans="2:2" ht="13.8">
      <c r="B863" s="12"/>
    </row>
    <row r="864" spans="2:2" ht="13.8">
      <c r="B864" s="12"/>
    </row>
    <row r="865" spans="2:2" ht="13.8">
      <c r="B865" s="12"/>
    </row>
    <row r="866" spans="2:2" ht="13.8">
      <c r="B866" s="12"/>
    </row>
    <row r="867" spans="2:2" ht="13.8">
      <c r="B867" s="12"/>
    </row>
    <row r="868" spans="2:2" ht="13.8">
      <c r="B868" s="12"/>
    </row>
    <row r="869" spans="2:2" ht="13.8">
      <c r="B869" s="12"/>
    </row>
    <row r="870" spans="2:2" ht="13.8">
      <c r="B870" s="12"/>
    </row>
    <row r="871" spans="2:2" ht="13.8">
      <c r="B871" s="12"/>
    </row>
    <row r="872" spans="2:2" ht="13.8">
      <c r="B872" s="12"/>
    </row>
    <row r="873" spans="2:2" ht="13.8">
      <c r="B873" s="12"/>
    </row>
    <row r="874" spans="2:2" ht="13.8">
      <c r="B874" s="12"/>
    </row>
    <row r="875" spans="2:2" ht="13.8">
      <c r="B875" s="12"/>
    </row>
    <row r="876" spans="2:2" ht="13.8">
      <c r="B876" s="12"/>
    </row>
    <row r="877" spans="2:2" ht="13.8">
      <c r="B877" s="12"/>
    </row>
    <row r="878" spans="2:2" ht="13.8">
      <c r="B878" s="12"/>
    </row>
    <row r="879" spans="2:2" ht="13.8">
      <c r="B879" s="12"/>
    </row>
    <row r="880" spans="2:2" ht="13.8">
      <c r="B880" s="12"/>
    </row>
    <row r="881" spans="2:2" ht="13.8">
      <c r="B881" s="12"/>
    </row>
    <row r="882" spans="2:2" ht="13.8">
      <c r="B882" s="12"/>
    </row>
    <row r="883" spans="2:2" ht="13.8">
      <c r="B883" s="12"/>
    </row>
    <row r="884" spans="2:2" ht="13.8">
      <c r="B884" s="12"/>
    </row>
    <row r="885" spans="2:2" ht="13.8">
      <c r="B885" s="12"/>
    </row>
    <row r="886" spans="2:2" ht="13.8">
      <c r="B886" s="12"/>
    </row>
    <row r="887" spans="2:2" ht="13.8">
      <c r="B887" s="12"/>
    </row>
    <row r="888" spans="2:2" ht="13.8">
      <c r="B888" s="12"/>
    </row>
    <row r="889" spans="2:2" ht="13.8">
      <c r="B889" s="12"/>
    </row>
  </sheetData>
  <autoFilter ref="A1:B685" xr:uid="{00000000-0009-0000-0000-000005000000}"/>
  <customSheetViews>
    <customSheetView guid="{93CF8A8A-1EA8-44EA-8400-08AE5070196B}" filter="1" showAutoFilter="1">
      <pageMargins left="0.7" right="0.7" top="0.75" bottom="0.75" header="0.3" footer="0.3"/>
      <autoFilter ref="A1:B685" xr:uid="{00000000-0000-0000-0000-000000000000}">
        <filterColumn colId="0">
          <filters>
            <filter val="JAMES KIARIE"/>
            <filter val="CONRAD AKELLO"/>
          </filters>
        </filterColumn>
      </autoFilter>
    </customSheetView>
  </customSheetViews>
  <conditionalFormatting sqref="A560:A561 A563 A565 A595 A597 A601 A603 A605 A610 A615 A621 A624 A629:A630">
    <cfRule type="colorScale" priority="1">
      <colorScale>
        <cfvo type="min"/>
        <cfvo type="max"/>
        <color rgb="FF57BB8A"/>
        <color rgb="FFFFFFFF"/>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JAN-APRIL 2023 WLOAD</vt:lpstr>
      <vt:lpstr>UG FT MAIN &amp; WESTERN</vt:lpstr>
      <vt:lpstr>UG FT KITE</vt:lpstr>
      <vt:lpstr>UG FT TOWN</vt:lpstr>
      <vt:lpstr>UG PT MAIN &amp; WESTERN</vt:lpstr>
      <vt:lpstr>UG PT KITE</vt:lpstr>
      <vt:lpstr>UG PT TOWN</vt:lpstr>
      <vt:lpstr>LECTURER CLASHES</vt:lpstr>
      <vt:lpstr>ROOMS USE</vt:lpstr>
      <vt:lpstr>ENTER STAFF #S 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2023-07-03T02:46:49Z</dcterms:created>
  <dcterms:modified xsi:type="dcterms:W3CDTF">2023-07-29T03:14:55Z</dcterms:modified>
</cp:coreProperties>
</file>